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floridadoe-my.sharepoint.com/personal/paul_field_del_fldoe_org/Documents/Documents/Desktop/Kristine's VPK ADA work/"/>
    </mc:Choice>
  </mc:AlternateContent>
  <xr:revisionPtr revIDLastSave="32" documentId="8_{A0BCF3CE-3A72-4ABD-8B11-CB741C24D9FC}" xr6:coauthVersionLast="47" xr6:coauthVersionMax="47" xr10:uidLastSave="{9ED9E8DB-D03F-4173-B797-967CC0495104}"/>
  <bookViews>
    <workbookView xWindow="-120" yWindow="-120" windowWidth="38640" windowHeight="15720" xr2:uid="{00000000-000D-0000-FFFF-FFFF00000000}"/>
  </bookViews>
  <sheets>
    <sheet name="Sheet1" sheetId="1" r:id="rId1"/>
    <sheet name="Sheet2" sheetId="2" state="hidden" r:id="rId2"/>
  </sheets>
  <definedNames>
    <definedName name="Achievement">Sheet1!$G$26</definedName>
    <definedName name="Child_Name" comment="Sufficient Gains Calculator">Sheet1!$B$76</definedName>
    <definedName name="CompositeScoreQuality">Sheet1!$W$35</definedName>
    <definedName name="Demonstrated_Sufficient_Gains" comment="Sufficient Gains Calculator">Sheet1!$W$76</definedName>
    <definedName name="Designation">Sheet1!$W$26</definedName>
    <definedName name="EligibleChildrenAchievement">Sheet1!$W$52</definedName>
    <definedName name="EligibleChildrenCompletingPM1andPM3">Sheet1!$I$72</definedName>
    <definedName name="EligibleChildrenCompletingPM3">Sheet1!$I$52</definedName>
    <definedName name="EligibleChildrenDemonstratedSufficientGains">Sheet1!$B$72</definedName>
    <definedName name="EligibleChildrenEarningGreaterthanorequal707onPM3">Sheet1!$B$52</definedName>
    <definedName name="EligibleChildrenLearningGainsCompletingPM1andPM3">Sheet1!$W$72</definedName>
    <definedName name="LearningGains">Sheet1!$L$26</definedName>
    <definedName name="LearningGainsVPKProgramType">Sheet1!$B$67</definedName>
    <definedName name="PerformanceMetric">Sheet1!$Q$26</definedName>
    <definedName name="PM1_Date" comment="Sufficient Gains Calculator">Sheet1!$P$76</definedName>
    <definedName name="PM1_USS" comment="Sufficient Gains Calculator">Sheet1!$J$76</definedName>
    <definedName name="PM3_Date" comment="Sufficient Gains Calculator">Sheet1!$M$76</definedName>
    <definedName name="PM3_USS" comment="Sufficient Gains Calculator">Sheet1!$G$76</definedName>
    <definedName name="_xlnm.Print_Area" localSheetId="0">Sheet1!$A$1:$AA$98</definedName>
    <definedName name="ProviderPerformanceAchievement">Sheet1!$G$26</definedName>
    <definedName name="ProviderPerformanceDesignation">Sheet1!$W$26</definedName>
    <definedName name="ProviderPerformanceLearningGains">Sheet1!$L$26</definedName>
    <definedName name="ProviderPerformanceMetric">Sheet1!$Q$26</definedName>
    <definedName name="ProviderPerformanceQuality">Sheet1!$B$26</definedName>
    <definedName name="Quality">Sheet1!$B$26</definedName>
    <definedName name="QualityYourCompositeScore">Sheet1!$B$35</definedName>
    <definedName name="USS_Points_Per_Month" comment="Sufficient Gains Calculator">Sheet1!$T$76</definedName>
    <definedName name="YourCompositeScore">Sheet1!$B$35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77" i="1" l="1"/>
  <c r="W277" i="1" s="1"/>
  <c r="T275" i="1"/>
  <c r="W275" i="1" s="1"/>
  <c r="T273" i="1"/>
  <c r="W273" i="1" s="1"/>
  <c r="T271" i="1"/>
  <c r="W271" i="1" s="1"/>
  <c r="T269" i="1"/>
  <c r="W269" i="1" s="1"/>
  <c r="T267" i="1"/>
  <c r="W267" i="1" s="1"/>
  <c r="T265" i="1"/>
  <c r="W265" i="1" s="1"/>
  <c r="T263" i="1"/>
  <c r="W263" i="1" s="1"/>
  <c r="T261" i="1"/>
  <c r="W261" i="1" s="1"/>
  <c r="T259" i="1"/>
  <c r="W259" i="1" s="1"/>
  <c r="T257" i="1"/>
  <c r="W257" i="1" s="1"/>
  <c r="T255" i="1"/>
  <c r="W255" i="1" s="1"/>
  <c r="T253" i="1"/>
  <c r="W253" i="1" s="1"/>
  <c r="T251" i="1"/>
  <c r="W251" i="1" s="1"/>
  <c r="T249" i="1"/>
  <c r="W249" i="1" s="1"/>
  <c r="T247" i="1"/>
  <c r="W247" i="1" s="1"/>
  <c r="T245" i="1"/>
  <c r="W245" i="1" s="1"/>
  <c r="T243" i="1"/>
  <c r="W243" i="1" s="1"/>
  <c r="T241" i="1"/>
  <c r="W241" i="1" s="1"/>
  <c r="T239" i="1"/>
  <c r="W239" i="1" s="1"/>
  <c r="T237" i="1"/>
  <c r="W237" i="1" s="1"/>
  <c r="T235" i="1"/>
  <c r="W235" i="1" s="1"/>
  <c r="T233" i="1"/>
  <c r="W233" i="1" s="1"/>
  <c r="T231" i="1"/>
  <c r="W231" i="1" s="1"/>
  <c r="T229" i="1"/>
  <c r="W229" i="1" s="1"/>
  <c r="T227" i="1"/>
  <c r="W227" i="1" s="1"/>
  <c r="T225" i="1"/>
  <c r="W225" i="1" s="1"/>
  <c r="T223" i="1"/>
  <c r="W223" i="1" s="1"/>
  <c r="T221" i="1"/>
  <c r="W221" i="1" s="1"/>
  <c r="T219" i="1"/>
  <c r="W219" i="1" s="1"/>
  <c r="T217" i="1"/>
  <c r="W217" i="1" s="1"/>
  <c r="T215" i="1"/>
  <c r="W215" i="1" s="1"/>
  <c r="T213" i="1"/>
  <c r="W213" i="1" s="1"/>
  <c r="T211" i="1"/>
  <c r="W211" i="1" s="1"/>
  <c r="T209" i="1"/>
  <c r="W209" i="1" s="1"/>
  <c r="T207" i="1"/>
  <c r="W207" i="1" s="1"/>
  <c r="T205" i="1"/>
  <c r="W205" i="1" s="1"/>
  <c r="T203" i="1"/>
  <c r="W203" i="1" s="1"/>
  <c r="T201" i="1"/>
  <c r="W201" i="1" s="1"/>
  <c r="T199" i="1"/>
  <c r="W199" i="1" s="1"/>
  <c r="T197" i="1"/>
  <c r="W197" i="1" s="1"/>
  <c r="T195" i="1"/>
  <c r="W195" i="1" s="1"/>
  <c r="T193" i="1"/>
  <c r="W193" i="1" s="1"/>
  <c r="T191" i="1"/>
  <c r="W191" i="1" s="1"/>
  <c r="T189" i="1"/>
  <c r="W189" i="1" s="1"/>
  <c r="T187" i="1"/>
  <c r="W187" i="1" s="1"/>
  <c r="T185" i="1"/>
  <c r="W185" i="1" s="1"/>
  <c r="T183" i="1"/>
  <c r="W183" i="1" s="1"/>
  <c r="T181" i="1"/>
  <c r="W181" i="1" s="1"/>
  <c r="T179" i="1"/>
  <c r="W179" i="1" s="1"/>
  <c r="T177" i="1"/>
  <c r="W177" i="1" s="1"/>
  <c r="T175" i="1"/>
  <c r="W175" i="1" s="1"/>
  <c r="T173" i="1"/>
  <c r="W173" i="1" s="1"/>
  <c r="T171" i="1"/>
  <c r="W171" i="1" s="1"/>
  <c r="T169" i="1"/>
  <c r="W169" i="1" s="1"/>
  <c r="T167" i="1"/>
  <c r="W167" i="1" s="1"/>
  <c r="T165" i="1"/>
  <c r="W165" i="1" s="1"/>
  <c r="T163" i="1"/>
  <c r="W163" i="1" s="1"/>
  <c r="T161" i="1"/>
  <c r="W161" i="1" s="1"/>
  <c r="T159" i="1"/>
  <c r="W159" i="1" s="1"/>
  <c r="T157" i="1"/>
  <c r="W157" i="1" s="1"/>
  <c r="T155" i="1"/>
  <c r="W155" i="1" s="1"/>
  <c r="T153" i="1"/>
  <c r="W153" i="1" s="1"/>
  <c r="T151" i="1"/>
  <c r="W151" i="1" s="1"/>
  <c r="T149" i="1"/>
  <c r="W149" i="1" s="1"/>
  <c r="T147" i="1"/>
  <c r="W147" i="1" s="1"/>
  <c r="T145" i="1"/>
  <c r="W145" i="1" s="1"/>
  <c r="T143" i="1"/>
  <c r="W143" i="1" s="1"/>
  <c r="T141" i="1"/>
  <c r="W141" i="1" s="1"/>
  <c r="T139" i="1"/>
  <c r="W139" i="1" s="1"/>
  <c r="T137" i="1"/>
  <c r="W137" i="1" s="1"/>
  <c r="T135" i="1"/>
  <c r="W135" i="1" s="1"/>
  <c r="T133" i="1"/>
  <c r="W133" i="1" s="1"/>
  <c r="T131" i="1"/>
  <c r="W131" i="1" s="1"/>
  <c r="T129" i="1"/>
  <c r="W129" i="1" s="1"/>
  <c r="T127" i="1"/>
  <c r="W127" i="1" s="1"/>
  <c r="T125" i="1"/>
  <c r="W125" i="1" s="1"/>
  <c r="T123" i="1"/>
  <c r="W123" i="1" s="1"/>
  <c r="T121" i="1"/>
  <c r="W121" i="1" s="1"/>
  <c r="T119" i="1"/>
  <c r="W119" i="1" s="1"/>
  <c r="T117" i="1"/>
  <c r="W117" i="1" s="1"/>
  <c r="T115" i="1"/>
  <c r="W115" i="1" s="1"/>
  <c r="T113" i="1"/>
  <c r="W113" i="1" s="1"/>
  <c r="T111" i="1"/>
  <c r="W111" i="1" s="1"/>
  <c r="T109" i="1"/>
  <c r="W109" i="1" s="1"/>
  <c r="T107" i="1"/>
  <c r="W107" i="1" s="1"/>
  <c r="T105" i="1"/>
  <c r="W105" i="1" s="1"/>
  <c r="T103" i="1"/>
  <c r="W103" i="1" s="1"/>
  <c r="T101" i="1"/>
  <c r="W101" i="1" s="1"/>
  <c r="T99" i="1"/>
  <c r="W99" i="1" s="1"/>
  <c r="W72" i="1"/>
  <c r="L26" i="1" s="1"/>
  <c r="W52" i="1"/>
  <c r="G26" i="1"/>
  <c r="W35" i="1"/>
  <c r="B26" i="1" s="1"/>
  <c r="T97" i="1"/>
  <c r="W97" i="1" s="1"/>
  <c r="T95" i="1"/>
  <c r="W95" i="1" s="1"/>
  <c r="T93" i="1"/>
  <c r="W93" i="1" s="1"/>
  <c r="T91" i="1"/>
  <c r="W91" i="1" s="1"/>
  <c r="T89" i="1"/>
  <c r="W89" i="1" s="1"/>
  <c r="T87" i="1"/>
  <c r="W87" i="1" s="1"/>
  <c r="T85" i="1"/>
  <c r="W85" i="1" s="1"/>
  <c r="T83" i="1"/>
  <c r="W83" i="1" s="1"/>
  <c r="T81" i="1"/>
  <c r="W81" i="1" s="1"/>
  <c r="T79" i="1"/>
  <c r="W79" i="1" s="1"/>
  <c r="C57" i="2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51" i="2"/>
  <c r="C52" i="2" s="1"/>
  <c r="C53" i="2" s="1"/>
  <c r="C54" i="2" s="1"/>
  <c r="C55" i="2" s="1"/>
  <c r="C56" i="2" s="1"/>
  <c r="C14" i="2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13" i="2"/>
  <c r="Q26" i="1" l="1"/>
  <c r="W26" i="1" s="1"/>
</calcChain>
</file>

<file path=xl/sharedStrings.xml><?xml version="1.0" encoding="utf-8"?>
<sst xmlns="http://schemas.openxmlformats.org/spreadsheetml/2006/main" count="789" uniqueCount="81">
  <si>
    <t>VPK Provider Performance Metrics and Designations Calculator</t>
  </si>
  <si>
    <t>Number of Points Earned</t>
  </si>
  <si>
    <t>+</t>
  </si>
  <si>
    <t>=</t>
  </si>
  <si>
    <t>Composite Program Assessment Score</t>
  </si>
  <si>
    <t>4.00 - 4.49</t>
  </si>
  <si>
    <t>5.00 - 5.49</t>
  </si>
  <si>
    <t>5.50 - 5.99</t>
  </si>
  <si>
    <t>6.00 - 6.49</t>
  </si>
  <si>
    <t>6.50 - 7.00</t>
  </si>
  <si>
    <t>4.50 - 4.99</t>
  </si>
  <si>
    <t>Directions:</t>
  </si>
  <si>
    <t>Your Composite Score</t>
  </si>
  <si>
    <t>÷</t>
  </si>
  <si>
    <t>Eligible Children Completing PM3</t>
  </si>
  <si>
    <t>x</t>
  </si>
  <si>
    <t>PM1 USS</t>
  </si>
  <si>
    <t>PM3 USS</t>
  </si>
  <si>
    <t>(</t>
  </si>
  <si>
    <t>-</t>
  </si>
  <si>
    <t>)  x  30  =</t>
  </si>
  <si>
    <r>
      <t xml:space="preserve">)  </t>
    </r>
    <r>
      <rPr>
        <b/>
        <sz val="12"/>
        <color theme="1"/>
        <rFont val="Aptos Narrow"/>
        <family val="2"/>
      </rPr>
      <t xml:space="preserve">÷   </t>
    </r>
    <r>
      <rPr>
        <b/>
        <sz val="12"/>
        <color theme="1"/>
        <rFont val="Calibri"/>
        <family val="2"/>
        <scheme val="minor"/>
      </rPr>
      <t>(</t>
    </r>
  </si>
  <si>
    <t>Eligible Children Completing PM1 and PM3</t>
  </si>
  <si>
    <t>VPK Program Type</t>
  </si>
  <si>
    <t>Eligible Children Demonstrated Sufficient Gains</t>
  </si>
  <si>
    <t>School-Year</t>
  </si>
  <si>
    <t>Summer</t>
  </si>
  <si>
    <t>2. Count how many eligible children earned a 707 or higher on the Star Early Literacy assessment in Progress Monitoring 3 (PM3).</t>
  </si>
  <si>
    <t>Designation</t>
  </si>
  <si>
    <t>Above Expectations</t>
  </si>
  <si>
    <t>Below Expectations</t>
  </si>
  <si>
    <t>Meets Expectations</t>
  </si>
  <si>
    <t xml:space="preserve">Performance Metric </t>
  </si>
  <si>
    <t>Child Name</t>
  </si>
  <si>
    <t>PM3 Date</t>
  </si>
  <si>
    <t>PM1 Date</t>
  </si>
  <si>
    <t>USS Points Per Month</t>
  </si>
  <si>
    <t>Demonstrated Sufficient Gains</t>
  </si>
  <si>
    <t>à</t>
  </si>
  <si>
    <t>4. Count how many eligible completed the Star Early Literacy Assessment in PM3. Do not include children who had a non-participation status (NPS) recorded for PM3.</t>
  </si>
  <si>
    <t>Below 4.00</t>
  </si>
  <si>
    <r>
      <t xml:space="preserve">1. Type your CLASS Composite Program Assessment Score into </t>
    </r>
    <r>
      <rPr>
        <b/>
        <sz val="10"/>
        <color theme="4" tint="-0.249977111117893"/>
        <rFont val="Calibri"/>
        <family val="2"/>
        <scheme val="minor"/>
      </rPr>
      <t>Field 1</t>
    </r>
    <r>
      <rPr>
        <sz val="10"/>
        <color theme="1"/>
        <rFont val="Calibri"/>
        <family val="2"/>
        <scheme val="minor"/>
      </rPr>
      <t xml:space="preserve"> below.</t>
    </r>
  </si>
  <si>
    <r>
      <t xml:space="preserve">3. Type that number into </t>
    </r>
    <r>
      <rPr>
        <b/>
        <sz val="10"/>
        <color theme="4" tint="-0.249977111117893"/>
        <rFont val="Calibri"/>
        <family val="2"/>
        <scheme val="minor"/>
      </rPr>
      <t>Field 2</t>
    </r>
    <r>
      <rPr>
        <sz val="10"/>
        <color theme="1"/>
        <rFont val="Calibri"/>
        <family val="2"/>
        <scheme val="minor"/>
      </rPr>
      <t xml:space="preserve"> below.</t>
    </r>
  </si>
  <si>
    <r>
      <t xml:space="preserve">5. Type that number into </t>
    </r>
    <r>
      <rPr>
        <b/>
        <sz val="10"/>
        <color theme="4" tint="-0.249977111117893"/>
        <rFont val="Calibri"/>
        <family val="2"/>
        <scheme val="minor"/>
      </rPr>
      <t>Field 3</t>
    </r>
    <r>
      <rPr>
        <sz val="10"/>
        <color theme="1"/>
        <rFont val="Calibri"/>
        <family val="2"/>
        <scheme val="minor"/>
      </rPr>
      <t xml:space="preserve"> below.</t>
    </r>
  </si>
  <si>
    <r>
      <t>1. Select your VPK Program Type from the drop down options in</t>
    </r>
    <r>
      <rPr>
        <b/>
        <sz val="10"/>
        <color theme="4" tint="-0.249977111117893"/>
        <rFont val="Calibri"/>
        <family val="2"/>
        <scheme val="minor"/>
      </rPr>
      <t xml:space="preserve"> Field 4</t>
    </r>
    <r>
      <rPr>
        <sz val="10"/>
        <color theme="1"/>
        <rFont val="Calibri"/>
        <family val="2"/>
        <scheme val="minor"/>
      </rPr>
      <t xml:space="preserve"> below.</t>
    </r>
  </si>
  <si>
    <t>Metrics</t>
  </si>
  <si>
    <t>Unsatisfactory</t>
  </si>
  <si>
    <t>Excellent</t>
  </si>
  <si>
    <r>
      <t xml:space="preserve">Eligible Children Earning </t>
    </r>
    <r>
      <rPr>
        <b/>
        <sz val="12"/>
        <color theme="1"/>
        <rFont val="Aptos Narrow"/>
        <family val="2"/>
      </rPr>
      <t>≥</t>
    </r>
    <r>
      <rPr>
        <b/>
        <sz val="12"/>
        <color theme="1"/>
        <rFont val="Calibri"/>
        <family val="2"/>
      </rPr>
      <t xml:space="preserve"> 707</t>
    </r>
    <r>
      <rPr>
        <b/>
        <sz val="12"/>
        <color theme="1"/>
        <rFont val="Calibri"/>
        <family val="2"/>
        <scheme val="minor"/>
      </rPr>
      <t xml:space="preserve"> on PM3</t>
    </r>
  </si>
  <si>
    <t>Section 1. Provider Performance Metric and Designation</t>
  </si>
  <si>
    <t>1. Identify which VPK children are eligible children. Eligible children are children who complete more than 50% of the instructional hours at your program.</t>
  </si>
  <si>
    <t>Section 4a. SUFFICIENT GAINS CALCULATOR</t>
  </si>
  <si>
    <r>
      <rPr>
        <sz val="10"/>
        <color theme="1"/>
        <rFont val="Wingdings"/>
        <charset val="2"/>
      </rPr>
      <t xml:space="preserve">à </t>
    </r>
    <r>
      <rPr>
        <sz val="10"/>
        <color theme="1"/>
        <rFont val="Calibri"/>
        <family val="2"/>
        <scheme val="minor"/>
      </rPr>
      <t>the Sufficient Gains Calculator will calculate USS Points Per Month (monthly growth rate)</t>
    </r>
  </si>
  <si>
    <t>3. Count how many eligible children demonstrated sufficient gains from Progress Monitoring 1 (PM1) to PM3.</t>
  </si>
  <si>
    <t>5. Count how many eligible children completed the Star Early Literacy Assessment in PM1 and PM3. Do not include children who had a NPS recorded for PM1 or PM3.</t>
  </si>
  <si>
    <r>
      <t xml:space="preserve">6. Type that number into </t>
    </r>
    <r>
      <rPr>
        <b/>
        <sz val="10"/>
        <color theme="4" tint="-0.249977111117893"/>
        <rFont val="Calibri"/>
        <family val="2"/>
        <scheme val="minor"/>
      </rPr>
      <t>Field 6</t>
    </r>
    <r>
      <rPr>
        <sz val="10"/>
        <color theme="1"/>
        <rFont val="Calibri"/>
        <family val="2"/>
        <scheme val="minor"/>
      </rPr>
      <t xml:space="preserve"> below.</t>
    </r>
  </si>
  <si>
    <t xml:space="preserve">Section 2. Quality </t>
  </si>
  <si>
    <t>Section 3. Achievement</t>
  </si>
  <si>
    <t>Section 4. Learning Gains</t>
  </si>
  <si>
    <t>Quality</t>
  </si>
  <si>
    <t>Achievement</t>
  </si>
  <si>
    <t>Learning Gains</t>
  </si>
  <si>
    <r>
      <t xml:space="preserve">2. For all eligible children completing PM1 and PM3, type child name, PM3 and PM1 USS, and PM3 and PM1 assessment dates into the </t>
    </r>
    <r>
      <rPr>
        <b/>
        <sz val="10"/>
        <color theme="8"/>
        <rFont val="Calibri"/>
        <family val="2"/>
        <scheme val="minor"/>
      </rPr>
      <t xml:space="preserve">Sufficient Gains Calculator </t>
    </r>
    <r>
      <rPr>
        <sz val="10"/>
        <color theme="1"/>
        <rFont val="Calibri"/>
        <family val="2"/>
        <scheme val="minor"/>
      </rPr>
      <t xml:space="preserve">in Section 4a. below. </t>
    </r>
  </si>
  <si>
    <r>
      <rPr>
        <sz val="10"/>
        <color theme="1"/>
        <rFont val="Wingdings"/>
        <charset val="2"/>
      </rPr>
      <t xml:space="preserve">à </t>
    </r>
    <r>
      <rPr>
        <sz val="10"/>
        <color theme="1"/>
        <rFont val="Calibri"/>
        <family val="2"/>
        <scheme val="minor"/>
      </rPr>
      <t>the Sufficient Gains Calculator will calculate whether child Demonstrated Sufficient Gains by meeting minimum growth rate (YES - GR) or maintaining highest literacy classification (YES - LC)</t>
    </r>
  </si>
  <si>
    <r>
      <t xml:space="preserve">4. Type the number of children demonstrating sufficient gains into </t>
    </r>
    <r>
      <rPr>
        <b/>
        <sz val="10"/>
        <color theme="4" tint="-0.249977111117893"/>
        <rFont val="Calibri"/>
        <family val="2"/>
        <scheme val="minor"/>
      </rPr>
      <t>Field 5</t>
    </r>
    <r>
      <rPr>
        <sz val="10"/>
        <color theme="1"/>
        <rFont val="Calibri"/>
        <family val="2"/>
        <scheme val="minor"/>
      </rPr>
      <t xml:space="preserve"> below.</t>
    </r>
  </si>
  <si>
    <t>Instructions</t>
  </si>
  <si>
    <t>2. Identify which VPK children are eligible children. Eligible children are children who complete more than 50% of the instructional hours at your program.</t>
  </si>
  <si>
    <t>3. Count how many eligible children earned a 707 or higher on the Star Early Literacy assessment in Progress Monitoring 3 (PM3).</t>
  </si>
  <si>
    <r>
      <t xml:space="preserve">1. Type your CLASS Composite Program Assessment Score into </t>
    </r>
    <r>
      <rPr>
        <b/>
        <sz val="10"/>
        <color rgb="FF0070C0"/>
        <rFont val="Calibri"/>
        <family val="2"/>
        <scheme val="minor"/>
      </rPr>
      <t>Field 1</t>
    </r>
    <r>
      <rPr>
        <sz val="10"/>
        <color theme="1"/>
        <rFont val="Calibri"/>
        <family val="2"/>
        <scheme val="minor"/>
      </rPr>
      <t xml:space="preserve"> (Section 2).</t>
    </r>
  </si>
  <si>
    <r>
      <t xml:space="preserve">6. Type that number into </t>
    </r>
    <r>
      <rPr>
        <b/>
        <sz val="10"/>
        <color rgb="FF0070C0"/>
        <rFont val="Calibri"/>
        <family val="2"/>
        <scheme val="minor"/>
      </rPr>
      <t>Field 3</t>
    </r>
    <r>
      <rPr>
        <sz val="10"/>
        <color theme="1"/>
        <rFont val="Calibri"/>
        <family val="2"/>
        <scheme val="minor"/>
      </rPr>
      <t xml:space="preserve"> (Section 3).</t>
    </r>
  </si>
  <si>
    <r>
      <t xml:space="preserve">7. Select your VPK Program Type from the drop down options in </t>
    </r>
    <r>
      <rPr>
        <b/>
        <sz val="10"/>
        <color rgb="FF0070C0"/>
        <rFont val="Calibri"/>
        <family val="2"/>
        <scheme val="minor"/>
      </rPr>
      <t>Field 4</t>
    </r>
    <r>
      <rPr>
        <sz val="10"/>
        <color theme="1"/>
        <rFont val="Calibri"/>
        <family val="2"/>
        <scheme val="minor"/>
      </rPr>
      <t xml:space="preserve"> (Section 4).</t>
    </r>
  </si>
  <si>
    <t>11. Count how many eligible children completed the Star Early Literacy Assessment in PM1 and PM3. Do not include children who had a NPS recorded for PM1 or PM3.</t>
  </si>
  <si>
    <r>
      <t xml:space="preserve">8. For all eligible children completing PM1 and PM3, type child name, PM3 and PM1 USS, and PM3 and PM1 assessment dates into the </t>
    </r>
    <r>
      <rPr>
        <b/>
        <sz val="10"/>
        <color theme="8"/>
        <rFont val="Calibri"/>
        <family val="2"/>
        <scheme val="minor"/>
      </rPr>
      <t xml:space="preserve">Sufficient Gains Calculator </t>
    </r>
    <r>
      <rPr>
        <sz val="10"/>
        <color theme="1"/>
        <rFont val="Calibri"/>
        <family val="2"/>
        <scheme val="minor"/>
      </rPr>
      <t>(Section 4a).</t>
    </r>
  </si>
  <si>
    <r>
      <t xml:space="preserve">10. Type the number of children demonstrating sufficient gains into </t>
    </r>
    <r>
      <rPr>
        <b/>
        <sz val="10"/>
        <color theme="4" tint="-0.249977111117893"/>
        <rFont val="Calibri"/>
        <family val="2"/>
        <scheme val="minor"/>
      </rPr>
      <t>Field 5</t>
    </r>
    <r>
      <rPr>
        <sz val="10"/>
        <color theme="1"/>
        <rFont val="Calibri"/>
        <family val="2"/>
        <scheme val="minor"/>
      </rPr>
      <t xml:space="preserve"> (Section 4).</t>
    </r>
  </si>
  <si>
    <r>
      <t xml:space="preserve">12. Type that number into </t>
    </r>
    <r>
      <rPr>
        <b/>
        <sz val="10"/>
        <color theme="4" tint="-0.249977111117893"/>
        <rFont val="Calibri"/>
        <family val="2"/>
        <scheme val="minor"/>
      </rPr>
      <t>Field 6</t>
    </r>
    <r>
      <rPr>
        <sz val="10"/>
        <color theme="1"/>
        <rFont val="Calibri"/>
        <family val="2"/>
        <scheme val="minor"/>
      </rPr>
      <t xml:space="preserve"> (Section 4).</t>
    </r>
  </si>
  <si>
    <r>
      <t xml:space="preserve">4. Type that number into </t>
    </r>
    <r>
      <rPr>
        <b/>
        <sz val="10"/>
        <color rgb="FF0070C0"/>
        <rFont val="Calibri"/>
        <family val="2"/>
        <scheme val="minor"/>
      </rPr>
      <t xml:space="preserve">Field 2 </t>
    </r>
    <r>
      <rPr>
        <sz val="10"/>
        <color theme="1"/>
        <rFont val="Calibri"/>
        <family val="2"/>
        <scheme val="minor"/>
      </rPr>
      <t>(Section 3).</t>
    </r>
  </si>
  <si>
    <t>13. Review the Provider Performance Metric and Designation (Section 1).</t>
  </si>
  <si>
    <t xml:space="preserve">Each VPK provider will receive a performance metric and designation based on three components: quality, achievement and learning gains. Your information will populate in Section 1. as you enter your program's information into Sections 2-4. </t>
  </si>
  <si>
    <r>
      <t xml:space="preserve">A provider can use this calculator to estimate its performance metric and designation. Note that </t>
    </r>
    <r>
      <rPr>
        <b/>
        <sz val="12"/>
        <color theme="1"/>
        <rFont val="Calibri"/>
        <family val="2"/>
        <scheme val="minor"/>
      </rPr>
      <t xml:space="preserve">only </t>
    </r>
    <r>
      <rPr>
        <sz val="12"/>
        <color theme="1"/>
        <rFont val="Calibri"/>
        <family val="2"/>
        <scheme val="minor"/>
      </rPr>
      <t>DEL-published metrics and designations determine a provider's status.</t>
    </r>
  </si>
  <si>
    <t>5. Count how many eligible children completed the Star Early Literacy Assessment in PM3. Do not include children who had a non-participation status (NPS) recorded for PM3.</t>
  </si>
  <si>
    <t>9. Count how many eligible children demonstrated sufficient gains from PM1 to PM3.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</si>
</sst>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ptos Narrow"/>
      <family val="2"/>
    </font>
    <font>
      <b/>
      <sz val="12"/>
      <color theme="1"/>
      <name val="Calibri"/>
      <family val="2"/>
    </font>
    <font>
      <sz val="12"/>
      <color theme="1"/>
      <name val="Wingdings"/>
      <charset val="2"/>
    </font>
    <font>
      <sz val="12"/>
      <color theme="1"/>
      <name val="Calibri"/>
      <family val="2"/>
    </font>
    <font>
      <sz val="10"/>
      <color theme="1"/>
      <name val="Wingdings"/>
      <charset val="2"/>
    </font>
    <font>
      <sz val="10"/>
      <color theme="1"/>
      <name val="Calibri"/>
      <family val="2"/>
      <charset val="2"/>
      <scheme val="minor"/>
    </font>
    <font>
      <b/>
      <sz val="10"/>
      <color theme="4" tint="-0.249977111117893"/>
      <name val="Calibri"/>
      <family val="2"/>
      <scheme val="minor"/>
    </font>
    <font>
      <b/>
      <sz val="8"/>
      <color theme="4" tint="-0.249977111117893"/>
      <name val="Calibri"/>
      <family val="2"/>
      <scheme val="minor"/>
    </font>
    <font>
      <b/>
      <sz val="10"/>
      <color theme="8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5" fillId="0" borderId="0" xfId="0" applyFont="1"/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0" fontId="9" fillId="0" borderId="0" xfId="0" applyFont="1"/>
    <xf numFmtId="0" fontId="7" fillId="0" borderId="0" xfId="0" applyFont="1" applyAlignment="1">
      <alignment horizontal="center" vertical="center"/>
    </xf>
    <xf numFmtId="0" fontId="4" fillId="0" borderId="11" xfId="0" applyFont="1" applyBorder="1"/>
    <xf numFmtId="164" fontId="4" fillId="0" borderId="11" xfId="0" applyNumberFormat="1" applyFont="1" applyBorder="1" applyAlignment="1">
      <alignment horizontal="center"/>
    </xf>
    <xf numFmtId="0" fontId="3" fillId="0" borderId="0" xfId="0" applyFont="1" applyAlignment="1">
      <alignment horizontal="centerContinuous"/>
    </xf>
    <xf numFmtId="164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/>
    <xf numFmtId="0" fontId="8" fillId="0" borderId="0" xfId="0" applyFont="1"/>
    <xf numFmtId="0" fontId="10" fillId="0" borderId="0" xfId="0" applyFont="1" applyAlignment="1">
      <alignment horizontal="right" vertical="top"/>
    </xf>
    <xf numFmtId="0" fontId="1" fillId="0" borderId="0" xfId="0" applyFont="1" applyAlignment="1">
      <alignment horizontal="center"/>
    </xf>
    <xf numFmtId="0" fontId="4" fillId="2" borderId="2" xfId="0" applyFont="1" applyFill="1" applyBorder="1"/>
    <xf numFmtId="164" fontId="4" fillId="2" borderId="2" xfId="0" applyNumberFormat="1" applyFont="1" applyFill="1" applyBorder="1" applyAlignment="1">
      <alignment horizontal="center"/>
    </xf>
    <xf numFmtId="0" fontId="11" fillId="2" borderId="1" xfId="0" applyFont="1" applyFill="1" applyBorder="1"/>
    <xf numFmtId="0" fontId="4" fillId="2" borderId="3" xfId="0" applyFont="1" applyFill="1" applyBorder="1"/>
    <xf numFmtId="0" fontId="12" fillId="0" borderId="0" xfId="0" applyFont="1"/>
    <xf numFmtId="0" fontId="12" fillId="0" borderId="0" xfId="0" applyFont="1" applyAlignment="1">
      <alignment horizontal="left"/>
    </xf>
    <xf numFmtId="0" fontId="18" fillId="0" borderId="0" xfId="0" applyFont="1" applyAlignment="1">
      <alignment horizontal="left" indent="3"/>
    </xf>
    <xf numFmtId="0" fontId="20" fillId="0" borderId="0" xfId="0" applyFont="1" applyAlignment="1">
      <alignment horizontal="left"/>
    </xf>
    <xf numFmtId="0" fontId="1" fillId="0" borderId="8" xfId="0" applyFont="1" applyBorder="1"/>
    <xf numFmtId="0" fontId="16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4" fillId="0" borderId="0" xfId="0" applyNumberFormat="1" applyFont="1"/>
    <xf numFmtId="164" fontId="12" fillId="0" borderId="0" xfId="0" applyNumberFormat="1" applyFont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12" fillId="0" borderId="0" xfId="0" applyFont="1" applyAlignment="1">
      <alignment horizontal="left"/>
    </xf>
    <xf numFmtId="0" fontId="4" fillId="0" borderId="12" xfId="0" applyFont="1" applyBorder="1" applyAlignment="1">
      <alignment horizontal="left" vertical="top" wrapText="1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2" fontId="9" fillId="4" borderId="1" xfId="0" applyNumberFormat="1" applyFont="1" applyFill="1" applyBorder="1" applyAlignment="1" applyProtection="1">
      <alignment horizontal="center" vertical="center"/>
      <protection locked="0"/>
    </xf>
    <xf numFmtId="2" fontId="9" fillId="4" borderId="2" xfId="0" applyNumberFormat="1" applyFont="1" applyFill="1" applyBorder="1" applyAlignment="1" applyProtection="1">
      <alignment horizontal="center" vertical="center"/>
      <protection locked="0"/>
    </xf>
    <xf numFmtId="2" fontId="9" fillId="4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2" xfId="0" applyFont="1" applyFill="1" applyBorder="1" applyAlignment="1" applyProtection="1">
      <alignment horizontal="center"/>
      <protection locked="0"/>
    </xf>
    <xf numFmtId="0" fontId="4" fillId="4" borderId="3" xfId="0" applyFont="1" applyFill="1" applyBorder="1" applyAlignment="1" applyProtection="1">
      <alignment horizontal="center"/>
      <protection locked="0"/>
    </xf>
    <xf numFmtId="164" fontId="4" fillId="4" borderId="1" xfId="0" applyNumberFormat="1" applyFont="1" applyFill="1" applyBorder="1" applyAlignment="1" applyProtection="1">
      <alignment horizontal="center"/>
      <protection locked="0"/>
    </xf>
    <xf numFmtId="164" fontId="4" fillId="4" borderId="3" xfId="0" applyNumberFormat="1" applyFont="1" applyFill="1" applyBorder="1" applyAlignment="1" applyProtection="1">
      <alignment horizontal="center"/>
      <protection locked="0"/>
    </xf>
    <xf numFmtId="0" fontId="3" fillId="0" borderId="7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left"/>
    </xf>
    <xf numFmtId="0" fontId="23" fillId="2" borderId="2" xfId="0" applyFont="1" applyFill="1" applyBorder="1" applyAlignment="1">
      <alignment horizontal="left"/>
    </xf>
  </cellXfs>
  <cellStyles count="1">
    <cellStyle name="Normal" xfId="0" builtinId="0"/>
  </cellStyles>
  <dxfs count="8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F2FC69B-7199-47D1-B2A5-034A8F13F4BA}" name="Designations" displayName="Designations" ref="C1:D102" totalsRowShown="0">
  <autoFilter ref="C1:D102" xr:uid="{FF2FC69B-7199-47D1-B2A5-034A8F13F4BA}"/>
  <tableColumns count="2">
    <tableColumn id="1" xr3:uid="{2C8059CE-D372-4A3F-AE01-386726A82224}" name="Metrics">
      <calculatedColumnFormula>C1+1</calculatedColumnFormula>
    </tableColumn>
    <tableColumn id="2" xr3:uid="{0AD06E37-B525-452D-AC31-09DBEE3C3061}" name="Designation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277"/>
  <sheetViews>
    <sheetView showGridLines="0" tabSelected="1" zoomScaleNormal="100" workbookViewId="0">
      <selection activeCell="AK7" sqref="AK7"/>
    </sheetView>
  </sheetViews>
  <sheetFormatPr defaultColWidth="5.7109375" defaultRowHeight="15.75"/>
  <cols>
    <col min="1" max="4" width="5.7109375" style="1"/>
    <col min="5" max="5" width="5.7109375" style="2"/>
    <col min="6" max="6" width="5.7109375" style="1"/>
    <col min="7" max="7" width="8.85546875" style="1" bestFit="1" customWidth="1"/>
    <col min="8" max="22" width="5.7109375" style="1"/>
    <col min="23" max="23" width="5.7109375" style="1" customWidth="1"/>
    <col min="24" max="16384" width="5.7109375" style="1"/>
  </cols>
  <sheetData>
    <row r="1" spans="1:34" ht="36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4"/>
    </row>
    <row r="2" spans="1:34" ht="33.75" customHeight="1">
      <c r="A2" s="85" t="s">
        <v>78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H2" s="3"/>
    </row>
    <row r="3" spans="1:34" ht="5.25" customHeight="1">
      <c r="A3" s="14"/>
      <c r="B3" s="14"/>
      <c r="C3" s="14"/>
      <c r="D3" s="14"/>
      <c r="E3" s="15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H3" s="3"/>
    </row>
    <row r="4" spans="1:34" ht="23.25">
      <c r="A4" s="42" t="s">
        <v>65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H4" s="3"/>
    </row>
    <row r="5" spans="1:34">
      <c r="A5" s="32" t="s">
        <v>68</v>
      </c>
      <c r="B5" s="32"/>
      <c r="C5" s="32"/>
      <c r="D5" s="32"/>
      <c r="E5" s="41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H5" s="3"/>
    </row>
    <row r="6" spans="1:34">
      <c r="A6" s="32" t="s">
        <v>66</v>
      </c>
      <c r="B6" s="32"/>
      <c r="C6" s="32"/>
      <c r="D6" s="32"/>
      <c r="E6" s="41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H6" s="3"/>
    </row>
    <row r="7" spans="1:34">
      <c r="A7" s="32" t="s">
        <v>67</v>
      </c>
      <c r="B7" s="32"/>
      <c r="C7" s="32"/>
      <c r="D7" s="32"/>
      <c r="E7" s="4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H7" s="3"/>
    </row>
    <row r="8" spans="1:34">
      <c r="A8" s="32" t="s">
        <v>75</v>
      </c>
      <c r="B8" s="32"/>
      <c r="C8" s="32"/>
      <c r="D8" s="32"/>
      <c r="E8" s="41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H8" s="3"/>
    </row>
    <row r="9" spans="1:34">
      <c r="A9" s="32" t="s">
        <v>79</v>
      </c>
      <c r="B9" s="32"/>
      <c r="C9" s="32"/>
      <c r="D9" s="32"/>
      <c r="E9" s="41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H9" s="3"/>
    </row>
    <row r="10" spans="1:34">
      <c r="A10" s="32" t="s">
        <v>69</v>
      </c>
      <c r="B10" s="32"/>
      <c r="C10" s="32"/>
      <c r="D10" s="32"/>
      <c r="E10" s="41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H10" s="3"/>
    </row>
    <row r="11" spans="1:34">
      <c r="A11" s="32" t="s">
        <v>70</v>
      </c>
      <c r="B11" s="32"/>
      <c r="C11" s="32"/>
      <c r="D11" s="32"/>
      <c r="E11" s="41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H11" s="3"/>
    </row>
    <row r="12" spans="1:34">
      <c r="A12" s="44" t="s">
        <v>72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H12" s="3"/>
    </row>
    <row r="13" spans="1:34">
      <c r="A13" s="34" t="s">
        <v>52</v>
      </c>
      <c r="AH13" s="3"/>
    </row>
    <row r="14" spans="1:34">
      <c r="A14" s="34" t="s">
        <v>63</v>
      </c>
      <c r="AH14" s="3"/>
    </row>
    <row r="15" spans="1:34">
      <c r="A15" s="32" t="s">
        <v>80</v>
      </c>
      <c r="AH15" s="3"/>
    </row>
    <row r="16" spans="1:34">
      <c r="A16" s="33" t="s">
        <v>73</v>
      </c>
      <c r="AH16" s="3"/>
    </row>
    <row r="17" spans="1:34">
      <c r="A17" s="32" t="s">
        <v>71</v>
      </c>
      <c r="AH17" s="3"/>
    </row>
    <row r="18" spans="1:34">
      <c r="A18" s="32" t="s">
        <v>74</v>
      </c>
      <c r="AH18" s="3"/>
    </row>
    <row r="19" spans="1:34">
      <c r="A19" s="32" t="s">
        <v>76</v>
      </c>
      <c r="AH19" s="3"/>
    </row>
    <row r="20" spans="1:34">
      <c r="A20" s="14"/>
      <c r="B20" s="14"/>
      <c r="C20" s="14"/>
      <c r="D20" s="14"/>
      <c r="E20" s="15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H20" s="3"/>
    </row>
    <row r="21" spans="1:34" ht="23.25">
      <c r="A21" s="30" t="s">
        <v>49</v>
      </c>
      <c r="B21" s="28"/>
      <c r="C21" s="28"/>
      <c r="D21" s="28"/>
      <c r="E21" s="29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31"/>
      <c r="AH21" s="3"/>
    </row>
    <row r="22" spans="1:34" ht="33.75" customHeight="1">
      <c r="A22" s="45" t="s">
        <v>77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H22" s="3"/>
    </row>
    <row r="23" spans="1:34">
      <c r="AH23" s="3"/>
    </row>
    <row r="24" spans="1:34" ht="18.75">
      <c r="B24" s="9" t="s">
        <v>59</v>
      </c>
      <c r="C24" s="10"/>
      <c r="D24" s="10"/>
      <c r="E24" s="11"/>
      <c r="F24" s="12"/>
      <c r="G24" s="9" t="s">
        <v>60</v>
      </c>
      <c r="H24" s="10"/>
      <c r="I24" s="10"/>
      <c r="J24" s="10"/>
      <c r="K24" s="12"/>
      <c r="L24" s="9" t="s">
        <v>61</v>
      </c>
      <c r="M24" s="10"/>
      <c r="N24" s="10"/>
      <c r="O24" s="10"/>
      <c r="P24" s="12"/>
      <c r="Q24" s="9" t="s">
        <v>32</v>
      </c>
      <c r="R24" s="10"/>
      <c r="S24" s="10"/>
      <c r="T24" s="10"/>
      <c r="U24" s="10"/>
      <c r="V24" s="5"/>
      <c r="W24" s="72" t="s">
        <v>28</v>
      </c>
      <c r="X24" s="72"/>
      <c r="Y24" s="72"/>
      <c r="Z24" s="72"/>
      <c r="AA24" s="25"/>
      <c r="AH24" s="3"/>
    </row>
    <row r="25" spans="1:34" ht="16.5" thickBot="1">
      <c r="AH25" s="3"/>
    </row>
    <row r="26" spans="1:34" ht="19.5" thickBot="1">
      <c r="B26" s="46" t="str">
        <f>IF(W35="","",W35)</f>
        <v/>
      </c>
      <c r="C26" s="47"/>
      <c r="D26" s="47"/>
      <c r="E26" s="48"/>
      <c r="F26" s="13" t="s">
        <v>2</v>
      </c>
      <c r="G26" s="46" t="str">
        <f>IF(W52="","",W52)</f>
        <v/>
      </c>
      <c r="H26" s="47"/>
      <c r="I26" s="47"/>
      <c r="J26" s="48"/>
      <c r="K26" s="13" t="s">
        <v>2</v>
      </c>
      <c r="L26" s="46" t="str">
        <f>IF(W72="","",W72)</f>
        <v/>
      </c>
      <c r="M26" s="47"/>
      <c r="N26" s="47"/>
      <c r="O26" s="48"/>
      <c r="P26" s="13" t="s">
        <v>3</v>
      </c>
      <c r="Q26" s="46" t="str">
        <f>IF(OR(B26="",G26="",L26=""),"",B26+G26+L26)</f>
        <v/>
      </c>
      <c r="R26" s="47"/>
      <c r="S26" s="47"/>
      <c r="T26" s="47"/>
      <c r="U26" s="48"/>
      <c r="V26" s="13" t="s">
        <v>3</v>
      </c>
      <c r="W26" s="46" t="str">
        <f>IF(Q26="","",VLOOKUP(Q26,Designations[],2,FALSE))</f>
        <v/>
      </c>
      <c r="X26" s="47"/>
      <c r="Y26" s="47"/>
      <c r="Z26" s="48"/>
      <c r="AA26" s="8"/>
    </row>
    <row r="27" spans="1:34">
      <c r="AH27" s="3"/>
    </row>
    <row r="28" spans="1:34" ht="5.25" customHeight="1">
      <c r="A28" s="14"/>
      <c r="B28" s="14"/>
      <c r="C28" s="14"/>
      <c r="D28" s="14"/>
      <c r="E28" s="15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H28" s="3"/>
    </row>
    <row r="29" spans="1:34" ht="23.25">
      <c r="A29" s="30" t="s">
        <v>56</v>
      </c>
      <c r="B29" s="28"/>
      <c r="C29" s="28"/>
      <c r="D29" s="28"/>
      <c r="E29" s="29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31"/>
      <c r="AH29" s="3"/>
    </row>
    <row r="30" spans="1:34" hidden="1">
      <c r="A30" s="32" t="s">
        <v>11</v>
      </c>
      <c r="AH30" s="3"/>
    </row>
    <row r="31" spans="1:34" hidden="1">
      <c r="A31" s="32" t="s">
        <v>41</v>
      </c>
      <c r="V31" s="3"/>
      <c r="AH31" s="3"/>
    </row>
    <row r="33" spans="1:34">
      <c r="B33" s="16" t="s">
        <v>12</v>
      </c>
      <c r="C33" s="16"/>
      <c r="D33" s="16"/>
      <c r="E33" s="17"/>
      <c r="H33" s="63" t="s">
        <v>4</v>
      </c>
      <c r="I33" s="64"/>
      <c r="J33" s="64"/>
      <c r="K33" s="64"/>
      <c r="L33" s="64"/>
      <c r="M33" s="64"/>
      <c r="N33" s="65"/>
      <c r="O33" s="63" t="s">
        <v>1</v>
      </c>
      <c r="P33" s="64"/>
      <c r="Q33" s="64"/>
      <c r="R33" s="64"/>
      <c r="S33" s="64"/>
      <c r="T33" s="64"/>
      <c r="U33" s="65"/>
      <c r="W33" s="58" t="s">
        <v>59</v>
      </c>
      <c r="X33" s="58"/>
      <c r="Y33" s="58"/>
      <c r="Z33" s="58"/>
      <c r="AH33" s="3"/>
    </row>
    <row r="34" spans="1:34">
      <c r="B34" s="35">
        <v>1</v>
      </c>
      <c r="G34" s="37"/>
      <c r="H34" s="55" t="s">
        <v>40</v>
      </c>
      <c r="I34" s="56"/>
      <c r="J34" s="56"/>
      <c r="K34" s="56"/>
      <c r="L34" s="56"/>
      <c r="M34" s="56"/>
      <c r="N34" s="57"/>
      <c r="O34" s="55">
        <v>0</v>
      </c>
      <c r="P34" s="56"/>
      <c r="Q34" s="56"/>
      <c r="R34" s="56"/>
      <c r="S34" s="56"/>
      <c r="T34" s="56"/>
      <c r="U34" s="57"/>
    </row>
    <row r="35" spans="1:34" ht="15.75" customHeight="1">
      <c r="A35" s="26"/>
      <c r="B35" s="52"/>
      <c r="C35" s="53"/>
      <c r="D35" s="53"/>
      <c r="E35" s="54"/>
      <c r="G35" s="5"/>
      <c r="H35" s="55" t="s">
        <v>5</v>
      </c>
      <c r="I35" s="56"/>
      <c r="J35" s="56"/>
      <c r="K35" s="56"/>
      <c r="L35" s="56"/>
      <c r="M35" s="56"/>
      <c r="N35" s="57"/>
      <c r="O35" s="55">
        <v>5</v>
      </c>
      <c r="P35" s="56"/>
      <c r="Q35" s="56"/>
      <c r="R35" s="56"/>
      <c r="S35" s="56"/>
      <c r="T35" s="56"/>
      <c r="U35" s="57"/>
      <c r="W35" s="49" t="str">
        <f>IF(B35="","",IF(B35&lt;4,0,IF(B35&lt;4.5,5,IF(B35&lt;5,10,IF(B35&lt;5.5,20,IF(B35&lt;6,30,IF(B35&lt;6.5,40,IF(B35&lt;7.01,50,"ERROR"))))))))</f>
        <v/>
      </c>
      <c r="X35" s="50"/>
      <c r="Y35" s="50"/>
      <c r="Z35" s="51"/>
    </row>
    <row r="36" spans="1:34" ht="15.75" customHeight="1">
      <c r="G36" s="5"/>
      <c r="H36" s="55" t="s">
        <v>10</v>
      </c>
      <c r="I36" s="56"/>
      <c r="J36" s="56"/>
      <c r="K36" s="56"/>
      <c r="L36" s="56"/>
      <c r="M36" s="56"/>
      <c r="N36" s="57"/>
      <c r="O36" s="55">
        <v>10</v>
      </c>
      <c r="P36" s="56"/>
      <c r="Q36" s="56"/>
      <c r="R36" s="56"/>
      <c r="S36" s="56"/>
      <c r="T36" s="56"/>
      <c r="U36" s="57"/>
    </row>
    <row r="37" spans="1:34" ht="15.75" customHeight="1">
      <c r="F37" s="3"/>
      <c r="G37" s="5"/>
      <c r="H37" s="55" t="s">
        <v>6</v>
      </c>
      <c r="I37" s="56"/>
      <c r="J37" s="56"/>
      <c r="K37" s="56"/>
      <c r="L37" s="56"/>
      <c r="M37" s="56"/>
      <c r="N37" s="57"/>
      <c r="O37" s="55">
        <v>20</v>
      </c>
      <c r="P37" s="56"/>
      <c r="Q37" s="56"/>
      <c r="R37" s="56"/>
      <c r="S37" s="56"/>
      <c r="T37" s="56"/>
      <c r="U37" s="57"/>
    </row>
    <row r="38" spans="1:34" ht="15.75" customHeight="1">
      <c r="G38" s="5"/>
      <c r="H38" s="55" t="s">
        <v>7</v>
      </c>
      <c r="I38" s="56"/>
      <c r="J38" s="56"/>
      <c r="K38" s="56"/>
      <c r="L38" s="56"/>
      <c r="M38" s="56"/>
      <c r="N38" s="57"/>
      <c r="O38" s="55">
        <v>30</v>
      </c>
      <c r="P38" s="56"/>
      <c r="Q38" s="56"/>
      <c r="R38" s="56"/>
      <c r="S38" s="56"/>
      <c r="T38" s="56"/>
      <c r="U38" s="57"/>
    </row>
    <row r="39" spans="1:34" ht="15.75" customHeight="1">
      <c r="G39" s="5"/>
      <c r="H39" s="55" t="s">
        <v>8</v>
      </c>
      <c r="I39" s="56"/>
      <c r="J39" s="56"/>
      <c r="K39" s="56"/>
      <c r="L39" s="56"/>
      <c r="M39" s="56"/>
      <c r="N39" s="57"/>
      <c r="O39" s="55">
        <v>40</v>
      </c>
      <c r="P39" s="56"/>
      <c r="Q39" s="56"/>
      <c r="R39" s="56"/>
      <c r="S39" s="56"/>
      <c r="T39" s="56"/>
      <c r="U39" s="57"/>
    </row>
    <row r="40" spans="1:34">
      <c r="G40" s="5"/>
      <c r="H40" s="55" t="s">
        <v>9</v>
      </c>
      <c r="I40" s="56"/>
      <c r="J40" s="56"/>
      <c r="K40" s="56"/>
      <c r="L40" s="56"/>
      <c r="M40" s="56"/>
      <c r="N40" s="57"/>
      <c r="O40" s="55">
        <v>50</v>
      </c>
      <c r="P40" s="56"/>
      <c r="Q40" s="56"/>
      <c r="R40" s="56"/>
      <c r="S40" s="56"/>
      <c r="T40" s="56"/>
      <c r="U40" s="57"/>
    </row>
    <row r="41" spans="1:34">
      <c r="A41" s="14"/>
      <c r="B41" s="14"/>
      <c r="C41" s="14"/>
      <c r="D41" s="14"/>
      <c r="E41" s="15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34" ht="23.25">
      <c r="A42" s="30" t="s">
        <v>57</v>
      </c>
      <c r="B42" s="28"/>
      <c r="C42" s="28"/>
      <c r="D42" s="28"/>
      <c r="E42" s="29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31"/>
    </row>
    <row r="43" spans="1:34" hidden="1">
      <c r="A43" s="32" t="s">
        <v>11</v>
      </c>
    </row>
    <row r="44" spans="1:34" hidden="1">
      <c r="A44" s="32" t="s">
        <v>50</v>
      </c>
    </row>
    <row r="45" spans="1:34" hidden="1">
      <c r="A45" s="32" t="s">
        <v>27</v>
      </c>
    </row>
    <row r="46" spans="1:34" hidden="1">
      <c r="A46" s="32" t="s">
        <v>42</v>
      </c>
    </row>
    <row r="47" spans="1:34" hidden="1">
      <c r="A47" s="32" t="s">
        <v>39</v>
      </c>
    </row>
    <row r="48" spans="1:34" hidden="1">
      <c r="A48" s="32" t="s">
        <v>43</v>
      </c>
    </row>
    <row r="50" spans="1:27">
      <c r="B50" s="58" t="s">
        <v>48</v>
      </c>
      <c r="C50" s="58"/>
      <c r="D50" s="58"/>
      <c r="E50" s="58"/>
      <c r="F50" s="58"/>
      <c r="G50" s="58"/>
      <c r="I50" s="58" t="s">
        <v>14</v>
      </c>
      <c r="J50" s="58"/>
      <c r="K50" s="58"/>
      <c r="L50" s="58"/>
      <c r="M50" s="58"/>
      <c r="N50" s="58"/>
      <c r="W50" s="58" t="s">
        <v>60</v>
      </c>
      <c r="X50" s="58"/>
      <c r="Y50" s="58"/>
      <c r="Z50" s="58"/>
    </row>
    <row r="51" spans="1:27">
      <c r="B51" s="35">
        <v>2</v>
      </c>
      <c r="I51" s="35">
        <v>3</v>
      </c>
    </row>
    <row r="52" spans="1:27">
      <c r="B52" s="87"/>
      <c r="C52" s="88"/>
      <c r="D52" s="88"/>
      <c r="E52" s="88"/>
      <c r="F52" s="88"/>
      <c r="G52" s="89"/>
      <c r="H52" s="19" t="s">
        <v>13</v>
      </c>
      <c r="I52" s="87"/>
      <c r="J52" s="88"/>
      <c r="K52" s="88"/>
      <c r="L52" s="88"/>
      <c r="M52" s="88"/>
      <c r="N52" s="89"/>
      <c r="O52" s="6" t="s">
        <v>15</v>
      </c>
      <c r="P52" s="60">
        <v>100</v>
      </c>
      <c r="Q52" s="60"/>
      <c r="R52" s="6" t="s">
        <v>15</v>
      </c>
      <c r="S52" s="61">
        <v>0.2</v>
      </c>
      <c r="T52" s="61"/>
      <c r="U52" s="60" t="s">
        <v>3</v>
      </c>
      <c r="V52" s="62"/>
      <c r="W52" s="49" t="str">
        <f>IF(AND(B52&lt;&gt;"",I52&lt;&gt;""),ROUND(B52/I52*100*0.2,0),"")</f>
        <v/>
      </c>
      <c r="X52" s="50"/>
      <c r="Y52" s="50"/>
      <c r="Z52" s="51"/>
    </row>
    <row r="53" spans="1:27">
      <c r="A53" s="14"/>
      <c r="B53" s="14"/>
      <c r="C53" s="14"/>
      <c r="D53" s="14"/>
      <c r="E53" s="15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1:27" ht="23.25">
      <c r="A54" s="30" t="s">
        <v>58</v>
      </c>
      <c r="B54" s="28"/>
      <c r="C54" s="28"/>
      <c r="D54" s="28"/>
      <c r="E54" s="29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31"/>
    </row>
    <row r="55" spans="1:27" hidden="1">
      <c r="A55" s="32" t="s">
        <v>11</v>
      </c>
    </row>
    <row r="56" spans="1:27" hidden="1">
      <c r="A56" s="32" t="s">
        <v>44</v>
      </c>
    </row>
    <row r="57" spans="1:27" hidden="1">
      <c r="A57" s="44" t="s">
        <v>62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</row>
    <row r="58" spans="1:27" hidden="1">
      <c r="A58" s="34" t="s">
        <v>52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</row>
    <row r="59" spans="1:27" hidden="1">
      <c r="A59" s="34" t="s">
        <v>63</v>
      </c>
    </row>
    <row r="60" spans="1:27" hidden="1">
      <c r="A60" s="32" t="s">
        <v>53</v>
      </c>
    </row>
    <row r="61" spans="1:27" hidden="1">
      <c r="A61" s="33" t="s">
        <v>64</v>
      </c>
    </row>
    <row r="62" spans="1:27" hidden="1">
      <c r="A62" s="32" t="s">
        <v>54</v>
      </c>
    </row>
    <row r="63" spans="1:27" hidden="1">
      <c r="A63" s="32" t="s">
        <v>55</v>
      </c>
    </row>
    <row r="65" spans="1:27" ht="15.75" customHeight="1">
      <c r="B65" s="16" t="s">
        <v>23</v>
      </c>
      <c r="C65" s="16"/>
      <c r="D65" s="16"/>
      <c r="E65" s="17"/>
    </row>
    <row r="66" spans="1:27" ht="15.75" customHeight="1">
      <c r="B66" s="35">
        <v>4</v>
      </c>
    </row>
    <row r="67" spans="1:27" ht="15.75" customHeight="1">
      <c r="B67" s="66"/>
      <c r="C67" s="67"/>
      <c r="D67" s="67"/>
      <c r="E67" s="68"/>
    </row>
    <row r="69" spans="1:27" ht="15.75" customHeight="1">
      <c r="B69" s="86" t="s">
        <v>24</v>
      </c>
      <c r="C69" s="86"/>
      <c r="D69" s="86"/>
      <c r="E69" s="86"/>
      <c r="F69" s="86"/>
      <c r="G69" s="86"/>
      <c r="I69" s="59" t="s">
        <v>22</v>
      </c>
      <c r="J69" s="59"/>
      <c r="K69" s="59"/>
      <c r="L69" s="59"/>
      <c r="M69" s="59"/>
      <c r="N69" s="59"/>
      <c r="W69" s="59" t="s">
        <v>61</v>
      </c>
      <c r="X69" s="59"/>
      <c r="Y69" s="59"/>
      <c r="Z69" s="59"/>
    </row>
    <row r="70" spans="1:27">
      <c r="B70" s="86"/>
      <c r="C70" s="86"/>
      <c r="D70" s="86"/>
      <c r="E70" s="86"/>
      <c r="F70" s="86"/>
      <c r="G70" s="86"/>
      <c r="I70" s="59"/>
      <c r="J70" s="59"/>
      <c r="K70" s="59"/>
      <c r="L70" s="59"/>
      <c r="M70" s="59"/>
      <c r="N70" s="59"/>
      <c r="W70" s="59"/>
      <c r="X70" s="59"/>
      <c r="Y70" s="59"/>
      <c r="Z70" s="59"/>
    </row>
    <row r="71" spans="1:27">
      <c r="B71" s="35">
        <v>5</v>
      </c>
      <c r="I71" s="35">
        <v>6</v>
      </c>
    </row>
    <row r="72" spans="1:27">
      <c r="B72" s="87"/>
      <c r="C72" s="88"/>
      <c r="D72" s="88"/>
      <c r="E72" s="88"/>
      <c r="F72" s="88"/>
      <c r="G72" s="89"/>
      <c r="H72" s="19" t="s">
        <v>13</v>
      </c>
      <c r="I72" s="87"/>
      <c r="J72" s="88"/>
      <c r="K72" s="88"/>
      <c r="L72" s="88"/>
      <c r="M72" s="88"/>
      <c r="N72" s="89"/>
      <c r="O72" s="6" t="s">
        <v>15</v>
      </c>
      <c r="P72" s="60">
        <v>100</v>
      </c>
      <c r="Q72" s="60"/>
      <c r="R72" s="6" t="s">
        <v>15</v>
      </c>
      <c r="S72" s="61">
        <v>0.3</v>
      </c>
      <c r="T72" s="61"/>
      <c r="U72" s="60" t="s">
        <v>3</v>
      </c>
      <c r="V72" s="62"/>
      <c r="W72" s="49" t="str">
        <f>IF(AND(B72&lt;&gt;"",I72&lt;&gt;""),ROUND(B72/I72*100*0.3,0),"")</f>
        <v/>
      </c>
      <c r="X72" s="50"/>
      <c r="Y72" s="50"/>
      <c r="Z72" s="51"/>
    </row>
    <row r="74" spans="1:27" ht="15.75" customHeight="1">
      <c r="A74" s="92" t="s">
        <v>51</v>
      </c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24"/>
    </row>
    <row r="75" spans="1:27" ht="5.0999999999999996" customHeight="1">
      <c r="A75"/>
    </row>
    <row r="76" spans="1:27" ht="15.75" customHeight="1">
      <c r="A76" s="81"/>
      <c r="B76" s="90" t="s">
        <v>33</v>
      </c>
      <c r="C76" s="90"/>
      <c r="D76" s="90"/>
      <c r="E76" s="90"/>
      <c r="F76" s="20"/>
      <c r="G76" s="90" t="s">
        <v>17</v>
      </c>
      <c r="H76" s="90"/>
      <c r="I76" s="20"/>
      <c r="J76" s="90" t="s">
        <v>16</v>
      </c>
      <c r="K76" s="90"/>
      <c r="L76" s="20"/>
      <c r="M76" s="90" t="s">
        <v>34</v>
      </c>
      <c r="N76" s="90"/>
      <c r="O76" s="20"/>
      <c r="P76" s="90" t="s">
        <v>35</v>
      </c>
      <c r="Q76" s="90"/>
      <c r="R76" s="20"/>
      <c r="S76" s="20"/>
      <c r="T76" s="73" t="s">
        <v>36</v>
      </c>
      <c r="U76" s="73"/>
      <c r="V76" s="7"/>
      <c r="W76" s="73" t="s">
        <v>37</v>
      </c>
      <c r="X76" s="73"/>
      <c r="Y76" s="73"/>
      <c r="Z76" s="73"/>
      <c r="AA76" s="7"/>
    </row>
    <row r="77" spans="1:27" ht="16.5" thickBot="1">
      <c r="A77" s="81"/>
      <c r="B77" s="91"/>
      <c r="C77" s="91"/>
      <c r="D77" s="91"/>
      <c r="E77" s="91"/>
      <c r="F77" s="20"/>
      <c r="G77" s="91"/>
      <c r="H77" s="91"/>
      <c r="I77" s="20"/>
      <c r="J77" s="91"/>
      <c r="K77" s="91"/>
      <c r="L77" s="20"/>
      <c r="M77" s="91"/>
      <c r="N77" s="91"/>
      <c r="O77" s="20"/>
      <c r="P77" s="91"/>
      <c r="Q77" s="91"/>
      <c r="R77" s="20"/>
      <c r="S77" s="20"/>
      <c r="T77" s="74"/>
      <c r="U77" s="74"/>
      <c r="V77" s="7"/>
      <c r="W77" s="74"/>
      <c r="X77" s="74"/>
      <c r="Y77" s="74"/>
      <c r="Z77" s="74"/>
      <c r="AA77" s="7"/>
    </row>
    <row r="78" spans="1:27" ht="5.25" customHeight="1">
      <c r="A78" s="27"/>
      <c r="B78" s="21"/>
      <c r="C78" s="21"/>
      <c r="D78" s="21"/>
      <c r="E78" s="22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18"/>
      <c r="W78" s="18"/>
    </row>
    <row r="79" spans="1:27">
      <c r="A79" s="5"/>
      <c r="B79" s="75"/>
      <c r="C79" s="76"/>
      <c r="D79" s="76"/>
      <c r="E79" s="77"/>
      <c r="F79" s="23" t="s">
        <v>18</v>
      </c>
      <c r="G79" s="75"/>
      <c r="H79" s="77"/>
      <c r="I79" s="18" t="s">
        <v>19</v>
      </c>
      <c r="J79" s="75"/>
      <c r="K79" s="77"/>
      <c r="L79" s="18" t="s">
        <v>21</v>
      </c>
      <c r="M79" s="78"/>
      <c r="N79" s="79"/>
      <c r="O79" s="39" t="s">
        <v>19</v>
      </c>
      <c r="P79" s="78"/>
      <c r="Q79" s="79"/>
      <c r="R79" s="80" t="s">
        <v>20</v>
      </c>
      <c r="S79" s="58"/>
      <c r="T79" s="69" t="str">
        <f>IF(AND(G79&lt;&gt;"",J79&lt;&gt;"",M79&lt;&gt;"",P79&lt;&gt;""),((G79-J79)/(M79-P79)*30),"")</f>
        <v/>
      </c>
      <c r="U79" s="71"/>
      <c r="V79" s="4" t="s">
        <v>38</v>
      </c>
      <c r="W79" s="69" t="str">
        <f>IF(T79="","",IF(AND(G79&gt;851,J79&gt;851),"YES - LC",IF(T79=40,"YES - GR",IF(T79&gt;40,"YES - GR",IF(AND($B$67="School-Year",T79&gt;12),"YES - GR",IF(AND($B$67="School-Year",T79=12),"YES - GR","NO"))))))</f>
        <v/>
      </c>
      <c r="X79" s="70"/>
      <c r="Y79" s="70"/>
      <c r="Z79" s="71"/>
    </row>
    <row r="80" spans="1:27" ht="5.25" customHeight="1">
      <c r="A80" s="5"/>
      <c r="M80" s="40"/>
      <c r="N80" s="40"/>
      <c r="O80" s="40"/>
      <c r="P80" s="40"/>
      <c r="Q80" s="40"/>
    </row>
    <row r="81" spans="1:26">
      <c r="A81" s="5"/>
      <c r="B81" s="75"/>
      <c r="C81" s="76"/>
      <c r="D81" s="76"/>
      <c r="E81" s="77"/>
      <c r="F81" s="23" t="s">
        <v>18</v>
      </c>
      <c r="G81" s="75"/>
      <c r="H81" s="77"/>
      <c r="I81" s="18" t="s">
        <v>19</v>
      </c>
      <c r="J81" s="75"/>
      <c r="K81" s="77"/>
      <c r="L81" s="18" t="s">
        <v>21</v>
      </c>
      <c r="M81" s="78"/>
      <c r="N81" s="79"/>
      <c r="O81" s="39" t="s">
        <v>19</v>
      </c>
      <c r="P81" s="78"/>
      <c r="Q81" s="79"/>
      <c r="R81" s="80" t="s">
        <v>20</v>
      </c>
      <c r="S81" s="58"/>
      <c r="T81" s="69" t="str">
        <f>IF(AND(G81&lt;&gt;"",J81&lt;&gt;"",M81&lt;&gt;"",P81&lt;&gt;""),((G81-J81)/(M81-P81)*30),"")</f>
        <v/>
      </c>
      <c r="U81" s="71"/>
      <c r="V81" s="4" t="s">
        <v>38</v>
      </c>
      <c r="W81" s="69" t="str">
        <f>IF(T81="","",IF(AND(G81&gt;851,J81&gt;851),"YES - LC",IF(T81=40,"YES - GR",IF(T81&gt;40,"YES - GR",IF(AND($B$67="School-Year",T81&gt;12),"YES - GR",IF(AND($B$67="School-Year",T81=12),"YES - GR","NO"))))))</f>
        <v/>
      </c>
      <c r="X81" s="70"/>
      <c r="Y81" s="70"/>
      <c r="Z81" s="71"/>
    </row>
    <row r="82" spans="1:26" ht="5.25" customHeight="1">
      <c r="A82" s="5"/>
      <c r="M82" s="40"/>
      <c r="N82" s="40"/>
      <c r="O82" s="40"/>
      <c r="P82" s="40"/>
      <c r="Q82" s="40"/>
    </row>
    <row r="83" spans="1:26">
      <c r="A83" s="5"/>
      <c r="B83" s="75"/>
      <c r="C83" s="76"/>
      <c r="D83" s="76"/>
      <c r="E83" s="77"/>
      <c r="F83" s="23" t="s">
        <v>18</v>
      </c>
      <c r="G83" s="75"/>
      <c r="H83" s="77"/>
      <c r="I83" s="18" t="s">
        <v>19</v>
      </c>
      <c r="J83" s="75"/>
      <c r="K83" s="77"/>
      <c r="L83" s="18" t="s">
        <v>21</v>
      </c>
      <c r="M83" s="78"/>
      <c r="N83" s="79"/>
      <c r="O83" s="39" t="s">
        <v>19</v>
      </c>
      <c r="P83" s="78"/>
      <c r="Q83" s="79"/>
      <c r="R83" s="80" t="s">
        <v>20</v>
      </c>
      <c r="S83" s="58"/>
      <c r="T83" s="69" t="str">
        <f>IF(AND(G83&lt;&gt;"",J83&lt;&gt;"",M83&lt;&gt;"",P83&lt;&gt;""),((G83-J83)/(M83-P83)*30),"")</f>
        <v/>
      </c>
      <c r="U83" s="71"/>
      <c r="V83" s="4" t="s">
        <v>38</v>
      </c>
      <c r="W83" s="69" t="str">
        <f>IF(T83="","",IF(AND(G83&gt;851,J83&gt;851),"YES - LC",IF(T83=40,"YES - GR",IF(T83&gt;40,"YES - GR",IF(AND($B$67="School-Year",T83&gt;12),"YES - GR",IF(AND($B$67="School-Year",T83=12),"YES - GR","NO"))))))</f>
        <v/>
      </c>
      <c r="X83" s="70"/>
      <c r="Y83" s="70"/>
      <c r="Z83" s="71"/>
    </row>
    <row r="84" spans="1:26" ht="5.25" customHeight="1">
      <c r="A84" s="5"/>
      <c r="M84" s="40"/>
      <c r="N84" s="40"/>
      <c r="O84" s="40"/>
      <c r="P84" s="40"/>
      <c r="Q84" s="40"/>
    </row>
    <row r="85" spans="1:26">
      <c r="A85" s="5"/>
      <c r="B85" s="75"/>
      <c r="C85" s="76"/>
      <c r="D85" s="76"/>
      <c r="E85" s="77"/>
      <c r="F85" s="23" t="s">
        <v>18</v>
      </c>
      <c r="G85" s="75"/>
      <c r="H85" s="77"/>
      <c r="I85" s="18" t="s">
        <v>19</v>
      </c>
      <c r="J85" s="75"/>
      <c r="K85" s="77"/>
      <c r="L85" s="18" t="s">
        <v>21</v>
      </c>
      <c r="M85" s="78"/>
      <c r="N85" s="79"/>
      <c r="O85" s="39" t="s">
        <v>19</v>
      </c>
      <c r="P85" s="78"/>
      <c r="Q85" s="79"/>
      <c r="R85" s="80" t="s">
        <v>20</v>
      </c>
      <c r="S85" s="58"/>
      <c r="T85" s="69" t="str">
        <f>IF(AND(G85&lt;&gt;"",J85&lt;&gt;"",M85&lt;&gt;"",P85&lt;&gt;""),((G85-J85)/(M85-P85)*30),"")</f>
        <v/>
      </c>
      <c r="U85" s="71"/>
      <c r="V85" s="4" t="s">
        <v>38</v>
      </c>
      <c r="W85" s="69" t="str">
        <f>IF(T85="","",IF(AND(G85&gt;851,J85&gt;851),"YES - LC",IF(T85=40,"YES - GR",IF(T85&gt;40,"YES - GR",IF(AND($B$67="School-Year",T85&gt;12),"YES - GR",IF(AND($B$67="School-Year",T85=12),"YES - GR","NO"))))))</f>
        <v/>
      </c>
      <c r="X85" s="70"/>
      <c r="Y85" s="70"/>
      <c r="Z85" s="71"/>
    </row>
    <row r="86" spans="1:26" ht="5.25" customHeight="1">
      <c r="A86" s="5"/>
      <c r="M86" s="40"/>
      <c r="N86" s="40"/>
      <c r="O86" s="40"/>
      <c r="P86" s="40"/>
      <c r="Q86" s="40"/>
    </row>
    <row r="87" spans="1:26">
      <c r="A87" s="5"/>
      <c r="B87" s="75"/>
      <c r="C87" s="76"/>
      <c r="D87" s="76"/>
      <c r="E87" s="77"/>
      <c r="F87" s="23" t="s">
        <v>18</v>
      </c>
      <c r="G87" s="75"/>
      <c r="H87" s="77"/>
      <c r="I87" s="18" t="s">
        <v>19</v>
      </c>
      <c r="J87" s="75"/>
      <c r="K87" s="77"/>
      <c r="L87" s="18" t="s">
        <v>21</v>
      </c>
      <c r="M87" s="78"/>
      <c r="N87" s="79"/>
      <c r="O87" s="39" t="s">
        <v>19</v>
      </c>
      <c r="P87" s="78"/>
      <c r="Q87" s="79"/>
      <c r="R87" s="80" t="s">
        <v>20</v>
      </c>
      <c r="S87" s="58"/>
      <c r="T87" s="69" t="str">
        <f>IF(AND(G87&lt;&gt;"",J87&lt;&gt;"",M87&lt;&gt;"",P87&lt;&gt;""),((G87-J87)/(M87-P87)*30),"")</f>
        <v/>
      </c>
      <c r="U87" s="71"/>
      <c r="V87" s="4" t="s">
        <v>38</v>
      </c>
      <c r="W87" s="69" t="str">
        <f>IF(T87="","",IF(AND(G87&gt;851,J87&gt;851),"YES - LC",IF(T87=40,"YES - GR",IF(T87&gt;40,"YES - GR",IF(AND($B$67="School-Year",T87&gt;12),"YES - GR",IF(AND($B$67="School-Year",T87=12),"YES - GR","NO"))))))</f>
        <v/>
      </c>
      <c r="X87" s="70"/>
      <c r="Y87" s="70"/>
      <c r="Z87" s="71"/>
    </row>
    <row r="88" spans="1:26" ht="5.25" customHeight="1">
      <c r="A88" s="5"/>
      <c r="M88" s="40"/>
      <c r="N88" s="40"/>
      <c r="O88" s="40"/>
      <c r="P88" s="40"/>
      <c r="Q88" s="40"/>
    </row>
    <row r="89" spans="1:26">
      <c r="A89" s="5"/>
      <c r="B89" s="75"/>
      <c r="C89" s="76"/>
      <c r="D89" s="76"/>
      <c r="E89" s="77"/>
      <c r="F89" s="23" t="s">
        <v>18</v>
      </c>
      <c r="G89" s="75"/>
      <c r="H89" s="77"/>
      <c r="I89" s="18" t="s">
        <v>19</v>
      </c>
      <c r="J89" s="75"/>
      <c r="K89" s="77"/>
      <c r="L89" s="18" t="s">
        <v>21</v>
      </c>
      <c r="M89" s="78"/>
      <c r="N89" s="79"/>
      <c r="O89" s="39" t="s">
        <v>19</v>
      </c>
      <c r="P89" s="78"/>
      <c r="Q89" s="79"/>
      <c r="R89" s="80" t="s">
        <v>20</v>
      </c>
      <c r="S89" s="58"/>
      <c r="T89" s="69" t="str">
        <f>IF(AND(G89&lt;&gt;"",J89&lt;&gt;"",M89&lt;&gt;"",P89&lt;&gt;""),((G89-J89)/(M89-P89)*30),"")</f>
        <v/>
      </c>
      <c r="U89" s="71"/>
      <c r="V89" s="4" t="s">
        <v>38</v>
      </c>
      <c r="W89" s="69" t="str">
        <f>IF(T89="","",IF(AND(G89&gt;851,J89&gt;851),"YES - LC",IF(T89=40,"YES - GR",IF(T89&gt;40,"YES - GR",IF(AND($B$67="School-Year",T89&gt;12),"YES - GR",IF(AND($B$67="School-Year",T89=12),"YES - GR","NO"))))))</f>
        <v/>
      </c>
      <c r="X89" s="70"/>
      <c r="Y89" s="70"/>
      <c r="Z89" s="71"/>
    </row>
    <row r="90" spans="1:26" ht="5.25" customHeight="1">
      <c r="A90" s="5"/>
      <c r="M90" s="40"/>
      <c r="N90" s="40"/>
      <c r="O90" s="40"/>
      <c r="P90" s="40"/>
      <c r="Q90" s="40"/>
    </row>
    <row r="91" spans="1:26">
      <c r="A91" s="5"/>
      <c r="B91" s="75"/>
      <c r="C91" s="76"/>
      <c r="D91" s="76"/>
      <c r="E91" s="77"/>
      <c r="F91" s="23" t="s">
        <v>18</v>
      </c>
      <c r="G91" s="75"/>
      <c r="H91" s="77"/>
      <c r="I91" s="18" t="s">
        <v>19</v>
      </c>
      <c r="J91" s="75"/>
      <c r="K91" s="77"/>
      <c r="L91" s="18" t="s">
        <v>21</v>
      </c>
      <c r="M91" s="78"/>
      <c r="N91" s="79"/>
      <c r="O91" s="39" t="s">
        <v>19</v>
      </c>
      <c r="P91" s="78"/>
      <c r="Q91" s="79"/>
      <c r="R91" s="80" t="s">
        <v>20</v>
      </c>
      <c r="S91" s="58"/>
      <c r="T91" s="69" t="str">
        <f>IF(AND(G91&lt;&gt;"",J91&lt;&gt;"",M91&lt;&gt;"",P91&lt;&gt;""),((G91-J91)/(M91-P91)*30),"")</f>
        <v/>
      </c>
      <c r="U91" s="71"/>
      <c r="V91" s="4" t="s">
        <v>38</v>
      </c>
      <c r="W91" s="69" t="str">
        <f>IF(T91="","",IF(AND(G91&gt;851,J91&gt;851),"YES - LC",IF(T91=40,"YES - GR",IF(T91&gt;40,"YES - GR",IF(AND($B$67="School-Year",T91&gt;12),"YES - GR",IF(AND($B$67="School-Year",T91=12),"YES - GR","NO"))))))</f>
        <v/>
      </c>
      <c r="X91" s="70"/>
      <c r="Y91" s="70"/>
      <c r="Z91" s="71"/>
    </row>
    <row r="92" spans="1:26" ht="5.25" customHeight="1">
      <c r="A92" s="5"/>
      <c r="M92" s="40"/>
      <c r="N92" s="40"/>
      <c r="O92" s="40"/>
      <c r="P92" s="40"/>
      <c r="Q92" s="40"/>
    </row>
    <row r="93" spans="1:26">
      <c r="A93" s="5"/>
      <c r="B93" s="75"/>
      <c r="C93" s="76"/>
      <c r="D93" s="76"/>
      <c r="E93" s="77"/>
      <c r="F93" s="23" t="s">
        <v>18</v>
      </c>
      <c r="G93" s="75"/>
      <c r="H93" s="77"/>
      <c r="I93" s="18" t="s">
        <v>19</v>
      </c>
      <c r="J93" s="75"/>
      <c r="K93" s="77"/>
      <c r="L93" s="18" t="s">
        <v>21</v>
      </c>
      <c r="M93" s="78"/>
      <c r="N93" s="79"/>
      <c r="O93" s="39" t="s">
        <v>19</v>
      </c>
      <c r="P93" s="78"/>
      <c r="Q93" s="79"/>
      <c r="R93" s="80" t="s">
        <v>20</v>
      </c>
      <c r="S93" s="58"/>
      <c r="T93" s="69" t="str">
        <f>IF(AND(G93&lt;&gt;"",J93&lt;&gt;"",M93&lt;&gt;"",P93&lt;&gt;""),((G93-J93)/(M93-P93)*30),"")</f>
        <v/>
      </c>
      <c r="U93" s="71"/>
      <c r="V93" s="4" t="s">
        <v>38</v>
      </c>
      <c r="W93" s="69" t="str">
        <f>IF(T93="","",IF(AND(G93&gt;851,J93&gt;851),"YES - LC",IF(T93=40,"YES - GR",IF(T93&gt;40,"YES - GR",IF(AND($B$67="School-Year",T93&gt;12),"YES - GR",IF(AND($B$67="School-Year",T93=12),"YES - GR","NO"))))))</f>
        <v/>
      </c>
      <c r="X93" s="70"/>
      <c r="Y93" s="70"/>
      <c r="Z93" s="71"/>
    </row>
    <row r="94" spans="1:26" ht="5.25" customHeight="1">
      <c r="A94" s="5"/>
      <c r="M94" s="40"/>
      <c r="N94" s="40"/>
      <c r="O94" s="40"/>
      <c r="P94" s="40"/>
      <c r="Q94" s="40"/>
    </row>
    <row r="95" spans="1:26">
      <c r="A95" s="5"/>
      <c r="B95" s="75"/>
      <c r="C95" s="76"/>
      <c r="D95" s="76"/>
      <c r="E95" s="77"/>
      <c r="F95" s="23" t="s">
        <v>18</v>
      </c>
      <c r="G95" s="75"/>
      <c r="H95" s="77"/>
      <c r="I95" s="18" t="s">
        <v>19</v>
      </c>
      <c r="J95" s="75"/>
      <c r="K95" s="77"/>
      <c r="L95" s="18" t="s">
        <v>21</v>
      </c>
      <c r="M95" s="78"/>
      <c r="N95" s="79"/>
      <c r="O95" s="39" t="s">
        <v>19</v>
      </c>
      <c r="P95" s="78"/>
      <c r="Q95" s="79"/>
      <c r="R95" s="80" t="s">
        <v>20</v>
      </c>
      <c r="S95" s="58"/>
      <c r="T95" s="69" t="str">
        <f>IF(AND(G95&lt;&gt;"",J95&lt;&gt;"",M95&lt;&gt;"",P95&lt;&gt;""),((G95-J95)/(M95-P95)*30),"")</f>
        <v/>
      </c>
      <c r="U95" s="71"/>
      <c r="V95" s="4" t="s">
        <v>38</v>
      </c>
      <c r="W95" s="69" t="str">
        <f>IF(T95="","",IF(AND(G95&gt;851,J95&gt;851),"YES - LC",IF(T95=40,"YES - GR",IF(T95&gt;40,"YES - GR",IF(AND($B$67="School-Year",T95&gt;12),"YES - GR",IF(AND($B$67="School-Year",T95=12),"YES - GR","NO"))))))</f>
        <v/>
      </c>
      <c r="X95" s="70"/>
      <c r="Y95" s="70"/>
      <c r="Z95" s="71"/>
    </row>
    <row r="96" spans="1:26" ht="5.25" customHeight="1">
      <c r="A96" s="5"/>
      <c r="M96" s="40"/>
      <c r="N96" s="40"/>
      <c r="O96" s="40"/>
      <c r="P96" s="40"/>
      <c r="Q96" s="40"/>
    </row>
    <row r="97" spans="1:26">
      <c r="A97" s="5"/>
      <c r="B97" s="75"/>
      <c r="C97" s="76"/>
      <c r="D97" s="76"/>
      <c r="E97" s="77"/>
      <c r="F97" s="23" t="s">
        <v>18</v>
      </c>
      <c r="G97" s="75"/>
      <c r="H97" s="77"/>
      <c r="I97" s="18" t="s">
        <v>19</v>
      </c>
      <c r="J97" s="75"/>
      <c r="K97" s="77"/>
      <c r="L97" s="18" t="s">
        <v>21</v>
      </c>
      <c r="M97" s="78"/>
      <c r="N97" s="79"/>
      <c r="O97" s="39" t="s">
        <v>19</v>
      </c>
      <c r="P97" s="78"/>
      <c r="Q97" s="79"/>
      <c r="R97" s="80" t="s">
        <v>20</v>
      </c>
      <c r="S97" s="58"/>
      <c r="T97" s="69" t="str">
        <f>IF(AND(G97&lt;&gt;"",J97&lt;&gt;"",M97&lt;&gt;"",P97&lt;&gt;""),((G97-J97)/(M97-P97)*30),"")</f>
        <v/>
      </c>
      <c r="U97" s="71"/>
      <c r="V97" s="4" t="s">
        <v>38</v>
      </c>
      <c r="W97" s="69" t="str">
        <f>IF(T97="","",IF(AND(G97&gt;851,J97&gt;851),"YES - LC",IF(T97=40,"YES - GR",IF(T97&gt;40,"YES - GR",IF(AND($B$67="School-Year",T97&gt;12),"YES - GR",IF(AND($B$67="School-Year",T97=12),"YES - GR","NO"))))))</f>
        <v/>
      </c>
      <c r="X97" s="70"/>
      <c r="Y97" s="70"/>
      <c r="Z97" s="71"/>
    </row>
    <row r="98" spans="1:26" ht="5.25" customHeight="1"/>
    <row r="99" spans="1:26">
      <c r="B99" s="75"/>
      <c r="C99" s="76"/>
      <c r="D99" s="76"/>
      <c r="E99" s="77"/>
      <c r="F99" s="23" t="s">
        <v>18</v>
      </c>
      <c r="G99" s="75"/>
      <c r="H99" s="77"/>
      <c r="I99" s="18" t="s">
        <v>19</v>
      </c>
      <c r="J99" s="75"/>
      <c r="K99" s="77"/>
      <c r="L99" s="18" t="s">
        <v>21</v>
      </c>
      <c r="M99" s="78"/>
      <c r="N99" s="79"/>
      <c r="O99" s="39" t="s">
        <v>19</v>
      </c>
      <c r="P99" s="78"/>
      <c r="Q99" s="79"/>
      <c r="R99" s="80" t="s">
        <v>20</v>
      </c>
      <c r="S99" s="58"/>
      <c r="T99" s="69" t="str">
        <f>IF(AND(G99&lt;&gt;"",J99&lt;&gt;"",M99&lt;&gt;"",P99&lt;&gt;""),((G99-J99)/(M99-P99)*30),"")</f>
        <v/>
      </c>
      <c r="U99" s="71"/>
      <c r="V99" s="4" t="s">
        <v>38</v>
      </c>
      <c r="W99" s="69" t="str">
        <f>IF(T99="","",IF(AND(G99&gt;851,J99&gt;851),"YES - LC",IF(T99=40,"YES - GR",IF(T99&gt;40,"YES - GR",IF(AND($B$67="School-Year",T99&gt;12),"YES - GR",IF(AND($B$67="School-Year",T99=12),"YES - GR","NO"))))))</f>
        <v/>
      </c>
      <c r="X99" s="70"/>
      <c r="Y99" s="70"/>
      <c r="Z99" s="71"/>
    </row>
    <row r="100" spans="1:26" ht="5.25" customHeight="1">
      <c r="M100" s="40"/>
      <c r="N100" s="40"/>
      <c r="O100" s="40"/>
      <c r="P100" s="40"/>
      <c r="Q100" s="40"/>
    </row>
    <row r="101" spans="1:26">
      <c r="B101" s="75"/>
      <c r="C101" s="76"/>
      <c r="D101" s="76"/>
      <c r="E101" s="77"/>
      <c r="F101" s="23" t="s">
        <v>18</v>
      </c>
      <c r="G101" s="75"/>
      <c r="H101" s="77"/>
      <c r="I101" s="18" t="s">
        <v>19</v>
      </c>
      <c r="J101" s="75"/>
      <c r="K101" s="77"/>
      <c r="L101" s="18" t="s">
        <v>21</v>
      </c>
      <c r="M101" s="78"/>
      <c r="N101" s="79"/>
      <c r="O101" s="39" t="s">
        <v>19</v>
      </c>
      <c r="P101" s="78"/>
      <c r="Q101" s="79"/>
      <c r="R101" s="80" t="s">
        <v>20</v>
      </c>
      <c r="S101" s="58"/>
      <c r="T101" s="69" t="str">
        <f>IF(AND(G101&lt;&gt;"",J101&lt;&gt;"",M101&lt;&gt;"",P101&lt;&gt;""),((G101-J101)/(M101-P101)*30),"")</f>
        <v/>
      </c>
      <c r="U101" s="71"/>
      <c r="V101" s="4" t="s">
        <v>38</v>
      </c>
      <c r="W101" s="69" t="str">
        <f>IF(T101="","",IF(AND(G101&gt;851,J101&gt;851),"YES - LC",IF(T101=40,"YES - GR",IF(T101&gt;40,"YES - GR",IF(AND($B$67="School-Year",T101&gt;12),"YES - GR",IF(AND($B$67="School-Year",T101=12),"YES - GR","NO"))))))</f>
        <v/>
      </c>
      <c r="X101" s="70"/>
      <c r="Y101" s="70"/>
      <c r="Z101" s="71"/>
    </row>
    <row r="102" spans="1:26" ht="5.25" customHeight="1">
      <c r="M102" s="40"/>
      <c r="N102" s="40"/>
      <c r="O102" s="40"/>
      <c r="P102" s="40"/>
      <c r="Q102" s="40"/>
    </row>
    <row r="103" spans="1:26">
      <c r="B103" s="75"/>
      <c r="C103" s="76"/>
      <c r="D103" s="76"/>
      <c r="E103" s="77"/>
      <c r="F103" s="23" t="s">
        <v>18</v>
      </c>
      <c r="G103" s="75"/>
      <c r="H103" s="77"/>
      <c r="I103" s="18" t="s">
        <v>19</v>
      </c>
      <c r="J103" s="75"/>
      <c r="K103" s="77"/>
      <c r="L103" s="18" t="s">
        <v>21</v>
      </c>
      <c r="M103" s="78"/>
      <c r="N103" s="79"/>
      <c r="O103" s="39" t="s">
        <v>19</v>
      </c>
      <c r="P103" s="78"/>
      <c r="Q103" s="79"/>
      <c r="R103" s="80" t="s">
        <v>20</v>
      </c>
      <c r="S103" s="58"/>
      <c r="T103" s="69" t="str">
        <f>IF(AND(G103&lt;&gt;"",J103&lt;&gt;"",M103&lt;&gt;"",P103&lt;&gt;""),((G103-J103)/(M103-P103)*30),"")</f>
        <v/>
      </c>
      <c r="U103" s="71"/>
      <c r="V103" s="4" t="s">
        <v>38</v>
      </c>
      <c r="W103" s="69" t="str">
        <f>IF(T103="","",IF(AND(G103&gt;851,J103&gt;851),"YES - LC",IF(T103=40,"YES - GR",IF(T103&gt;40,"YES - GR",IF(AND($B$67="School-Year",T103&gt;12),"YES - GR",IF(AND($B$67="School-Year",T103=12),"YES - GR","NO"))))))</f>
        <v/>
      </c>
      <c r="X103" s="70"/>
      <c r="Y103" s="70"/>
      <c r="Z103" s="71"/>
    </row>
    <row r="104" spans="1:26" ht="5.25" customHeight="1">
      <c r="M104" s="40"/>
      <c r="N104" s="40"/>
      <c r="O104" s="40"/>
      <c r="P104" s="40"/>
      <c r="Q104" s="40"/>
    </row>
    <row r="105" spans="1:26">
      <c r="B105" s="75"/>
      <c r="C105" s="76"/>
      <c r="D105" s="76"/>
      <c r="E105" s="77"/>
      <c r="F105" s="23" t="s">
        <v>18</v>
      </c>
      <c r="G105" s="75"/>
      <c r="H105" s="77"/>
      <c r="I105" s="18" t="s">
        <v>19</v>
      </c>
      <c r="J105" s="75"/>
      <c r="K105" s="77"/>
      <c r="L105" s="18" t="s">
        <v>21</v>
      </c>
      <c r="M105" s="78"/>
      <c r="N105" s="79"/>
      <c r="O105" s="39" t="s">
        <v>19</v>
      </c>
      <c r="P105" s="78"/>
      <c r="Q105" s="79"/>
      <c r="R105" s="80" t="s">
        <v>20</v>
      </c>
      <c r="S105" s="58"/>
      <c r="T105" s="69" t="str">
        <f>IF(AND(G105&lt;&gt;"",J105&lt;&gt;"",M105&lt;&gt;"",P105&lt;&gt;""),((G105-J105)/(M105-P105)*30),"")</f>
        <v/>
      </c>
      <c r="U105" s="71"/>
      <c r="V105" s="4" t="s">
        <v>38</v>
      </c>
      <c r="W105" s="69" t="str">
        <f>IF(T105="","",IF(AND(G105&gt;851,J105&gt;851),"YES - LC",IF(T105=40,"YES - GR",IF(T105&gt;40,"YES - GR",IF(AND($B$67="School-Year",T105&gt;12),"YES - GR",IF(AND($B$67="School-Year",T105=12),"YES - GR","NO"))))))</f>
        <v/>
      </c>
      <c r="X105" s="70"/>
      <c r="Y105" s="70"/>
      <c r="Z105" s="71"/>
    </row>
    <row r="106" spans="1:26" ht="5.25" customHeight="1">
      <c r="M106" s="40"/>
      <c r="N106" s="40"/>
      <c r="O106" s="40"/>
      <c r="P106" s="40"/>
      <c r="Q106" s="40"/>
    </row>
    <row r="107" spans="1:26">
      <c r="B107" s="75"/>
      <c r="C107" s="76"/>
      <c r="D107" s="76"/>
      <c r="E107" s="77"/>
      <c r="F107" s="23" t="s">
        <v>18</v>
      </c>
      <c r="G107" s="75"/>
      <c r="H107" s="77"/>
      <c r="I107" s="18" t="s">
        <v>19</v>
      </c>
      <c r="J107" s="75"/>
      <c r="K107" s="77"/>
      <c r="L107" s="18" t="s">
        <v>21</v>
      </c>
      <c r="M107" s="78"/>
      <c r="N107" s="79"/>
      <c r="O107" s="39" t="s">
        <v>19</v>
      </c>
      <c r="P107" s="78"/>
      <c r="Q107" s="79"/>
      <c r="R107" s="80" t="s">
        <v>20</v>
      </c>
      <c r="S107" s="58"/>
      <c r="T107" s="69" t="str">
        <f>IF(AND(G107&lt;&gt;"",J107&lt;&gt;"",M107&lt;&gt;"",P107&lt;&gt;""),((G107-J107)/(M107-P107)*30),"")</f>
        <v/>
      </c>
      <c r="U107" s="71"/>
      <c r="V107" s="4" t="s">
        <v>38</v>
      </c>
      <c r="W107" s="69" t="str">
        <f>IF(T107="","",IF(AND(G107&gt;851,J107&gt;851),"YES - LC",IF(T107=40,"YES - GR",IF(T107&gt;40,"YES - GR",IF(AND($B$67="School-Year",T107&gt;12),"YES - GR",IF(AND($B$67="School-Year",T107=12),"YES - GR","NO"))))))</f>
        <v/>
      </c>
      <c r="X107" s="70"/>
      <c r="Y107" s="70"/>
      <c r="Z107" s="71"/>
    </row>
    <row r="108" spans="1:26" ht="5.25" customHeight="1">
      <c r="M108" s="40"/>
      <c r="N108" s="40"/>
      <c r="O108" s="40"/>
      <c r="P108" s="40"/>
      <c r="Q108" s="40"/>
    </row>
    <row r="109" spans="1:26">
      <c r="B109" s="75"/>
      <c r="C109" s="76"/>
      <c r="D109" s="76"/>
      <c r="E109" s="77"/>
      <c r="F109" s="23" t="s">
        <v>18</v>
      </c>
      <c r="G109" s="75"/>
      <c r="H109" s="77"/>
      <c r="I109" s="18" t="s">
        <v>19</v>
      </c>
      <c r="J109" s="75"/>
      <c r="K109" s="77"/>
      <c r="L109" s="18" t="s">
        <v>21</v>
      </c>
      <c r="M109" s="78"/>
      <c r="N109" s="79"/>
      <c r="O109" s="39" t="s">
        <v>19</v>
      </c>
      <c r="P109" s="78"/>
      <c r="Q109" s="79"/>
      <c r="R109" s="80" t="s">
        <v>20</v>
      </c>
      <c r="S109" s="58"/>
      <c r="T109" s="69" t="str">
        <f>IF(AND(G109&lt;&gt;"",J109&lt;&gt;"",M109&lt;&gt;"",P109&lt;&gt;""),((G109-J109)/(M109-P109)*30),"")</f>
        <v/>
      </c>
      <c r="U109" s="71"/>
      <c r="V109" s="4" t="s">
        <v>38</v>
      </c>
      <c r="W109" s="69" t="str">
        <f>IF(T109="","",IF(AND(G109&gt;851,J109&gt;851),"YES - LC",IF(T109=40,"YES - GR",IF(T109&gt;40,"YES - GR",IF(AND($B$67="School-Year",T109&gt;12),"YES - GR",IF(AND($B$67="School-Year",T109=12),"YES - GR","NO"))))))</f>
        <v/>
      </c>
      <c r="X109" s="70"/>
      <c r="Y109" s="70"/>
      <c r="Z109" s="71"/>
    </row>
    <row r="110" spans="1:26" ht="5.25" customHeight="1">
      <c r="M110" s="40"/>
      <c r="N110" s="40"/>
      <c r="O110" s="40"/>
      <c r="P110" s="40"/>
      <c r="Q110" s="40"/>
    </row>
    <row r="111" spans="1:26">
      <c r="B111" s="75"/>
      <c r="C111" s="76"/>
      <c r="D111" s="76"/>
      <c r="E111" s="77"/>
      <c r="F111" s="23" t="s">
        <v>18</v>
      </c>
      <c r="G111" s="75"/>
      <c r="H111" s="77"/>
      <c r="I111" s="18" t="s">
        <v>19</v>
      </c>
      <c r="J111" s="75"/>
      <c r="K111" s="77"/>
      <c r="L111" s="18" t="s">
        <v>21</v>
      </c>
      <c r="M111" s="78"/>
      <c r="N111" s="79"/>
      <c r="O111" s="39" t="s">
        <v>19</v>
      </c>
      <c r="P111" s="78"/>
      <c r="Q111" s="79"/>
      <c r="R111" s="80" t="s">
        <v>20</v>
      </c>
      <c r="S111" s="58"/>
      <c r="T111" s="69" t="str">
        <f>IF(AND(G111&lt;&gt;"",J111&lt;&gt;"",M111&lt;&gt;"",P111&lt;&gt;""),((G111-J111)/(M111-P111)*30),"")</f>
        <v/>
      </c>
      <c r="U111" s="71"/>
      <c r="V111" s="4" t="s">
        <v>38</v>
      </c>
      <c r="W111" s="69" t="str">
        <f>IF(T111="","",IF(AND(G111&gt;851,J111&gt;851),"YES - LC",IF(T111=40,"YES - GR",IF(T111&gt;40,"YES - GR",IF(AND($B$67="School-Year",T111&gt;12),"YES - GR",IF(AND($B$67="School-Year",T111=12),"YES - GR","NO"))))))</f>
        <v/>
      </c>
      <c r="X111" s="70"/>
      <c r="Y111" s="70"/>
      <c r="Z111" s="71"/>
    </row>
    <row r="112" spans="1:26" ht="5.25" customHeight="1">
      <c r="M112" s="40"/>
      <c r="N112" s="40"/>
      <c r="O112" s="40"/>
      <c r="P112" s="40"/>
      <c r="Q112" s="40"/>
    </row>
    <row r="113" spans="2:26">
      <c r="B113" s="75"/>
      <c r="C113" s="76"/>
      <c r="D113" s="76"/>
      <c r="E113" s="77"/>
      <c r="F113" s="23" t="s">
        <v>18</v>
      </c>
      <c r="G113" s="75"/>
      <c r="H113" s="77"/>
      <c r="I113" s="18" t="s">
        <v>19</v>
      </c>
      <c r="J113" s="75"/>
      <c r="K113" s="77"/>
      <c r="L113" s="18" t="s">
        <v>21</v>
      </c>
      <c r="M113" s="78"/>
      <c r="N113" s="79"/>
      <c r="O113" s="39" t="s">
        <v>19</v>
      </c>
      <c r="P113" s="78"/>
      <c r="Q113" s="79"/>
      <c r="R113" s="80" t="s">
        <v>20</v>
      </c>
      <c r="S113" s="58"/>
      <c r="T113" s="69" t="str">
        <f>IF(AND(G113&lt;&gt;"",J113&lt;&gt;"",M113&lt;&gt;"",P113&lt;&gt;""),((G113-J113)/(M113-P113)*30),"")</f>
        <v/>
      </c>
      <c r="U113" s="71"/>
      <c r="V113" s="4" t="s">
        <v>38</v>
      </c>
      <c r="W113" s="69" t="str">
        <f>IF(T113="","",IF(AND(G113&gt;851,J113&gt;851),"YES - LC",IF(T113=40,"YES - GR",IF(T113&gt;40,"YES - GR",IF(AND($B$67="School-Year",T113&gt;12),"YES - GR",IF(AND($B$67="School-Year",T113=12),"YES - GR","NO"))))))</f>
        <v/>
      </c>
      <c r="X113" s="70"/>
      <c r="Y113" s="70"/>
      <c r="Z113" s="71"/>
    </row>
    <row r="114" spans="2:26" ht="5.25" customHeight="1">
      <c r="M114" s="40"/>
      <c r="N114" s="40"/>
      <c r="O114" s="40"/>
      <c r="P114" s="40"/>
      <c r="Q114" s="40"/>
    </row>
    <row r="115" spans="2:26">
      <c r="B115" s="75"/>
      <c r="C115" s="76"/>
      <c r="D115" s="76"/>
      <c r="E115" s="77"/>
      <c r="F115" s="23" t="s">
        <v>18</v>
      </c>
      <c r="G115" s="75"/>
      <c r="H115" s="77"/>
      <c r="I115" s="18" t="s">
        <v>19</v>
      </c>
      <c r="J115" s="75"/>
      <c r="K115" s="77"/>
      <c r="L115" s="18" t="s">
        <v>21</v>
      </c>
      <c r="M115" s="78"/>
      <c r="N115" s="79"/>
      <c r="O115" s="39" t="s">
        <v>19</v>
      </c>
      <c r="P115" s="78"/>
      <c r="Q115" s="79"/>
      <c r="R115" s="80" t="s">
        <v>20</v>
      </c>
      <c r="S115" s="58"/>
      <c r="T115" s="69" t="str">
        <f>IF(AND(G115&lt;&gt;"",J115&lt;&gt;"",M115&lt;&gt;"",P115&lt;&gt;""),((G115-J115)/(M115-P115)*30),"")</f>
        <v/>
      </c>
      <c r="U115" s="71"/>
      <c r="V115" s="4" t="s">
        <v>38</v>
      </c>
      <c r="W115" s="69" t="str">
        <f>IF(T115="","",IF(AND(G115&gt;851,J115&gt;851),"YES - LC",IF(T115=40,"YES - GR",IF(T115&gt;40,"YES - GR",IF(AND($B$67="School-Year",T115&gt;12),"YES - GR",IF(AND($B$67="School-Year",T115=12),"YES - GR","NO"))))))</f>
        <v/>
      </c>
      <c r="X115" s="70"/>
      <c r="Y115" s="70"/>
      <c r="Z115" s="71"/>
    </row>
    <row r="116" spans="2:26" ht="5.25" customHeight="1">
      <c r="M116" s="40"/>
      <c r="N116" s="40"/>
      <c r="O116" s="40"/>
      <c r="P116" s="40"/>
      <c r="Q116" s="40"/>
    </row>
    <row r="117" spans="2:26">
      <c r="B117" s="75"/>
      <c r="C117" s="76"/>
      <c r="D117" s="76"/>
      <c r="E117" s="77"/>
      <c r="F117" s="23" t="s">
        <v>18</v>
      </c>
      <c r="G117" s="75"/>
      <c r="H117" s="77"/>
      <c r="I117" s="18" t="s">
        <v>19</v>
      </c>
      <c r="J117" s="75"/>
      <c r="K117" s="77"/>
      <c r="L117" s="18" t="s">
        <v>21</v>
      </c>
      <c r="M117" s="78"/>
      <c r="N117" s="79"/>
      <c r="O117" s="39" t="s">
        <v>19</v>
      </c>
      <c r="P117" s="78"/>
      <c r="Q117" s="79"/>
      <c r="R117" s="80" t="s">
        <v>20</v>
      </c>
      <c r="S117" s="58"/>
      <c r="T117" s="69" t="str">
        <f>IF(AND(G117&lt;&gt;"",J117&lt;&gt;"",M117&lt;&gt;"",P117&lt;&gt;""),((G117-J117)/(M117-P117)*30),"")</f>
        <v/>
      </c>
      <c r="U117" s="71"/>
      <c r="V117" s="4" t="s">
        <v>38</v>
      </c>
      <c r="W117" s="69" t="str">
        <f>IF(T117="","",IF(AND(G117&gt;851,J117&gt;851),"YES - LC",IF(T117=40,"YES - GR",IF(T117&gt;40,"YES - GR",IF(AND($B$67="School-Year",T117&gt;12),"YES - GR",IF(AND($B$67="School-Year",T117=12),"YES - GR","NO"))))))</f>
        <v/>
      </c>
      <c r="X117" s="70"/>
      <c r="Y117" s="70"/>
      <c r="Z117" s="71"/>
    </row>
    <row r="118" spans="2:26" ht="5.25" customHeight="1"/>
    <row r="119" spans="2:26">
      <c r="B119" s="75"/>
      <c r="C119" s="76"/>
      <c r="D119" s="76"/>
      <c r="E119" s="77"/>
      <c r="F119" s="23" t="s">
        <v>18</v>
      </c>
      <c r="G119" s="75"/>
      <c r="H119" s="77"/>
      <c r="I119" s="18" t="s">
        <v>19</v>
      </c>
      <c r="J119" s="75"/>
      <c r="K119" s="77"/>
      <c r="L119" s="18" t="s">
        <v>21</v>
      </c>
      <c r="M119" s="78"/>
      <c r="N119" s="79"/>
      <c r="O119" s="39" t="s">
        <v>19</v>
      </c>
      <c r="P119" s="78"/>
      <c r="Q119" s="79"/>
      <c r="R119" s="80" t="s">
        <v>20</v>
      </c>
      <c r="S119" s="58"/>
      <c r="T119" s="69" t="str">
        <f>IF(AND(G119&lt;&gt;"",J119&lt;&gt;"",M119&lt;&gt;"",P119&lt;&gt;""),((G119-J119)/(M119-P119)*30),"")</f>
        <v/>
      </c>
      <c r="U119" s="71"/>
      <c r="V119" s="4" t="s">
        <v>38</v>
      </c>
      <c r="W119" s="69" t="str">
        <f>IF(T119="","",IF(AND(G119&gt;851,J119&gt;851),"YES - LC",IF(T119=40,"YES - GR",IF(T119&gt;40,"YES - GR",IF(AND($B$67="School-Year",T119&gt;12),"YES - GR",IF(AND($B$67="School-Year",T119=12),"YES - GR","NO"))))))</f>
        <v/>
      </c>
      <c r="X119" s="70"/>
      <c r="Y119" s="70"/>
      <c r="Z119" s="71"/>
    </row>
    <row r="120" spans="2:26" ht="5.25" customHeight="1">
      <c r="M120" s="40"/>
      <c r="N120" s="40"/>
      <c r="O120" s="40"/>
      <c r="P120" s="40"/>
      <c r="Q120" s="40"/>
    </row>
    <row r="121" spans="2:26">
      <c r="B121" s="75"/>
      <c r="C121" s="76"/>
      <c r="D121" s="76"/>
      <c r="E121" s="77"/>
      <c r="F121" s="23" t="s">
        <v>18</v>
      </c>
      <c r="G121" s="75"/>
      <c r="H121" s="77"/>
      <c r="I121" s="18" t="s">
        <v>19</v>
      </c>
      <c r="J121" s="75"/>
      <c r="K121" s="77"/>
      <c r="L121" s="18" t="s">
        <v>21</v>
      </c>
      <c r="M121" s="78"/>
      <c r="N121" s="79"/>
      <c r="O121" s="39" t="s">
        <v>19</v>
      </c>
      <c r="P121" s="78"/>
      <c r="Q121" s="79"/>
      <c r="R121" s="80" t="s">
        <v>20</v>
      </c>
      <c r="S121" s="58"/>
      <c r="T121" s="69" t="str">
        <f>IF(AND(G121&lt;&gt;"",J121&lt;&gt;"",M121&lt;&gt;"",P121&lt;&gt;""),((G121-J121)/(M121-P121)*30),"")</f>
        <v/>
      </c>
      <c r="U121" s="71"/>
      <c r="V121" s="4" t="s">
        <v>38</v>
      </c>
      <c r="W121" s="69" t="str">
        <f>IF(T121="","",IF(AND(G121&gt;851,J121&gt;851),"YES - LC",IF(T121=40,"YES - GR",IF(T121&gt;40,"YES - GR",IF(AND($B$67="School-Year",T121&gt;12),"YES - GR",IF(AND($B$67="School-Year",T121=12),"YES - GR","NO"))))))</f>
        <v/>
      </c>
      <c r="X121" s="70"/>
      <c r="Y121" s="70"/>
      <c r="Z121" s="71"/>
    </row>
    <row r="122" spans="2:26" ht="5.25" customHeight="1">
      <c r="M122" s="40"/>
      <c r="N122" s="40"/>
      <c r="O122" s="40"/>
      <c r="P122" s="40"/>
      <c r="Q122" s="40"/>
    </row>
    <row r="123" spans="2:26">
      <c r="B123" s="75"/>
      <c r="C123" s="76"/>
      <c r="D123" s="76"/>
      <c r="E123" s="77"/>
      <c r="F123" s="23" t="s">
        <v>18</v>
      </c>
      <c r="G123" s="75"/>
      <c r="H123" s="77"/>
      <c r="I123" s="18" t="s">
        <v>19</v>
      </c>
      <c r="J123" s="75"/>
      <c r="K123" s="77"/>
      <c r="L123" s="18" t="s">
        <v>21</v>
      </c>
      <c r="M123" s="78"/>
      <c r="N123" s="79"/>
      <c r="O123" s="39" t="s">
        <v>19</v>
      </c>
      <c r="P123" s="78"/>
      <c r="Q123" s="79"/>
      <c r="R123" s="80" t="s">
        <v>20</v>
      </c>
      <c r="S123" s="58"/>
      <c r="T123" s="69" t="str">
        <f>IF(AND(G123&lt;&gt;"",J123&lt;&gt;"",M123&lt;&gt;"",P123&lt;&gt;""),((G123-J123)/(M123-P123)*30),"")</f>
        <v/>
      </c>
      <c r="U123" s="71"/>
      <c r="V123" s="4" t="s">
        <v>38</v>
      </c>
      <c r="W123" s="69" t="str">
        <f>IF(T123="","",IF(AND(G123&gt;851,J123&gt;851),"YES - LC",IF(T123=40,"YES - GR",IF(T123&gt;40,"YES - GR",IF(AND($B$67="School-Year",T123&gt;12),"YES - GR",IF(AND($B$67="School-Year",T123=12),"YES - GR","NO"))))))</f>
        <v/>
      </c>
      <c r="X123" s="70"/>
      <c r="Y123" s="70"/>
      <c r="Z123" s="71"/>
    </row>
    <row r="124" spans="2:26" ht="5.25" customHeight="1">
      <c r="M124" s="40"/>
      <c r="N124" s="40"/>
      <c r="O124" s="40"/>
      <c r="P124" s="40"/>
      <c r="Q124" s="40"/>
    </row>
    <row r="125" spans="2:26">
      <c r="B125" s="75"/>
      <c r="C125" s="76"/>
      <c r="D125" s="76"/>
      <c r="E125" s="77"/>
      <c r="F125" s="23" t="s">
        <v>18</v>
      </c>
      <c r="G125" s="75"/>
      <c r="H125" s="77"/>
      <c r="I125" s="18" t="s">
        <v>19</v>
      </c>
      <c r="J125" s="75"/>
      <c r="K125" s="77"/>
      <c r="L125" s="18" t="s">
        <v>21</v>
      </c>
      <c r="M125" s="78"/>
      <c r="N125" s="79"/>
      <c r="O125" s="39" t="s">
        <v>19</v>
      </c>
      <c r="P125" s="78"/>
      <c r="Q125" s="79"/>
      <c r="R125" s="80" t="s">
        <v>20</v>
      </c>
      <c r="S125" s="58"/>
      <c r="T125" s="69" t="str">
        <f>IF(AND(G125&lt;&gt;"",J125&lt;&gt;"",M125&lt;&gt;"",P125&lt;&gt;""),((G125-J125)/(M125-P125)*30),"")</f>
        <v/>
      </c>
      <c r="U125" s="71"/>
      <c r="V125" s="4" t="s">
        <v>38</v>
      </c>
      <c r="W125" s="69" t="str">
        <f>IF(T125="","",IF(AND(G125&gt;851,J125&gt;851),"YES - LC",IF(T125=40,"YES - GR",IF(T125&gt;40,"YES - GR",IF(AND($B$67="School-Year",T125&gt;12),"YES - GR",IF(AND($B$67="School-Year",T125=12),"YES - GR","NO"))))))</f>
        <v/>
      </c>
      <c r="X125" s="70"/>
      <c r="Y125" s="70"/>
      <c r="Z125" s="71"/>
    </row>
    <row r="126" spans="2:26" ht="5.25" customHeight="1">
      <c r="M126" s="40"/>
      <c r="N126" s="40"/>
      <c r="O126" s="40"/>
      <c r="P126" s="40"/>
      <c r="Q126" s="40"/>
    </row>
    <row r="127" spans="2:26">
      <c r="B127" s="75"/>
      <c r="C127" s="76"/>
      <c r="D127" s="76"/>
      <c r="E127" s="77"/>
      <c r="F127" s="23" t="s">
        <v>18</v>
      </c>
      <c r="G127" s="75"/>
      <c r="H127" s="77"/>
      <c r="I127" s="18" t="s">
        <v>19</v>
      </c>
      <c r="J127" s="75"/>
      <c r="K127" s="77"/>
      <c r="L127" s="18" t="s">
        <v>21</v>
      </c>
      <c r="M127" s="78"/>
      <c r="N127" s="79"/>
      <c r="O127" s="39" t="s">
        <v>19</v>
      </c>
      <c r="P127" s="78"/>
      <c r="Q127" s="79"/>
      <c r="R127" s="80" t="s">
        <v>20</v>
      </c>
      <c r="S127" s="58"/>
      <c r="T127" s="69" t="str">
        <f>IF(AND(G127&lt;&gt;"",J127&lt;&gt;"",M127&lt;&gt;"",P127&lt;&gt;""),((G127-J127)/(M127-P127)*30),"")</f>
        <v/>
      </c>
      <c r="U127" s="71"/>
      <c r="V127" s="4" t="s">
        <v>38</v>
      </c>
      <c r="W127" s="69" t="str">
        <f>IF(T127="","",IF(AND(G127&gt;851,J127&gt;851),"YES - LC",IF(T127=40,"YES - GR",IF(T127&gt;40,"YES - GR",IF(AND($B$67="School-Year",T127&gt;12),"YES - GR",IF(AND($B$67="School-Year",T127=12),"YES - GR","NO"))))))</f>
        <v/>
      </c>
      <c r="X127" s="70"/>
      <c r="Y127" s="70"/>
      <c r="Z127" s="71"/>
    </row>
    <row r="128" spans="2:26" ht="5.25" customHeight="1">
      <c r="M128" s="40"/>
      <c r="N128" s="40"/>
      <c r="O128" s="40"/>
      <c r="P128" s="40"/>
      <c r="Q128" s="40"/>
    </row>
    <row r="129" spans="2:26">
      <c r="B129" s="75"/>
      <c r="C129" s="76"/>
      <c r="D129" s="76"/>
      <c r="E129" s="77"/>
      <c r="F129" s="23" t="s">
        <v>18</v>
      </c>
      <c r="G129" s="75"/>
      <c r="H129" s="77"/>
      <c r="I129" s="18" t="s">
        <v>19</v>
      </c>
      <c r="J129" s="75"/>
      <c r="K129" s="77"/>
      <c r="L129" s="18" t="s">
        <v>21</v>
      </c>
      <c r="M129" s="78"/>
      <c r="N129" s="79"/>
      <c r="O129" s="39" t="s">
        <v>19</v>
      </c>
      <c r="P129" s="78"/>
      <c r="Q129" s="79"/>
      <c r="R129" s="80" t="s">
        <v>20</v>
      </c>
      <c r="S129" s="58"/>
      <c r="T129" s="69" t="str">
        <f>IF(AND(G129&lt;&gt;"",J129&lt;&gt;"",M129&lt;&gt;"",P129&lt;&gt;""),((G129-J129)/(M129-P129)*30),"")</f>
        <v/>
      </c>
      <c r="U129" s="71"/>
      <c r="V129" s="4" t="s">
        <v>38</v>
      </c>
      <c r="W129" s="69" t="str">
        <f>IF(T129="","",IF(AND(G129&gt;851,J129&gt;851),"YES - LC",IF(T129=40,"YES - GR",IF(T129&gt;40,"YES - GR",IF(AND($B$67="School-Year",T129&gt;12),"YES - GR",IF(AND($B$67="School-Year",T129=12),"YES - GR","NO"))))))</f>
        <v/>
      </c>
      <c r="X129" s="70"/>
      <c r="Y129" s="70"/>
      <c r="Z129" s="71"/>
    </row>
    <row r="130" spans="2:26" ht="5.25" customHeight="1">
      <c r="M130" s="40"/>
      <c r="N130" s="40"/>
      <c r="O130" s="40"/>
      <c r="P130" s="40"/>
      <c r="Q130" s="40"/>
    </row>
    <row r="131" spans="2:26">
      <c r="B131" s="75"/>
      <c r="C131" s="76"/>
      <c r="D131" s="76"/>
      <c r="E131" s="77"/>
      <c r="F131" s="23" t="s">
        <v>18</v>
      </c>
      <c r="G131" s="75"/>
      <c r="H131" s="77"/>
      <c r="I131" s="18" t="s">
        <v>19</v>
      </c>
      <c r="J131" s="75"/>
      <c r="K131" s="77"/>
      <c r="L131" s="18" t="s">
        <v>21</v>
      </c>
      <c r="M131" s="78"/>
      <c r="N131" s="79"/>
      <c r="O131" s="39" t="s">
        <v>19</v>
      </c>
      <c r="P131" s="78"/>
      <c r="Q131" s="79"/>
      <c r="R131" s="80" t="s">
        <v>20</v>
      </c>
      <c r="S131" s="58"/>
      <c r="T131" s="69" t="str">
        <f>IF(AND(G131&lt;&gt;"",J131&lt;&gt;"",M131&lt;&gt;"",P131&lt;&gt;""),((G131-J131)/(M131-P131)*30),"")</f>
        <v/>
      </c>
      <c r="U131" s="71"/>
      <c r="V131" s="4" t="s">
        <v>38</v>
      </c>
      <c r="W131" s="69" t="str">
        <f>IF(T131="","",IF(AND(G131&gt;851,J131&gt;851),"YES - LC",IF(T131=40,"YES - GR",IF(T131&gt;40,"YES - GR",IF(AND($B$67="School-Year",T131&gt;12),"YES - GR",IF(AND($B$67="School-Year",T131=12),"YES - GR","NO"))))))</f>
        <v/>
      </c>
      <c r="X131" s="70"/>
      <c r="Y131" s="70"/>
      <c r="Z131" s="71"/>
    </row>
    <row r="132" spans="2:26" ht="5.25" customHeight="1">
      <c r="M132" s="40"/>
      <c r="N132" s="40"/>
      <c r="O132" s="40"/>
      <c r="P132" s="40"/>
      <c r="Q132" s="40"/>
    </row>
    <row r="133" spans="2:26">
      <c r="B133" s="75"/>
      <c r="C133" s="76"/>
      <c r="D133" s="76"/>
      <c r="E133" s="77"/>
      <c r="F133" s="23" t="s">
        <v>18</v>
      </c>
      <c r="G133" s="75"/>
      <c r="H133" s="77"/>
      <c r="I133" s="18" t="s">
        <v>19</v>
      </c>
      <c r="J133" s="75"/>
      <c r="K133" s="77"/>
      <c r="L133" s="18" t="s">
        <v>21</v>
      </c>
      <c r="M133" s="78"/>
      <c r="N133" s="79"/>
      <c r="O133" s="39" t="s">
        <v>19</v>
      </c>
      <c r="P133" s="78"/>
      <c r="Q133" s="79"/>
      <c r="R133" s="80" t="s">
        <v>20</v>
      </c>
      <c r="S133" s="58"/>
      <c r="T133" s="69" t="str">
        <f>IF(AND(G133&lt;&gt;"",J133&lt;&gt;"",M133&lt;&gt;"",P133&lt;&gt;""),((G133-J133)/(M133-P133)*30),"")</f>
        <v/>
      </c>
      <c r="U133" s="71"/>
      <c r="V133" s="4" t="s">
        <v>38</v>
      </c>
      <c r="W133" s="69" t="str">
        <f>IF(T133="","",IF(AND(G133&gt;851,J133&gt;851),"YES - LC",IF(T133=40,"YES - GR",IF(T133&gt;40,"YES - GR",IF(AND($B$67="School-Year",T133&gt;12),"YES - GR",IF(AND($B$67="School-Year",T133=12),"YES - GR","NO"))))))</f>
        <v/>
      </c>
      <c r="X133" s="70"/>
      <c r="Y133" s="70"/>
      <c r="Z133" s="71"/>
    </row>
    <row r="134" spans="2:26" ht="5.25" customHeight="1">
      <c r="M134" s="40"/>
      <c r="N134" s="40"/>
      <c r="O134" s="40"/>
      <c r="P134" s="40"/>
      <c r="Q134" s="40"/>
    </row>
    <row r="135" spans="2:26">
      <c r="B135" s="75"/>
      <c r="C135" s="76"/>
      <c r="D135" s="76"/>
      <c r="E135" s="77"/>
      <c r="F135" s="23" t="s">
        <v>18</v>
      </c>
      <c r="G135" s="75"/>
      <c r="H135" s="77"/>
      <c r="I135" s="18" t="s">
        <v>19</v>
      </c>
      <c r="J135" s="75"/>
      <c r="K135" s="77"/>
      <c r="L135" s="18" t="s">
        <v>21</v>
      </c>
      <c r="M135" s="78"/>
      <c r="N135" s="79"/>
      <c r="O135" s="39" t="s">
        <v>19</v>
      </c>
      <c r="P135" s="78"/>
      <c r="Q135" s="79"/>
      <c r="R135" s="80" t="s">
        <v>20</v>
      </c>
      <c r="S135" s="58"/>
      <c r="T135" s="69" t="str">
        <f>IF(AND(G135&lt;&gt;"",J135&lt;&gt;"",M135&lt;&gt;"",P135&lt;&gt;""),((G135-J135)/(M135-P135)*30),"")</f>
        <v/>
      </c>
      <c r="U135" s="71"/>
      <c r="V135" s="4" t="s">
        <v>38</v>
      </c>
      <c r="W135" s="69" t="str">
        <f>IF(T135="","",IF(AND(G135&gt;851,J135&gt;851),"YES - LC",IF(T135=40,"YES - GR",IF(T135&gt;40,"YES - GR",IF(AND($B$67="School-Year",T135&gt;12),"YES - GR",IF(AND($B$67="School-Year",T135=12),"YES - GR","NO"))))))</f>
        <v/>
      </c>
      <c r="X135" s="70"/>
      <c r="Y135" s="70"/>
      <c r="Z135" s="71"/>
    </row>
    <row r="136" spans="2:26" ht="5.25" customHeight="1">
      <c r="M136" s="40"/>
      <c r="N136" s="40"/>
      <c r="O136" s="40"/>
      <c r="P136" s="40"/>
      <c r="Q136" s="40"/>
    </row>
    <row r="137" spans="2:26">
      <c r="B137" s="75"/>
      <c r="C137" s="76"/>
      <c r="D137" s="76"/>
      <c r="E137" s="77"/>
      <c r="F137" s="23" t="s">
        <v>18</v>
      </c>
      <c r="G137" s="75"/>
      <c r="H137" s="77"/>
      <c r="I137" s="18" t="s">
        <v>19</v>
      </c>
      <c r="J137" s="75"/>
      <c r="K137" s="77"/>
      <c r="L137" s="18" t="s">
        <v>21</v>
      </c>
      <c r="M137" s="78"/>
      <c r="N137" s="79"/>
      <c r="O137" s="39" t="s">
        <v>19</v>
      </c>
      <c r="P137" s="78"/>
      <c r="Q137" s="79"/>
      <c r="R137" s="80" t="s">
        <v>20</v>
      </c>
      <c r="S137" s="58"/>
      <c r="T137" s="69" t="str">
        <f>IF(AND(G137&lt;&gt;"",J137&lt;&gt;"",M137&lt;&gt;"",P137&lt;&gt;""),((G137-J137)/(M137-P137)*30),"")</f>
        <v/>
      </c>
      <c r="U137" s="71"/>
      <c r="V137" s="4" t="s">
        <v>38</v>
      </c>
      <c r="W137" s="69" t="str">
        <f>IF(T137="","",IF(AND(G137&gt;851,J137&gt;851),"YES - LC",IF(T137=40,"YES - GR",IF(T137&gt;40,"YES - GR",IF(AND($B$67="School-Year",T137&gt;12),"YES - GR",IF(AND($B$67="School-Year",T137=12),"YES - GR","NO"))))))</f>
        <v/>
      </c>
      <c r="X137" s="70"/>
      <c r="Y137" s="70"/>
      <c r="Z137" s="71"/>
    </row>
    <row r="138" spans="2:26" ht="5.25" customHeight="1"/>
    <row r="139" spans="2:26">
      <c r="B139" s="75"/>
      <c r="C139" s="76"/>
      <c r="D139" s="76"/>
      <c r="E139" s="77"/>
      <c r="F139" s="23" t="s">
        <v>18</v>
      </c>
      <c r="G139" s="75"/>
      <c r="H139" s="77"/>
      <c r="I139" s="18" t="s">
        <v>19</v>
      </c>
      <c r="J139" s="75"/>
      <c r="K139" s="77"/>
      <c r="L139" s="18" t="s">
        <v>21</v>
      </c>
      <c r="M139" s="78"/>
      <c r="N139" s="79"/>
      <c r="O139" s="39" t="s">
        <v>19</v>
      </c>
      <c r="P139" s="78"/>
      <c r="Q139" s="79"/>
      <c r="R139" s="80" t="s">
        <v>20</v>
      </c>
      <c r="S139" s="58"/>
      <c r="T139" s="69" t="str">
        <f>IF(AND(G139&lt;&gt;"",J139&lt;&gt;"",M139&lt;&gt;"",P139&lt;&gt;""),((G139-J139)/(M139-P139)*30),"")</f>
        <v/>
      </c>
      <c r="U139" s="71"/>
      <c r="V139" s="4" t="s">
        <v>38</v>
      </c>
      <c r="W139" s="69" t="str">
        <f>IF(T139="","",IF(AND(G139&gt;851,J139&gt;851),"YES - LC",IF(T139=40,"YES - GR",IF(T139&gt;40,"YES - GR",IF(AND($B$67="School-Year",T139&gt;12),"YES - GR",IF(AND($B$67="School-Year",T139=12),"YES - GR","NO"))))))</f>
        <v/>
      </c>
      <c r="X139" s="70"/>
      <c r="Y139" s="70"/>
      <c r="Z139" s="71"/>
    </row>
    <row r="140" spans="2:26" ht="5.25" customHeight="1">
      <c r="M140" s="40"/>
      <c r="N140" s="40"/>
      <c r="O140" s="40"/>
      <c r="P140" s="40"/>
      <c r="Q140" s="40"/>
    </row>
    <row r="141" spans="2:26">
      <c r="B141" s="75"/>
      <c r="C141" s="76"/>
      <c r="D141" s="76"/>
      <c r="E141" s="77"/>
      <c r="F141" s="23" t="s">
        <v>18</v>
      </c>
      <c r="G141" s="75"/>
      <c r="H141" s="77"/>
      <c r="I141" s="18" t="s">
        <v>19</v>
      </c>
      <c r="J141" s="75"/>
      <c r="K141" s="77"/>
      <c r="L141" s="18" t="s">
        <v>21</v>
      </c>
      <c r="M141" s="78"/>
      <c r="N141" s="79"/>
      <c r="O141" s="39" t="s">
        <v>19</v>
      </c>
      <c r="P141" s="78"/>
      <c r="Q141" s="79"/>
      <c r="R141" s="80" t="s">
        <v>20</v>
      </c>
      <c r="S141" s="58"/>
      <c r="T141" s="69" t="str">
        <f>IF(AND(G141&lt;&gt;"",J141&lt;&gt;"",M141&lt;&gt;"",P141&lt;&gt;""),((G141-J141)/(M141-P141)*30),"")</f>
        <v/>
      </c>
      <c r="U141" s="71"/>
      <c r="V141" s="4" t="s">
        <v>38</v>
      </c>
      <c r="W141" s="69" t="str">
        <f>IF(T141="","",IF(AND(G141&gt;851,J141&gt;851),"YES - LC",IF(T141=40,"YES - GR",IF(T141&gt;40,"YES - GR",IF(AND($B$67="School-Year",T141&gt;12),"YES - GR",IF(AND($B$67="School-Year",T141=12),"YES - GR","NO"))))))</f>
        <v/>
      </c>
      <c r="X141" s="70"/>
      <c r="Y141" s="70"/>
      <c r="Z141" s="71"/>
    </row>
    <row r="142" spans="2:26" ht="5.25" customHeight="1">
      <c r="M142" s="40"/>
      <c r="N142" s="40"/>
      <c r="O142" s="40"/>
      <c r="P142" s="40"/>
      <c r="Q142" s="40"/>
    </row>
    <row r="143" spans="2:26">
      <c r="B143" s="75"/>
      <c r="C143" s="76"/>
      <c r="D143" s="76"/>
      <c r="E143" s="77"/>
      <c r="F143" s="23" t="s">
        <v>18</v>
      </c>
      <c r="G143" s="75"/>
      <c r="H143" s="77"/>
      <c r="I143" s="18" t="s">
        <v>19</v>
      </c>
      <c r="J143" s="75"/>
      <c r="K143" s="77"/>
      <c r="L143" s="18" t="s">
        <v>21</v>
      </c>
      <c r="M143" s="78"/>
      <c r="N143" s="79"/>
      <c r="O143" s="39" t="s">
        <v>19</v>
      </c>
      <c r="P143" s="78"/>
      <c r="Q143" s="79"/>
      <c r="R143" s="80" t="s">
        <v>20</v>
      </c>
      <c r="S143" s="58"/>
      <c r="T143" s="69" t="str">
        <f>IF(AND(G143&lt;&gt;"",J143&lt;&gt;"",M143&lt;&gt;"",P143&lt;&gt;""),((G143-J143)/(M143-P143)*30),"")</f>
        <v/>
      </c>
      <c r="U143" s="71"/>
      <c r="V143" s="4" t="s">
        <v>38</v>
      </c>
      <c r="W143" s="69" t="str">
        <f>IF(T143="","",IF(AND(G143&gt;851,J143&gt;851),"YES - LC",IF(T143=40,"YES - GR",IF(T143&gt;40,"YES - GR",IF(AND($B$67="School-Year",T143&gt;12),"YES - GR",IF(AND($B$67="School-Year",T143=12),"YES - GR","NO"))))))</f>
        <v/>
      </c>
      <c r="X143" s="70"/>
      <c r="Y143" s="70"/>
      <c r="Z143" s="71"/>
    </row>
    <row r="144" spans="2:26" ht="5.25" customHeight="1">
      <c r="M144" s="40"/>
      <c r="N144" s="40"/>
      <c r="O144" s="40"/>
      <c r="P144" s="40"/>
      <c r="Q144" s="40"/>
    </row>
    <row r="145" spans="2:26">
      <c r="B145" s="75"/>
      <c r="C145" s="76"/>
      <c r="D145" s="76"/>
      <c r="E145" s="77"/>
      <c r="F145" s="23" t="s">
        <v>18</v>
      </c>
      <c r="G145" s="75"/>
      <c r="H145" s="77"/>
      <c r="I145" s="18" t="s">
        <v>19</v>
      </c>
      <c r="J145" s="75"/>
      <c r="K145" s="77"/>
      <c r="L145" s="18" t="s">
        <v>21</v>
      </c>
      <c r="M145" s="78"/>
      <c r="N145" s="79"/>
      <c r="O145" s="39" t="s">
        <v>19</v>
      </c>
      <c r="P145" s="78"/>
      <c r="Q145" s="79"/>
      <c r="R145" s="80" t="s">
        <v>20</v>
      </c>
      <c r="S145" s="58"/>
      <c r="T145" s="69" t="str">
        <f>IF(AND(G145&lt;&gt;"",J145&lt;&gt;"",M145&lt;&gt;"",P145&lt;&gt;""),((G145-J145)/(M145-P145)*30),"")</f>
        <v/>
      </c>
      <c r="U145" s="71"/>
      <c r="V145" s="4" t="s">
        <v>38</v>
      </c>
      <c r="W145" s="69" t="str">
        <f>IF(T145="","",IF(AND(G145&gt;851,J145&gt;851),"YES - LC",IF(T145=40,"YES - GR",IF(T145&gt;40,"YES - GR",IF(AND($B$67="School-Year",T145&gt;12),"YES - GR",IF(AND($B$67="School-Year",T145=12),"YES - GR","NO"))))))</f>
        <v/>
      </c>
      <c r="X145" s="70"/>
      <c r="Y145" s="70"/>
      <c r="Z145" s="71"/>
    </row>
    <row r="146" spans="2:26" ht="5.25" customHeight="1">
      <c r="M146" s="40"/>
      <c r="N146" s="40"/>
      <c r="O146" s="40"/>
      <c r="P146" s="40"/>
      <c r="Q146" s="40"/>
    </row>
    <row r="147" spans="2:26">
      <c r="B147" s="75"/>
      <c r="C147" s="76"/>
      <c r="D147" s="76"/>
      <c r="E147" s="77"/>
      <c r="F147" s="23" t="s">
        <v>18</v>
      </c>
      <c r="G147" s="75"/>
      <c r="H147" s="77"/>
      <c r="I147" s="18" t="s">
        <v>19</v>
      </c>
      <c r="J147" s="75"/>
      <c r="K147" s="77"/>
      <c r="L147" s="18" t="s">
        <v>21</v>
      </c>
      <c r="M147" s="78"/>
      <c r="N147" s="79"/>
      <c r="O147" s="39" t="s">
        <v>19</v>
      </c>
      <c r="P147" s="78"/>
      <c r="Q147" s="79"/>
      <c r="R147" s="80" t="s">
        <v>20</v>
      </c>
      <c r="S147" s="58"/>
      <c r="T147" s="69" t="str">
        <f>IF(AND(G147&lt;&gt;"",J147&lt;&gt;"",M147&lt;&gt;"",P147&lt;&gt;""),((G147-J147)/(M147-P147)*30),"")</f>
        <v/>
      </c>
      <c r="U147" s="71"/>
      <c r="V147" s="4" t="s">
        <v>38</v>
      </c>
      <c r="W147" s="69" t="str">
        <f>IF(T147="","",IF(AND(G147&gt;851,J147&gt;851),"YES - LC",IF(T147=40,"YES - GR",IF(T147&gt;40,"YES - GR",IF(AND($B$67="School-Year",T147&gt;12),"YES - GR",IF(AND($B$67="School-Year",T147=12),"YES - GR","NO"))))))</f>
        <v/>
      </c>
      <c r="X147" s="70"/>
      <c r="Y147" s="70"/>
      <c r="Z147" s="71"/>
    </row>
    <row r="148" spans="2:26" ht="5.25" customHeight="1">
      <c r="M148" s="40"/>
      <c r="N148" s="40"/>
      <c r="O148" s="40"/>
      <c r="P148" s="40"/>
      <c r="Q148" s="40"/>
    </row>
    <row r="149" spans="2:26">
      <c r="B149" s="75"/>
      <c r="C149" s="76"/>
      <c r="D149" s="76"/>
      <c r="E149" s="77"/>
      <c r="F149" s="23" t="s">
        <v>18</v>
      </c>
      <c r="G149" s="75"/>
      <c r="H149" s="77"/>
      <c r="I149" s="18" t="s">
        <v>19</v>
      </c>
      <c r="J149" s="75"/>
      <c r="K149" s="77"/>
      <c r="L149" s="18" t="s">
        <v>21</v>
      </c>
      <c r="M149" s="78"/>
      <c r="N149" s="79"/>
      <c r="O149" s="39" t="s">
        <v>19</v>
      </c>
      <c r="P149" s="78"/>
      <c r="Q149" s="79"/>
      <c r="R149" s="80" t="s">
        <v>20</v>
      </c>
      <c r="S149" s="58"/>
      <c r="T149" s="69" t="str">
        <f>IF(AND(G149&lt;&gt;"",J149&lt;&gt;"",M149&lt;&gt;"",P149&lt;&gt;""),((G149-J149)/(M149-P149)*30),"")</f>
        <v/>
      </c>
      <c r="U149" s="71"/>
      <c r="V149" s="4" t="s">
        <v>38</v>
      </c>
      <c r="W149" s="69" t="str">
        <f>IF(T149="","",IF(AND(G149&gt;851,J149&gt;851),"YES - LC",IF(T149=40,"YES - GR",IF(T149&gt;40,"YES - GR",IF(AND($B$67="School-Year",T149&gt;12),"YES - GR",IF(AND($B$67="School-Year",T149=12),"YES - GR","NO"))))))</f>
        <v/>
      </c>
      <c r="X149" s="70"/>
      <c r="Y149" s="70"/>
      <c r="Z149" s="71"/>
    </row>
    <row r="150" spans="2:26" ht="5.25" customHeight="1">
      <c r="M150" s="40"/>
      <c r="N150" s="40"/>
      <c r="O150" s="40"/>
      <c r="P150" s="40"/>
      <c r="Q150" s="40"/>
    </row>
    <row r="151" spans="2:26">
      <c r="B151" s="75"/>
      <c r="C151" s="76"/>
      <c r="D151" s="76"/>
      <c r="E151" s="77"/>
      <c r="F151" s="23" t="s">
        <v>18</v>
      </c>
      <c r="G151" s="75"/>
      <c r="H151" s="77"/>
      <c r="I151" s="18" t="s">
        <v>19</v>
      </c>
      <c r="J151" s="75"/>
      <c r="K151" s="77"/>
      <c r="L151" s="18" t="s">
        <v>21</v>
      </c>
      <c r="M151" s="78"/>
      <c r="N151" s="79"/>
      <c r="O151" s="39" t="s">
        <v>19</v>
      </c>
      <c r="P151" s="78"/>
      <c r="Q151" s="79"/>
      <c r="R151" s="80" t="s">
        <v>20</v>
      </c>
      <c r="S151" s="58"/>
      <c r="T151" s="69" t="str">
        <f>IF(AND(G151&lt;&gt;"",J151&lt;&gt;"",M151&lt;&gt;"",P151&lt;&gt;""),((G151-J151)/(M151-P151)*30),"")</f>
        <v/>
      </c>
      <c r="U151" s="71"/>
      <c r="V151" s="4" t="s">
        <v>38</v>
      </c>
      <c r="W151" s="69" t="str">
        <f>IF(T151="","",IF(AND(G151&gt;851,J151&gt;851),"YES - LC",IF(T151=40,"YES - GR",IF(T151&gt;40,"YES - GR",IF(AND($B$67="School-Year",T151&gt;12),"YES - GR",IF(AND($B$67="School-Year",T151=12),"YES - GR","NO"))))))</f>
        <v/>
      </c>
      <c r="X151" s="70"/>
      <c r="Y151" s="70"/>
      <c r="Z151" s="71"/>
    </row>
    <row r="152" spans="2:26" ht="5.25" customHeight="1">
      <c r="M152" s="40"/>
      <c r="N152" s="40"/>
      <c r="O152" s="40"/>
      <c r="P152" s="40"/>
      <c r="Q152" s="40"/>
    </row>
    <row r="153" spans="2:26">
      <c r="B153" s="75"/>
      <c r="C153" s="76"/>
      <c r="D153" s="76"/>
      <c r="E153" s="77"/>
      <c r="F153" s="23" t="s">
        <v>18</v>
      </c>
      <c r="G153" s="75"/>
      <c r="H153" s="77"/>
      <c r="I153" s="18" t="s">
        <v>19</v>
      </c>
      <c r="J153" s="75"/>
      <c r="K153" s="77"/>
      <c r="L153" s="18" t="s">
        <v>21</v>
      </c>
      <c r="M153" s="78"/>
      <c r="N153" s="79"/>
      <c r="O153" s="39" t="s">
        <v>19</v>
      </c>
      <c r="P153" s="78"/>
      <c r="Q153" s="79"/>
      <c r="R153" s="80" t="s">
        <v>20</v>
      </c>
      <c r="S153" s="58"/>
      <c r="T153" s="69" t="str">
        <f>IF(AND(G153&lt;&gt;"",J153&lt;&gt;"",M153&lt;&gt;"",P153&lt;&gt;""),((G153-J153)/(M153-P153)*30),"")</f>
        <v/>
      </c>
      <c r="U153" s="71"/>
      <c r="V153" s="4" t="s">
        <v>38</v>
      </c>
      <c r="W153" s="69" t="str">
        <f>IF(T153="","",IF(AND(G153&gt;851,J153&gt;851),"YES - LC",IF(T153=40,"YES - GR",IF(T153&gt;40,"YES - GR",IF(AND($B$67="School-Year",T153&gt;12),"YES - GR",IF(AND($B$67="School-Year",T153=12),"YES - GR","NO"))))))</f>
        <v/>
      </c>
      <c r="X153" s="70"/>
      <c r="Y153" s="70"/>
      <c r="Z153" s="71"/>
    </row>
    <row r="154" spans="2:26" ht="5.25" customHeight="1">
      <c r="M154" s="40"/>
      <c r="N154" s="40"/>
      <c r="O154" s="40"/>
      <c r="P154" s="40"/>
      <c r="Q154" s="40"/>
    </row>
    <row r="155" spans="2:26">
      <c r="B155" s="75"/>
      <c r="C155" s="76"/>
      <c r="D155" s="76"/>
      <c r="E155" s="77"/>
      <c r="F155" s="23" t="s">
        <v>18</v>
      </c>
      <c r="G155" s="75"/>
      <c r="H155" s="77"/>
      <c r="I155" s="18" t="s">
        <v>19</v>
      </c>
      <c r="J155" s="75"/>
      <c r="K155" s="77"/>
      <c r="L155" s="18" t="s">
        <v>21</v>
      </c>
      <c r="M155" s="78"/>
      <c r="N155" s="79"/>
      <c r="O155" s="39" t="s">
        <v>19</v>
      </c>
      <c r="P155" s="78"/>
      <c r="Q155" s="79"/>
      <c r="R155" s="80" t="s">
        <v>20</v>
      </c>
      <c r="S155" s="58"/>
      <c r="T155" s="69" t="str">
        <f>IF(AND(G155&lt;&gt;"",J155&lt;&gt;"",M155&lt;&gt;"",P155&lt;&gt;""),((G155-J155)/(M155-P155)*30),"")</f>
        <v/>
      </c>
      <c r="U155" s="71"/>
      <c r="V155" s="4" t="s">
        <v>38</v>
      </c>
      <c r="W155" s="69" t="str">
        <f>IF(T155="","",IF(AND(G155&gt;851,J155&gt;851),"YES - LC",IF(T155=40,"YES - GR",IF(T155&gt;40,"YES - GR",IF(AND($B$67="School-Year",T155&gt;12),"YES - GR",IF(AND($B$67="School-Year",T155=12),"YES - GR","NO"))))))</f>
        <v/>
      </c>
      <c r="X155" s="70"/>
      <c r="Y155" s="70"/>
      <c r="Z155" s="71"/>
    </row>
    <row r="156" spans="2:26" ht="5.25" customHeight="1">
      <c r="M156" s="40"/>
      <c r="N156" s="40"/>
      <c r="O156" s="40"/>
      <c r="P156" s="40"/>
      <c r="Q156" s="40"/>
    </row>
    <row r="157" spans="2:26">
      <c r="B157" s="75"/>
      <c r="C157" s="76"/>
      <c r="D157" s="76"/>
      <c r="E157" s="77"/>
      <c r="F157" s="23" t="s">
        <v>18</v>
      </c>
      <c r="G157" s="75"/>
      <c r="H157" s="77"/>
      <c r="I157" s="18" t="s">
        <v>19</v>
      </c>
      <c r="J157" s="75"/>
      <c r="K157" s="77"/>
      <c r="L157" s="18" t="s">
        <v>21</v>
      </c>
      <c r="M157" s="78"/>
      <c r="N157" s="79"/>
      <c r="O157" s="39" t="s">
        <v>19</v>
      </c>
      <c r="P157" s="78"/>
      <c r="Q157" s="79"/>
      <c r="R157" s="80" t="s">
        <v>20</v>
      </c>
      <c r="S157" s="58"/>
      <c r="T157" s="69" t="str">
        <f>IF(AND(G157&lt;&gt;"",J157&lt;&gt;"",M157&lt;&gt;"",P157&lt;&gt;""),((G157-J157)/(M157-P157)*30),"")</f>
        <v/>
      </c>
      <c r="U157" s="71"/>
      <c r="V157" s="4" t="s">
        <v>38</v>
      </c>
      <c r="W157" s="69" t="str">
        <f>IF(T157="","",IF(AND(G157&gt;851,J157&gt;851),"YES - LC",IF(T157=40,"YES - GR",IF(T157&gt;40,"YES - GR",IF(AND($B$67="School-Year",T157&gt;12),"YES - GR",IF(AND($B$67="School-Year",T157=12),"YES - GR","NO"))))))</f>
        <v/>
      </c>
      <c r="X157" s="70"/>
      <c r="Y157" s="70"/>
      <c r="Z157" s="71"/>
    </row>
    <row r="158" spans="2:26" ht="5.25" customHeight="1"/>
    <row r="159" spans="2:26">
      <c r="B159" s="75"/>
      <c r="C159" s="76"/>
      <c r="D159" s="76"/>
      <c r="E159" s="77"/>
      <c r="F159" s="23" t="s">
        <v>18</v>
      </c>
      <c r="G159" s="75"/>
      <c r="H159" s="77"/>
      <c r="I159" s="18" t="s">
        <v>19</v>
      </c>
      <c r="J159" s="75"/>
      <c r="K159" s="77"/>
      <c r="L159" s="18" t="s">
        <v>21</v>
      </c>
      <c r="M159" s="78"/>
      <c r="N159" s="79"/>
      <c r="O159" s="39" t="s">
        <v>19</v>
      </c>
      <c r="P159" s="78"/>
      <c r="Q159" s="79"/>
      <c r="R159" s="80" t="s">
        <v>20</v>
      </c>
      <c r="S159" s="58"/>
      <c r="T159" s="69" t="str">
        <f>IF(AND(G159&lt;&gt;"",J159&lt;&gt;"",M159&lt;&gt;"",P159&lt;&gt;""),((G159-J159)/(M159-P159)*30),"")</f>
        <v/>
      </c>
      <c r="U159" s="71"/>
      <c r="V159" s="4" t="s">
        <v>38</v>
      </c>
      <c r="W159" s="69" t="str">
        <f>IF(T159="","",IF(AND(G159&gt;851,J159&gt;851),"YES - LC",IF(T159=40,"YES - GR",IF(T159&gt;40,"YES - GR",IF(AND($B$67="School-Year",T159&gt;12),"YES - GR",IF(AND($B$67="School-Year",T159=12),"YES - GR","NO"))))))</f>
        <v/>
      </c>
      <c r="X159" s="70"/>
      <c r="Y159" s="70"/>
      <c r="Z159" s="71"/>
    </row>
    <row r="160" spans="2:26" ht="5.25" customHeight="1">
      <c r="M160" s="40"/>
      <c r="N160" s="40"/>
      <c r="O160" s="40"/>
      <c r="P160" s="40"/>
      <c r="Q160" s="40"/>
    </row>
    <row r="161" spans="2:26">
      <c r="B161" s="75"/>
      <c r="C161" s="76"/>
      <c r="D161" s="76"/>
      <c r="E161" s="77"/>
      <c r="F161" s="23" t="s">
        <v>18</v>
      </c>
      <c r="G161" s="75"/>
      <c r="H161" s="77"/>
      <c r="I161" s="18" t="s">
        <v>19</v>
      </c>
      <c r="J161" s="75"/>
      <c r="K161" s="77"/>
      <c r="L161" s="18" t="s">
        <v>21</v>
      </c>
      <c r="M161" s="78"/>
      <c r="N161" s="79"/>
      <c r="O161" s="39" t="s">
        <v>19</v>
      </c>
      <c r="P161" s="78"/>
      <c r="Q161" s="79"/>
      <c r="R161" s="80" t="s">
        <v>20</v>
      </c>
      <c r="S161" s="58"/>
      <c r="T161" s="69" t="str">
        <f>IF(AND(G161&lt;&gt;"",J161&lt;&gt;"",M161&lt;&gt;"",P161&lt;&gt;""),((G161-J161)/(M161-P161)*30),"")</f>
        <v/>
      </c>
      <c r="U161" s="71"/>
      <c r="V161" s="4" t="s">
        <v>38</v>
      </c>
      <c r="W161" s="69" t="str">
        <f>IF(T161="","",IF(AND(G161&gt;851,J161&gt;851),"YES - LC",IF(T161=40,"YES - GR",IF(T161&gt;40,"YES - GR",IF(AND($B$67="School-Year",T161&gt;12),"YES - GR",IF(AND($B$67="School-Year",T161=12),"YES - GR","NO"))))))</f>
        <v/>
      </c>
      <c r="X161" s="70"/>
      <c r="Y161" s="70"/>
      <c r="Z161" s="71"/>
    </row>
    <row r="162" spans="2:26" ht="5.25" customHeight="1">
      <c r="M162" s="40"/>
      <c r="N162" s="40"/>
      <c r="O162" s="40"/>
      <c r="P162" s="40"/>
      <c r="Q162" s="40"/>
    </row>
    <row r="163" spans="2:26">
      <c r="B163" s="75"/>
      <c r="C163" s="76"/>
      <c r="D163" s="76"/>
      <c r="E163" s="77"/>
      <c r="F163" s="23" t="s">
        <v>18</v>
      </c>
      <c r="G163" s="75"/>
      <c r="H163" s="77"/>
      <c r="I163" s="18" t="s">
        <v>19</v>
      </c>
      <c r="J163" s="75"/>
      <c r="K163" s="77"/>
      <c r="L163" s="18" t="s">
        <v>21</v>
      </c>
      <c r="M163" s="78"/>
      <c r="N163" s="79"/>
      <c r="O163" s="39" t="s">
        <v>19</v>
      </c>
      <c r="P163" s="78"/>
      <c r="Q163" s="79"/>
      <c r="R163" s="80" t="s">
        <v>20</v>
      </c>
      <c r="S163" s="58"/>
      <c r="T163" s="69" t="str">
        <f>IF(AND(G163&lt;&gt;"",J163&lt;&gt;"",M163&lt;&gt;"",P163&lt;&gt;""),((G163-J163)/(M163-P163)*30),"")</f>
        <v/>
      </c>
      <c r="U163" s="71"/>
      <c r="V163" s="4" t="s">
        <v>38</v>
      </c>
      <c r="W163" s="69" t="str">
        <f>IF(T163="","",IF(AND(G163&gt;851,J163&gt;851),"YES - LC",IF(T163=40,"YES - GR",IF(T163&gt;40,"YES - GR",IF(AND($B$67="School-Year",T163&gt;12),"YES - GR",IF(AND($B$67="School-Year",T163=12),"YES - GR","NO"))))))</f>
        <v/>
      </c>
      <c r="X163" s="70"/>
      <c r="Y163" s="70"/>
      <c r="Z163" s="71"/>
    </row>
    <row r="164" spans="2:26" ht="5.25" customHeight="1">
      <c r="M164" s="40"/>
      <c r="N164" s="40"/>
      <c r="O164" s="40"/>
      <c r="P164" s="40"/>
      <c r="Q164" s="40"/>
    </row>
    <row r="165" spans="2:26">
      <c r="B165" s="75"/>
      <c r="C165" s="76"/>
      <c r="D165" s="76"/>
      <c r="E165" s="77"/>
      <c r="F165" s="23" t="s">
        <v>18</v>
      </c>
      <c r="G165" s="75"/>
      <c r="H165" s="77"/>
      <c r="I165" s="18" t="s">
        <v>19</v>
      </c>
      <c r="J165" s="75"/>
      <c r="K165" s="77"/>
      <c r="L165" s="18" t="s">
        <v>21</v>
      </c>
      <c r="M165" s="78"/>
      <c r="N165" s="79"/>
      <c r="O165" s="39" t="s">
        <v>19</v>
      </c>
      <c r="P165" s="78"/>
      <c r="Q165" s="79"/>
      <c r="R165" s="80" t="s">
        <v>20</v>
      </c>
      <c r="S165" s="58"/>
      <c r="T165" s="69" t="str">
        <f>IF(AND(G165&lt;&gt;"",J165&lt;&gt;"",M165&lt;&gt;"",P165&lt;&gt;""),((G165-J165)/(M165-P165)*30),"")</f>
        <v/>
      </c>
      <c r="U165" s="71"/>
      <c r="V165" s="4" t="s">
        <v>38</v>
      </c>
      <c r="W165" s="69" t="str">
        <f>IF(T165="","",IF(AND(G165&gt;851,J165&gt;851),"YES - LC",IF(T165=40,"YES - GR",IF(T165&gt;40,"YES - GR",IF(AND($B$67="School-Year",T165&gt;12),"YES - GR",IF(AND($B$67="School-Year",T165=12),"YES - GR","NO"))))))</f>
        <v/>
      </c>
      <c r="X165" s="70"/>
      <c r="Y165" s="70"/>
      <c r="Z165" s="71"/>
    </row>
    <row r="166" spans="2:26" ht="5.25" customHeight="1">
      <c r="M166" s="40"/>
      <c r="N166" s="40"/>
      <c r="O166" s="40"/>
      <c r="P166" s="40"/>
      <c r="Q166" s="40"/>
    </row>
    <row r="167" spans="2:26">
      <c r="B167" s="75"/>
      <c r="C167" s="76"/>
      <c r="D167" s="76"/>
      <c r="E167" s="77"/>
      <c r="F167" s="23" t="s">
        <v>18</v>
      </c>
      <c r="G167" s="75"/>
      <c r="H167" s="77"/>
      <c r="I167" s="18" t="s">
        <v>19</v>
      </c>
      <c r="J167" s="75"/>
      <c r="K167" s="77"/>
      <c r="L167" s="18" t="s">
        <v>21</v>
      </c>
      <c r="M167" s="78"/>
      <c r="N167" s="79"/>
      <c r="O167" s="39" t="s">
        <v>19</v>
      </c>
      <c r="P167" s="78"/>
      <c r="Q167" s="79"/>
      <c r="R167" s="80" t="s">
        <v>20</v>
      </c>
      <c r="S167" s="58"/>
      <c r="T167" s="69" t="str">
        <f>IF(AND(G167&lt;&gt;"",J167&lt;&gt;"",M167&lt;&gt;"",P167&lt;&gt;""),((G167-J167)/(M167-P167)*30),"")</f>
        <v/>
      </c>
      <c r="U167" s="71"/>
      <c r="V167" s="4" t="s">
        <v>38</v>
      </c>
      <c r="W167" s="69" t="str">
        <f>IF(T167="","",IF(AND(G167&gt;851,J167&gt;851),"YES - LC",IF(T167=40,"YES - GR",IF(T167&gt;40,"YES - GR",IF(AND($B$67="School-Year",T167&gt;12),"YES - GR",IF(AND($B$67="School-Year",T167=12),"YES - GR","NO"))))))</f>
        <v/>
      </c>
      <c r="X167" s="70"/>
      <c r="Y167" s="70"/>
      <c r="Z167" s="71"/>
    </row>
    <row r="168" spans="2:26" ht="5.25" customHeight="1">
      <c r="M168" s="40"/>
      <c r="N168" s="40"/>
      <c r="O168" s="40"/>
      <c r="P168" s="40"/>
      <c r="Q168" s="40"/>
    </row>
    <row r="169" spans="2:26">
      <c r="B169" s="75"/>
      <c r="C169" s="76"/>
      <c r="D169" s="76"/>
      <c r="E169" s="77"/>
      <c r="F169" s="23" t="s">
        <v>18</v>
      </c>
      <c r="G169" s="75"/>
      <c r="H169" s="77"/>
      <c r="I169" s="18" t="s">
        <v>19</v>
      </c>
      <c r="J169" s="75"/>
      <c r="K169" s="77"/>
      <c r="L169" s="18" t="s">
        <v>21</v>
      </c>
      <c r="M169" s="78"/>
      <c r="N169" s="79"/>
      <c r="O169" s="39" t="s">
        <v>19</v>
      </c>
      <c r="P169" s="78"/>
      <c r="Q169" s="79"/>
      <c r="R169" s="80" t="s">
        <v>20</v>
      </c>
      <c r="S169" s="58"/>
      <c r="T169" s="69" t="str">
        <f>IF(AND(G169&lt;&gt;"",J169&lt;&gt;"",M169&lt;&gt;"",P169&lt;&gt;""),((G169-J169)/(M169-P169)*30),"")</f>
        <v/>
      </c>
      <c r="U169" s="71"/>
      <c r="V169" s="4" t="s">
        <v>38</v>
      </c>
      <c r="W169" s="69" t="str">
        <f>IF(T169="","",IF(AND(G169&gt;851,J169&gt;851),"YES - LC",IF(T169=40,"YES - GR",IF(T169&gt;40,"YES - GR",IF(AND($B$67="School-Year",T169&gt;12),"YES - GR",IF(AND($B$67="School-Year",T169=12),"YES - GR","NO"))))))</f>
        <v/>
      </c>
      <c r="X169" s="70"/>
      <c r="Y169" s="70"/>
      <c r="Z169" s="71"/>
    </row>
    <row r="170" spans="2:26" ht="5.25" customHeight="1">
      <c r="M170" s="40"/>
      <c r="N170" s="40"/>
      <c r="O170" s="40"/>
      <c r="P170" s="40"/>
      <c r="Q170" s="40"/>
    </row>
    <row r="171" spans="2:26">
      <c r="B171" s="75"/>
      <c r="C171" s="76"/>
      <c r="D171" s="76"/>
      <c r="E171" s="77"/>
      <c r="F171" s="23" t="s">
        <v>18</v>
      </c>
      <c r="G171" s="75"/>
      <c r="H171" s="77"/>
      <c r="I171" s="18" t="s">
        <v>19</v>
      </c>
      <c r="J171" s="75"/>
      <c r="K171" s="77"/>
      <c r="L171" s="18" t="s">
        <v>21</v>
      </c>
      <c r="M171" s="78"/>
      <c r="N171" s="79"/>
      <c r="O171" s="39" t="s">
        <v>19</v>
      </c>
      <c r="P171" s="78"/>
      <c r="Q171" s="79"/>
      <c r="R171" s="80" t="s">
        <v>20</v>
      </c>
      <c r="S171" s="58"/>
      <c r="T171" s="69" t="str">
        <f>IF(AND(G171&lt;&gt;"",J171&lt;&gt;"",M171&lt;&gt;"",P171&lt;&gt;""),((G171-J171)/(M171-P171)*30),"")</f>
        <v/>
      </c>
      <c r="U171" s="71"/>
      <c r="V171" s="4" t="s">
        <v>38</v>
      </c>
      <c r="W171" s="69" t="str">
        <f>IF(T171="","",IF(AND(G171&gt;851,J171&gt;851),"YES - LC",IF(T171=40,"YES - GR",IF(T171&gt;40,"YES - GR",IF(AND($B$67="School-Year",T171&gt;12),"YES - GR",IF(AND($B$67="School-Year",T171=12),"YES - GR","NO"))))))</f>
        <v/>
      </c>
      <c r="X171" s="70"/>
      <c r="Y171" s="70"/>
      <c r="Z171" s="71"/>
    </row>
    <row r="172" spans="2:26" ht="5.25" customHeight="1">
      <c r="M172" s="40"/>
      <c r="N172" s="40"/>
      <c r="O172" s="40"/>
      <c r="P172" s="40"/>
      <c r="Q172" s="40"/>
    </row>
    <row r="173" spans="2:26">
      <c r="B173" s="75"/>
      <c r="C173" s="76"/>
      <c r="D173" s="76"/>
      <c r="E173" s="77"/>
      <c r="F173" s="23" t="s">
        <v>18</v>
      </c>
      <c r="G173" s="75"/>
      <c r="H173" s="77"/>
      <c r="I173" s="18" t="s">
        <v>19</v>
      </c>
      <c r="J173" s="75"/>
      <c r="K173" s="77"/>
      <c r="L173" s="18" t="s">
        <v>21</v>
      </c>
      <c r="M173" s="78"/>
      <c r="N173" s="79"/>
      <c r="O173" s="39" t="s">
        <v>19</v>
      </c>
      <c r="P173" s="78"/>
      <c r="Q173" s="79"/>
      <c r="R173" s="80" t="s">
        <v>20</v>
      </c>
      <c r="S173" s="58"/>
      <c r="T173" s="69" t="str">
        <f>IF(AND(G173&lt;&gt;"",J173&lt;&gt;"",M173&lt;&gt;"",P173&lt;&gt;""),((G173-J173)/(M173-P173)*30),"")</f>
        <v/>
      </c>
      <c r="U173" s="71"/>
      <c r="V173" s="4" t="s">
        <v>38</v>
      </c>
      <c r="W173" s="69" t="str">
        <f>IF(T173="","",IF(AND(G173&gt;851,J173&gt;851),"YES - LC",IF(T173=40,"YES - GR",IF(T173&gt;40,"YES - GR",IF(AND($B$67="School-Year",T173&gt;12),"YES - GR",IF(AND($B$67="School-Year",T173=12),"YES - GR","NO"))))))</f>
        <v/>
      </c>
      <c r="X173" s="70"/>
      <c r="Y173" s="70"/>
      <c r="Z173" s="71"/>
    </row>
    <row r="174" spans="2:26" ht="5.25" customHeight="1">
      <c r="M174" s="40"/>
      <c r="N174" s="40"/>
      <c r="O174" s="40"/>
      <c r="P174" s="40"/>
      <c r="Q174" s="40"/>
    </row>
    <row r="175" spans="2:26">
      <c r="B175" s="75"/>
      <c r="C175" s="76"/>
      <c r="D175" s="76"/>
      <c r="E175" s="77"/>
      <c r="F175" s="23" t="s">
        <v>18</v>
      </c>
      <c r="G175" s="75"/>
      <c r="H175" s="77"/>
      <c r="I175" s="18" t="s">
        <v>19</v>
      </c>
      <c r="J175" s="75"/>
      <c r="K175" s="77"/>
      <c r="L175" s="18" t="s">
        <v>21</v>
      </c>
      <c r="M175" s="78"/>
      <c r="N175" s="79"/>
      <c r="O175" s="39" t="s">
        <v>19</v>
      </c>
      <c r="P175" s="78"/>
      <c r="Q175" s="79"/>
      <c r="R175" s="80" t="s">
        <v>20</v>
      </c>
      <c r="S175" s="58"/>
      <c r="T175" s="69" t="str">
        <f>IF(AND(G175&lt;&gt;"",J175&lt;&gt;"",M175&lt;&gt;"",P175&lt;&gt;""),((G175-J175)/(M175-P175)*30),"")</f>
        <v/>
      </c>
      <c r="U175" s="71"/>
      <c r="V175" s="4" t="s">
        <v>38</v>
      </c>
      <c r="W175" s="69" t="str">
        <f>IF(T175="","",IF(AND(G175&gt;851,J175&gt;851),"YES - LC",IF(T175=40,"YES - GR",IF(T175&gt;40,"YES - GR",IF(AND($B$67="School-Year",T175&gt;12),"YES - GR",IF(AND($B$67="School-Year",T175=12),"YES - GR","NO"))))))</f>
        <v/>
      </c>
      <c r="X175" s="70"/>
      <c r="Y175" s="70"/>
      <c r="Z175" s="71"/>
    </row>
    <row r="176" spans="2:26" ht="5.25" customHeight="1">
      <c r="M176" s="40"/>
      <c r="N176" s="40"/>
      <c r="O176" s="40"/>
      <c r="P176" s="40"/>
      <c r="Q176" s="40"/>
    </row>
    <row r="177" spans="2:26">
      <c r="B177" s="75"/>
      <c r="C177" s="76"/>
      <c r="D177" s="76"/>
      <c r="E177" s="77"/>
      <c r="F177" s="23" t="s">
        <v>18</v>
      </c>
      <c r="G177" s="75"/>
      <c r="H177" s="77"/>
      <c r="I177" s="18" t="s">
        <v>19</v>
      </c>
      <c r="J177" s="75"/>
      <c r="K177" s="77"/>
      <c r="L177" s="18" t="s">
        <v>21</v>
      </c>
      <c r="M177" s="78"/>
      <c r="N177" s="79"/>
      <c r="O177" s="39" t="s">
        <v>19</v>
      </c>
      <c r="P177" s="78"/>
      <c r="Q177" s="79"/>
      <c r="R177" s="80" t="s">
        <v>20</v>
      </c>
      <c r="S177" s="58"/>
      <c r="T177" s="69" t="str">
        <f>IF(AND(G177&lt;&gt;"",J177&lt;&gt;"",M177&lt;&gt;"",P177&lt;&gt;""),((G177-J177)/(M177-P177)*30),"")</f>
        <v/>
      </c>
      <c r="U177" s="71"/>
      <c r="V177" s="4" t="s">
        <v>38</v>
      </c>
      <c r="W177" s="69" t="str">
        <f>IF(T177="","",IF(AND(G177&gt;851,J177&gt;851),"YES - LC",IF(T177=40,"YES - GR",IF(T177&gt;40,"YES - GR",IF(AND($B$67="School-Year",T177&gt;12),"YES - GR",IF(AND($B$67="School-Year",T177=12),"YES - GR","NO"))))))</f>
        <v/>
      </c>
      <c r="X177" s="70"/>
      <c r="Y177" s="70"/>
      <c r="Z177" s="71"/>
    </row>
    <row r="178" spans="2:26" ht="5.25" customHeight="1"/>
    <row r="179" spans="2:26">
      <c r="B179" s="75"/>
      <c r="C179" s="76"/>
      <c r="D179" s="76"/>
      <c r="E179" s="77"/>
      <c r="F179" s="23" t="s">
        <v>18</v>
      </c>
      <c r="G179" s="75"/>
      <c r="H179" s="77"/>
      <c r="I179" s="18" t="s">
        <v>19</v>
      </c>
      <c r="J179" s="75"/>
      <c r="K179" s="77"/>
      <c r="L179" s="18" t="s">
        <v>21</v>
      </c>
      <c r="M179" s="78"/>
      <c r="N179" s="79"/>
      <c r="O179" s="39" t="s">
        <v>19</v>
      </c>
      <c r="P179" s="78"/>
      <c r="Q179" s="79"/>
      <c r="R179" s="80" t="s">
        <v>20</v>
      </c>
      <c r="S179" s="58"/>
      <c r="T179" s="69" t="str">
        <f>IF(AND(G179&lt;&gt;"",J179&lt;&gt;"",M179&lt;&gt;"",P179&lt;&gt;""),((G179-J179)/(M179-P179)*30),"")</f>
        <v/>
      </c>
      <c r="U179" s="71"/>
      <c r="V179" s="4" t="s">
        <v>38</v>
      </c>
      <c r="W179" s="69" t="str">
        <f>IF(T179="","",IF(AND(G179&gt;851,J179&gt;851),"YES - LC",IF(T179=40,"YES - GR",IF(T179&gt;40,"YES - GR",IF(AND($B$67="School-Year",T179&gt;12),"YES - GR",IF(AND($B$67="School-Year",T179=12),"YES - GR","NO"))))))</f>
        <v/>
      </c>
      <c r="X179" s="70"/>
      <c r="Y179" s="70"/>
      <c r="Z179" s="71"/>
    </row>
    <row r="180" spans="2:26" ht="5.25" customHeight="1">
      <c r="M180" s="40"/>
      <c r="N180" s="40"/>
      <c r="O180" s="40"/>
      <c r="P180" s="40"/>
      <c r="Q180" s="40"/>
    </row>
    <row r="181" spans="2:26">
      <c r="B181" s="75"/>
      <c r="C181" s="76"/>
      <c r="D181" s="76"/>
      <c r="E181" s="77"/>
      <c r="F181" s="23" t="s">
        <v>18</v>
      </c>
      <c r="G181" s="75"/>
      <c r="H181" s="77"/>
      <c r="I181" s="18" t="s">
        <v>19</v>
      </c>
      <c r="J181" s="75"/>
      <c r="K181" s="77"/>
      <c r="L181" s="18" t="s">
        <v>21</v>
      </c>
      <c r="M181" s="78"/>
      <c r="N181" s="79"/>
      <c r="O181" s="39" t="s">
        <v>19</v>
      </c>
      <c r="P181" s="78"/>
      <c r="Q181" s="79"/>
      <c r="R181" s="80" t="s">
        <v>20</v>
      </c>
      <c r="S181" s="58"/>
      <c r="T181" s="69" t="str">
        <f>IF(AND(G181&lt;&gt;"",J181&lt;&gt;"",M181&lt;&gt;"",P181&lt;&gt;""),((G181-J181)/(M181-P181)*30),"")</f>
        <v/>
      </c>
      <c r="U181" s="71"/>
      <c r="V181" s="4" t="s">
        <v>38</v>
      </c>
      <c r="W181" s="69" t="str">
        <f>IF(T181="","",IF(AND(G181&gt;851,J181&gt;851),"YES - LC",IF(T181=40,"YES - GR",IF(T181&gt;40,"YES - GR",IF(AND($B$67="School-Year",T181&gt;12),"YES - GR",IF(AND($B$67="School-Year",T181=12),"YES - GR","NO"))))))</f>
        <v/>
      </c>
      <c r="X181" s="70"/>
      <c r="Y181" s="70"/>
      <c r="Z181" s="71"/>
    </row>
    <row r="182" spans="2:26" ht="5.25" customHeight="1">
      <c r="M182" s="40"/>
      <c r="N182" s="40"/>
      <c r="O182" s="40"/>
      <c r="P182" s="40"/>
      <c r="Q182" s="40"/>
    </row>
    <row r="183" spans="2:26">
      <c r="B183" s="75"/>
      <c r="C183" s="76"/>
      <c r="D183" s="76"/>
      <c r="E183" s="77"/>
      <c r="F183" s="23" t="s">
        <v>18</v>
      </c>
      <c r="G183" s="75"/>
      <c r="H183" s="77"/>
      <c r="I183" s="18" t="s">
        <v>19</v>
      </c>
      <c r="J183" s="75"/>
      <c r="K183" s="77"/>
      <c r="L183" s="18" t="s">
        <v>21</v>
      </c>
      <c r="M183" s="78"/>
      <c r="N183" s="79"/>
      <c r="O183" s="39" t="s">
        <v>19</v>
      </c>
      <c r="P183" s="78"/>
      <c r="Q183" s="79"/>
      <c r="R183" s="80" t="s">
        <v>20</v>
      </c>
      <c r="S183" s="58"/>
      <c r="T183" s="69" t="str">
        <f>IF(AND(G183&lt;&gt;"",J183&lt;&gt;"",M183&lt;&gt;"",P183&lt;&gt;""),((G183-J183)/(M183-P183)*30),"")</f>
        <v/>
      </c>
      <c r="U183" s="71"/>
      <c r="V183" s="4" t="s">
        <v>38</v>
      </c>
      <c r="W183" s="69" t="str">
        <f>IF(T183="","",IF(AND(G183&gt;851,J183&gt;851),"YES - LC",IF(T183=40,"YES - GR",IF(T183&gt;40,"YES - GR",IF(AND($B$67="School-Year",T183&gt;12),"YES - GR",IF(AND($B$67="School-Year",T183=12),"YES - GR","NO"))))))</f>
        <v/>
      </c>
      <c r="X183" s="70"/>
      <c r="Y183" s="70"/>
      <c r="Z183" s="71"/>
    </row>
    <row r="184" spans="2:26" ht="5.25" customHeight="1">
      <c r="M184" s="40"/>
      <c r="N184" s="40"/>
      <c r="O184" s="40"/>
      <c r="P184" s="40"/>
      <c r="Q184" s="40"/>
    </row>
    <row r="185" spans="2:26">
      <c r="B185" s="75"/>
      <c r="C185" s="76"/>
      <c r="D185" s="76"/>
      <c r="E185" s="77"/>
      <c r="F185" s="23" t="s">
        <v>18</v>
      </c>
      <c r="G185" s="75"/>
      <c r="H185" s="77"/>
      <c r="I185" s="18" t="s">
        <v>19</v>
      </c>
      <c r="J185" s="75"/>
      <c r="K185" s="77"/>
      <c r="L185" s="18" t="s">
        <v>21</v>
      </c>
      <c r="M185" s="78"/>
      <c r="N185" s="79"/>
      <c r="O185" s="39" t="s">
        <v>19</v>
      </c>
      <c r="P185" s="78"/>
      <c r="Q185" s="79"/>
      <c r="R185" s="80" t="s">
        <v>20</v>
      </c>
      <c r="S185" s="58"/>
      <c r="T185" s="69" t="str">
        <f>IF(AND(G185&lt;&gt;"",J185&lt;&gt;"",M185&lt;&gt;"",P185&lt;&gt;""),((G185-J185)/(M185-P185)*30),"")</f>
        <v/>
      </c>
      <c r="U185" s="71"/>
      <c r="V185" s="4" t="s">
        <v>38</v>
      </c>
      <c r="W185" s="69" t="str">
        <f>IF(T185="","",IF(AND(G185&gt;851,J185&gt;851),"YES - LC",IF(T185=40,"YES - GR",IF(T185&gt;40,"YES - GR",IF(AND($B$67="School-Year",T185&gt;12),"YES - GR",IF(AND($B$67="School-Year",T185=12),"YES - GR","NO"))))))</f>
        <v/>
      </c>
      <c r="X185" s="70"/>
      <c r="Y185" s="70"/>
      <c r="Z185" s="71"/>
    </row>
    <row r="186" spans="2:26" ht="5.25" customHeight="1">
      <c r="M186" s="40"/>
      <c r="N186" s="40"/>
      <c r="O186" s="40"/>
      <c r="P186" s="40"/>
      <c r="Q186" s="40"/>
    </row>
    <row r="187" spans="2:26">
      <c r="B187" s="75"/>
      <c r="C187" s="76"/>
      <c r="D187" s="76"/>
      <c r="E187" s="77"/>
      <c r="F187" s="23" t="s">
        <v>18</v>
      </c>
      <c r="G187" s="75"/>
      <c r="H187" s="77"/>
      <c r="I187" s="18" t="s">
        <v>19</v>
      </c>
      <c r="J187" s="75"/>
      <c r="K187" s="77"/>
      <c r="L187" s="18" t="s">
        <v>21</v>
      </c>
      <c r="M187" s="78"/>
      <c r="N187" s="79"/>
      <c r="O187" s="39" t="s">
        <v>19</v>
      </c>
      <c r="P187" s="78"/>
      <c r="Q187" s="79"/>
      <c r="R187" s="80" t="s">
        <v>20</v>
      </c>
      <c r="S187" s="58"/>
      <c r="T187" s="69" t="str">
        <f>IF(AND(G187&lt;&gt;"",J187&lt;&gt;"",M187&lt;&gt;"",P187&lt;&gt;""),((G187-J187)/(M187-P187)*30),"")</f>
        <v/>
      </c>
      <c r="U187" s="71"/>
      <c r="V187" s="4" t="s">
        <v>38</v>
      </c>
      <c r="W187" s="69" t="str">
        <f>IF(T187="","",IF(AND(G187&gt;851,J187&gt;851),"YES - LC",IF(T187=40,"YES - GR",IF(T187&gt;40,"YES - GR",IF(AND($B$67="School-Year",T187&gt;12),"YES - GR",IF(AND($B$67="School-Year",T187=12),"YES - GR","NO"))))))</f>
        <v/>
      </c>
      <c r="X187" s="70"/>
      <c r="Y187" s="70"/>
      <c r="Z187" s="71"/>
    </row>
    <row r="188" spans="2:26" ht="5.25" customHeight="1">
      <c r="M188" s="40"/>
      <c r="N188" s="40"/>
      <c r="O188" s="40"/>
      <c r="P188" s="40"/>
      <c r="Q188" s="40"/>
    </row>
    <row r="189" spans="2:26">
      <c r="B189" s="75"/>
      <c r="C189" s="76"/>
      <c r="D189" s="76"/>
      <c r="E189" s="77"/>
      <c r="F189" s="23" t="s">
        <v>18</v>
      </c>
      <c r="G189" s="75"/>
      <c r="H189" s="77"/>
      <c r="I189" s="18" t="s">
        <v>19</v>
      </c>
      <c r="J189" s="75"/>
      <c r="K189" s="77"/>
      <c r="L189" s="18" t="s">
        <v>21</v>
      </c>
      <c r="M189" s="78"/>
      <c r="N189" s="79"/>
      <c r="O189" s="39" t="s">
        <v>19</v>
      </c>
      <c r="P189" s="78"/>
      <c r="Q189" s="79"/>
      <c r="R189" s="80" t="s">
        <v>20</v>
      </c>
      <c r="S189" s="58"/>
      <c r="T189" s="69" t="str">
        <f>IF(AND(G189&lt;&gt;"",J189&lt;&gt;"",M189&lt;&gt;"",P189&lt;&gt;""),((G189-J189)/(M189-P189)*30),"")</f>
        <v/>
      </c>
      <c r="U189" s="71"/>
      <c r="V189" s="4" t="s">
        <v>38</v>
      </c>
      <c r="W189" s="69" t="str">
        <f>IF(T189="","",IF(AND(G189&gt;851,J189&gt;851),"YES - LC",IF(T189=40,"YES - GR",IF(T189&gt;40,"YES - GR",IF(AND($B$67="School-Year",T189&gt;12),"YES - GR",IF(AND($B$67="School-Year",T189=12),"YES - GR","NO"))))))</f>
        <v/>
      </c>
      <c r="X189" s="70"/>
      <c r="Y189" s="70"/>
      <c r="Z189" s="71"/>
    </row>
    <row r="190" spans="2:26" ht="5.25" customHeight="1">
      <c r="M190" s="40"/>
      <c r="N190" s="40"/>
      <c r="O190" s="40"/>
      <c r="P190" s="40"/>
      <c r="Q190" s="40"/>
    </row>
    <row r="191" spans="2:26">
      <c r="B191" s="75"/>
      <c r="C191" s="76"/>
      <c r="D191" s="76"/>
      <c r="E191" s="77"/>
      <c r="F191" s="23" t="s">
        <v>18</v>
      </c>
      <c r="G191" s="75"/>
      <c r="H191" s="77"/>
      <c r="I191" s="18" t="s">
        <v>19</v>
      </c>
      <c r="J191" s="75"/>
      <c r="K191" s="77"/>
      <c r="L191" s="18" t="s">
        <v>21</v>
      </c>
      <c r="M191" s="78"/>
      <c r="N191" s="79"/>
      <c r="O191" s="39" t="s">
        <v>19</v>
      </c>
      <c r="P191" s="78"/>
      <c r="Q191" s="79"/>
      <c r="R191" s="80" t="s">
        <v>20</v>
      </c>
      <c r="S191" s="58"/>
      <c r="T191" s="69" t="str">
        <f>IF(AND(G191&lt;&gt;"",J191&lt;&gt;"",M191&lt;&gt;"",P191&lt;&gt;""),((G191-J191)/(M191-P191)*30),"")</f>
        <v/>
      </c>
      <c r="U191" s="71"/>
      <c r="V191" s="4" t="s">
        <v>38</v>
      </c>
      <c r="W191" s="69" t="str">
        <f>IF(T191="","",IF(AND(G191&gt;851,J191&gt;851),"YES - LC",IF(T191=40,"YES - GR",IF(T191&gt;40,"YES - GR",IF(AND($B$67="School-Year",T191&gt;12),"YES - GR",IF(AND($B$67="School-Year",T191=12),"YES - GR","NO"))))))</f>
        <v/>
      </c>
      <c r="X191" s="70"/>
      <c r="Y191" s="70"/>
      <c r="Z191" s="71"/>
    </row>
    <row r="192" spans="2:26" ht="5.25" customHeight="1">
      <c r="M192" s="40"/>
      <c r="N192" s="40"/>
      <c r="O192" s="40"/>
      <c r="P192" s="40"/>
      <c r="Q192" s="40"/>
    </row>
    <row r="193" spans="2:26">
      <c r="B193" s="75"/>
      <c r="C193" s="76"/>
      <c r="D193" s="76"/>
      <c r="E193" s="77"/>
      <c r="F193" s="23" t="s">
        <v>18</v>
      </c>
      <c r="G193" s="75"/>
      <c r="H193" s="77"/>
      <c r="I193" s="18" t="s">
        <v>19</v>
      </c>
      <c r="J193" s="75"/>
      <c r="K193" s="77"/>
      <c r="L193" s="18" t="s">
        <v>21</v>
      </c>
      <c r="M193" s="78"/>
      <c r="N193" s="79"/>
      <c r="O193" s="39" t="s">
        <v>19</v>
      </c>
      <c r="P193" s="78"/>
      <c r="Q193" s="79"/>
      <c r="R193" s="80" t="s">
        <v>20</v>
      </c>
      <c r="S193" s="58"/>
      <c r="T193" s="69" t="str">
        <f>IF(AND(G193&lt;&gt;"",J193&lt;&gt;"",M193&lt;&gt;"",P193&lt;&gt;""),((G193-J193)/(M193-P193)*30),"")</f>
        <v/>
      </c>
      <c r="U193" s="71"/>
      <c r="V193" s="4" t="s">
        <v>38</v>
      </c>
      <c r="W193" s="69" t="str">
        <f>IF(T193="","",IF(AND(G193&gt;851,J193&gt;851),"YES - LC",IF(T193=40,"YES - GR",IF(T193&gt;40,"YES - GR",IF(AND($B$67="School-Year",T193&gt;12),"YES - GR",IF(AND($B$67="School-Year",T193=12),"YES - GR","NO"))))))</f>
        <v/>
      </c>
      <c r="X193" s="70"/>
      <c r="Y193" s="70"/>
      <c r="Z193" s="71"/>
    </row>
    <row r="194" spans="2:26" ht="5.25" customHeight="1">
      <c r="M194" s="40"/>
      <c r="N194" s="40"/>
      <c r="O194" s="40"/>
      <c r="P194" s="40"/>
      <c r="Q194" s="40"/>
    </row>
    <row r="195" spans="2:26">
      <c r="B195" s="75"/>
      <c r="C195" s="76"/>
      <c r="D195" s="76"/>
      <c r="E195" s="77"/>
      <c r="F195" s="23" t="s">
        <v>18</v>
      </c>
      <c r="G195" s="75"/>
      <c r="H195" s="77"/>
      <c r="I195" s="18" t="s">
        <v>19</v>
      </c>
      <c r="J195" s="75"/>
      <c r="K195" s="77"/>
      <c r="L195" s="18" t="s">
        <v>21</v>
      </c>
      <c r="M195" s="78"/>
      <c r="N195" s="79"/>
      <c r="O195" s="39" t="s">
        <v>19</v>
      </c>
      <c r="P195" s="78"/>
      <c r="Q195" s="79"/>
      <c r="R195" s="80" t="s">
        <v>20</v>
      </c>
      <c r="S195" s="58"/>
      <c r="T195" s="69" t="str">
        <f>IF(AND(G195&lt;&gt;"",J195&lt;&gt;"",M195&lt;&gt;"",P195&lt;&gt;""),((G195-J195)/(M195-P195)*30),"")</f>
        <v/>
      </c>
      <c r="U195" s="71"/>
      <c r="V195" s="4" t="s">
        <v>38</v>
      </c>
      <c r="W195" s="69" t="str">
        <f>IF(T195="","",IF(AND(G195&gt;851,J195&gt;851),"YES - LC",IF(T195=40,"YES - GR",IF(T195&gt;40,"YES - GR",IF(AND($B$67="School-Year",T195&gt;12),"YES - GR",IF(AND($B$67="School-Year",T195=12),"YES - GR","NO"))))))</f>
        <v/>
      </c>
      <c r="X195" s="70"/>
      <c r="Y195" s="70"/>
      <c r="Z195" s="71"/>
    </row>
    <row r="196" spans="2:26" ht="5.25" customHeight="1">
      <c r="M196" s="40"/>
      <c r="N196" s="40"/>
      <c r="O196" s="40"/>
      <c r="P196" s="40"/>
      <c r="Q196" s="40"/>
    </row>
    <row r="197" spans="2:26">
      <c r="B197" s="75"/>
      <c r="C197" s="76"/>
      <c r="D197" s="76"/>
      <c r="E197" s="77"/>
      <c r="F197" s="23" t="s">
        <v>18</v>
      </c>
      <c r="G197" s="75"/>
      <c r="H197" s="77"/>
      <c r="I197" s="18" t="s">
        <v>19</v>
      </c>
      <c r="J197" s="75"/>
      <c r="K197" s="77"/>
      <c r="L197" s="18" t="s">
        <v>21</v>
      </c>
      <c r="M197" s="78"/>
      <c r="N197" s="79"/>
      <c r="O197" s="39" t="s">
        <v>19</v>
      </c>
      <c r="P197" s="78"/>
      <c r="Q197" s="79"/>
      <c r="R197" s="80" t="s">
        <v>20</v>
      </c>
      <c r="S197" s="58"/>
      <c r="T197" s="69" t="str">
        <f>IF(AND(G197&lt;&gt;"",J197&lt;&gt;"",M197&lt;&gt;"",P197&lt;&gt;""),((G197-J197)/(M197-P197)*30),"")</f>
        <v/>
      </c>
      <c r="U197" s="71"/>
      <c r="V197" s="4" t="s">
        <v>38</v>
      </c>
      <c r="W197" s="69" t="str">
        <f>IF(T197="","",IF(AND(G197&gt;851,J197&gt;851),"YES - LC",IF(T197=40,"YES - GR",IF(T197&gt;40,"YES - GR",IF(AND($B$67="School-Year",T197&gt;12),"YES - GR",IF(AND($B$67="School-Year",T197=12),"YES - GR","NO"))))))</f>
        <v/>
      </c>
      <c r="X197" s="70"/>
      <c r="Y197" s="70"/>
      <c r="Z197" s="71"/>
    </row>
    <row r="198" spans="2:26" ht="5.25" customHeight="1"/>
    <row r="199" spans="2:26">
      <c r="B199" s="75"/>
      <c r="C199" s="76"/>
      <c r="D199" s="76"/>
      <c r="E199" s="77"/>
      <c r="F199" s="23" t="s">
        <v>18</v>
      </c>
      <c r="G199" s="75"/>
      <c r="H199" s="77"/>
      <c r="I199" s="18" t="s">
        <v>19</v>
      </c>
      <c r="J199" s="75"/>
      <c r="K199" s="77"/>
      <c r="L199" s="18" t="s">
        <v>21</v>
      </c>
      <c r="M199" s="78"/>
      <c r="N199" s="79"/>
      <c r="O199" s="39" t="s">
        <v>19</v>
      </c>
      <c r="P199" s="78"/>
      <c r="Q199" s="79"/>
      <c r="R199" s="80" t="s">
        <v>20</v>
      </c>
      <c r="S199" s="58"/>
      <c r="T199" s="69" t="str">
        <f>IF(AND(G199&lt;&gt;"",J199&lt;&gt;"",M199&lt;&gt;"",P199&lt;&gt;""),((G199-J199)/(M199-P199)*30),"")</f>
        <v/>
      </c>
      <c r="U199" s="71"/>
      <c r="V199" s="4" t="s">
        <v>38</v>
      </c>
      <c r="W199" s="69" t="str">
        <f>IF(T199="","",IF(AND(G199&gt;851,J199&gt;851),"YES - LC",IF(T199=40,"YES - GR",IF(T199&gt;40,"YES - GR",IF(AND($B$67="School-Year",T199&gt;12),"YES - GR",IF(AND($B$67="School-Year",T199=12),"YES - GR","NO"))))))</f>
        <v/>
      </c>
      <c r="X199" s="70"/>
      <c r="Y199" s="70"/>
      <c r="Z199" s="71"/>
    </row>
    <row r="200" spans="2:26" ht="5.25" customHeight="1">
      <c r="M200" s="40"/>
      <c r="N200" s="40"/>
      <c r="O200" s="40"/>
      <c r="P200" s="40"/>
      <c r="Q200" s="40"/>
    </row>
    <row r="201" spans="2:26">
      <c r="B201" s="75"/>
      <c r="C201" s="76"/>
      <c r="D201" s="76"/>
      <c r="E201" s="77"/>
      <c r="F201" s="23" t="s">
        <v>18</v>
      </c>
      <c r="G201" s="75"/>
      <c r="H201" s="77"/>
      <c r="I201" s="18" t="s">
        <v>19</v>
      </c>
      <c r="J201" s="75"/>
      <c r="K201" s="77"/>
      <c r="L201" s="18" t="s">
        <v>21</v>
      </c>
      <c r="M201" s="78"/>
      <c r="N201" s="79"/>
      <c r="O201" s="39" t="s">
        <v>19</v>
      </c>
      <c r="P201" s="78"/>
      <c r="Q201" s="79"/>
      <c r="R201" s="80" t="s">
        <v>20</v>
      </c>
      <c r="S201" s="58"/>
      <c r="T201" s="69" t="str">
        <f>IF(AND(G201&lt;&gt;"",J201&lt;&gt;"",M201&lt;&gt;"",P201&lt;&gt;""),((G201-J201)/(M201-P201)*30),"")</f>
        <v/>
      </c>
      <c r="U201" s="71"/>
      <c r="V201" s="4" t="s">
        <v>38</v>
      </c>
      <c r="W201" s="69" t="str">
        <f>IF(T201="","",IF(AND(G201&gt;851,J201&gt;851),"YES - LC",IF(T201=40,"YES - GR",IF(T201&gt;40,"YES - GR",IF(AND($B$67="School-Year",T201&gt;12),"YES - GR",IF(AND($B$67="School-Year",T201=12),"YES - GR","NO"))))))</f>
        <v/>
      </c>
      <c r="X201" s="70"/>
      <c r="Y201" s="70"/>
      <c r="Z201" s="71"/>
    </row>
    <row r="202" spans="2:26" ht="5.25" customHeight="1">
      <c r="M202" s="40"/>
      <c r="N202" s="40"/>
      <c r="O202" s="40"/>
      <c r="P202" s="40"/>
      <c r="Q202" s="40"/>
    </row>
    <row r="203" spans="2:26">
      <c r="B203" s="75"/>
      <c r="C203" s="76"/>
      <c r="D203" s="76"/>
      <c r="E203" s="77"/>
      <c r="F203" s="23" t="s">
        <v>18</v>
      </c>
      <c r="G203" s="75"/>
      <c r="H203" s="77"/>
      <c r="I203" s="18" t="s">
        <v>19</v>
      </c>
      <c r="J203" s="75"/>
      <c r="K203" s="77"/>
      <c r="L203" s="18" t="s">
        <v>21</v>
      </c>
      <c r="M203" s="78"/>
      <c r="N203" s="79"/>
      <c r="O203" s="39" t="s">
        <v>19</v>
      </c>
      <c r="P203" s="78"/>
      <c r="Q203" s="79"/>
      <c r="R203" s="80" t="s">
        <v>20</v>
      </c>
      <c r="S203" s="58"/>
      <c r="T203" s="69" t="str">
        <f>IF(AND(G203&lt;&gt;"",J203&lt;&gt;"",M203&lt;&gt;"",P203&lt;&gt;""),((G203-J203)/(M203-P203)*30),"")</f>
        <v/>
      </c>
      <c r="U203" s="71"/>
      <c r="V203" s="4" t="s">
        <v>38</v>
      </c>
      <c r="W203" s="69" t="str">
        <f>IF(T203="","",IF(AND(G203&gt;851,J203&gt;851),"YES - LC",IF(T203=40,"YES - GR",IF(T203&gt;40,"YES - GR",IF(AND($B$67="School-Year",T203&gt;12),"YES - GR",IF(AND($B$67="School-Year",T203=12),"YES - GR","NO"))))))</f>
        <v/>
      </c>
      <c r="X203" s="70"/>
      <c r="Y203" s="70"/>
      <c r="Z203" s="71"/>
    </row>
    <row r="204" spans="2:26" ht="5.25" customHeight="1">
      <c r="M204" s="40"/>
      <c r="N204" s="40"/>
      <c r="O204" s="40"/>
      <c r="P204" s="40"/>
      <c r="Q204" s="40"/>
    </row>
    <row r="205" spans="2:26">
      <c r="B205" s="75"/>
      <c r="C205" s="76"/>
      <c r="D205" s="76"/>
      <c r="E205" s="77"/>
      <c r="F205" s="23" t="s">
        <v>18</v>
      </c>
      <c r="G205" s="75"/>
      <c r="H205" s="77"/>
      <c r="I205" s="18" t="s">
        <v>19</v>
      </c>
      <c r="J205" s="75"/>
      <c r="K205" s="77"/>
      <c r="L205" s="18" t="s">
        <v>21</v>
      </c>
      <c r="M205" s="78"/>
      <c r="N205" s="79"/>
      <c r="O205" s="39" t="s">
        <v>19</v>
      </c>
      <c r="P205" s="78"/>
      <c r="Q205" s="79"/>
      <c r="R205" s="80" t="s">
        <v>20</v>
      </c>
      <c r="S205" s="58"/>
      <c r="T205" s="69" t="str">
        <f>IF(AND(G205&lt;&gt;"",J205&lt;&gt;"",M205&lt;&gt;"",P205&lt;&gt;""),((G205-J205)/(M205-P205)*30),"")</f>
        <v/>
      </c>
      <c r="U205" s="71"/>
      <c r="V205" s="4" t="s">
        <v>38</v>
      </c>
      <c r="W205" s="69" t="str">
        <f>IF(T205="","",IF(AND(G205&gt;851,J205&gt;851),"YES - LC",IF(T205=40,"YES - GR",IF(T205&gt;40,"YES - GR",IF(AND($B$67="School-Year",T205&gt;12),"YES - GR",IF(AND($B$67="School-Year",T205=12),"YES - GR","NO"))))))</f>
        <v/>
      </c>
      <c r="X205" s="70"/>
      <c r="Y205" s="70"/>
      <c r="Z205" s="71"/>
    </row>
    <row r="206" spans="2:26" ht="5.25" customHeight="1">
      <c r="M206" s="40"/>
      <c r="N206" s="40"/>
      <c r="O206" s="40"/>
      <c r="P206" s="40"/>
      <c r="Q206" s="40"/>
    </row>
    <row r="207" spans="2:26">
      <c r="B207" s="75"/>
      <c r="C207" s="76"/>
      <c r="D207" s="76"/>
      <c r="E207" s="77"/>
      <c r="F207" s="23" t="s">
        <v>18</v>
      </c>
      <c r="G207" s="75"/>
      <c r="H207" s="77"/>
      <c r="I207" s="18" t="s">
        <v>19</v>
      </c>
      <c r="J207" s="75"/>
      <c r="K207" s="77"/>
      <c r="L207" s="18" t="s">
        <v>21</v>
      </c>
      <c r="M207" s="78"/>
      <c r="N207" s="79"/>
      <c r="O207" s="39" t="s">
        <v>19</v>
      </c>
      <c r="P207" s="78"/>
      <c r="Q207" s="79"/>
      <c r="R207" s="80" t="s">
        <v>20</v>
      </c>
      <c r="S207" s="58"/>
      <c r="T207" s="69" t="str">
        <f>IF(AND(G207&lt;&gt;"",J207&lt;&gt;"",M207&lt;&gt;"",P207&lt;&gt;""),((G207-J207)/(M207-P207)*30),"")</f>
        <v/>
      </c>
      <c r="U207" s="71"/>
      <c r="V207" s="4" t="s">
        <v>38</v>
      </c>
      <c r="W207" s="69" t="str">
        <f>IF(T207="","",IF(AND(G207&gt;851,J207&gt;851),"YES - LC",IF(T207=40,"YES - GR",IF(T207&gt;40,"YES - GR",IF(AND($B$67="School-Year",T207&gt;12),"YES - GR",IF(AND($B$67="School-Year",T207=12),"YES - GR","NO"))))))</f>
        <v/>
      </c>
      <c r="X207" s="70"/>
      <c r="Y207" s="70"/>
      <c r="Z207" s="71"/>
    </row>
    <row r="208" spans="2:26" ht="5.25" customHeight="1">
      <c r="M208" s="40"/>
      <c r="N208" s="40"/>
      <c r="O208" s="40"/>
      <c r="P208" s="40"/>
      <c r="Q208" s="40"/>
    </row>
    <row r="209" spans="2:26">
      <c r="B209" s="75"/>
      <c r="C209" s="76"/>
      <c r="D209" s="76"/>
      <c r="E209" s="77"/>
      <c r="F209" s="23" t="s">
        <v>18</v>
      </c>
      <c r="G209" s="75"/>
      <c r="H209" s="77"/>
      <c r="I209" s="18" t="s">
        <v>19</v>
      </c>
      <c r="J209" s="75"/>
      <c r="K209" s="77"/>
      <c r="L209" s="18" t="s">
        <v>21</v>
      </c>
      <c r="M209" s="78"/>
      <c r="N209" s="79"/>
      <c r="O209" s="39" t="s">
        <v>19</v>
      </c>
      <c r="P209" s="78"/>
      <c r="Q209" s="79"/>
      <c r="R209" s="80" t="s">
        <v>20</v>
      </c>
      <c r="S209" s="58"/>
      <c r="T209" s="69" t="str">
        <f>IF(AND(G209&lt;&gt;"",J209&lt;&gt;"",M209&lt;&gt;"",P209&lt;&gt;""),((G209-J209)/(M209-P209)*30),"")</f>
        <v/>
      </c>
      <c r="U209" s="71"/>
      <c r="V209" s="4" t="s">
        <v>38</v>
      </c>
      <c r="W209" s="69" t="str">
        <f>IF(T209="","",IF(AND(G209&gt;851,J209&gt;851),"YES - LC",IF(T209=40,"YES - GR",IF(T209&gt;40,"YES - GR",IF(AND($B$67="School-Year",T209&gt;12),"YES - GR",IF(AND($B$67="School-Year",T209=12),"YES - GR","NO"))))))</f>
        <v/>
      </c>
      <c r="X209" s="70"/>
      <c r="Y209" s="70"/>
      <c r="Z209" s="71"/>
    </row>
    <row r="210" spans="2:26" ht="5.25" customHeight="1">
      <c r="M210" s="40"/>
      <c r="N210" s="40"/>
      <c r="O210" s="40"/>
      <c r="P210" s="40"/>
      <c r="Q210" s="40"/>
    </row>
    <row r="211" spans="2:26">
      <c r="B211" s="75"/>
      <c r="C211" s="76"/>
      <c r="D211" s="76"/>
      <c r="E211" s="77"/>
      <c r="F211" s="23" t="s">
        <v>18</v>
      </c>
      <c r="G211" s="75"/>
      <c r="H211" s="77"/>
      <c r="I211" s="18" t="s">
        <v>19</v>
      </c>
      <c r="J211" s="75"/>
      <c r="K211" s="77"/>
      <c r="L211" s="18" t="s">
        <v>21</v>
      </c>
      <c r="M211" s="78"/>
      <c r="N211" s="79"/>
      <c r="O211" s="39" t="s">
        <v>19</v>
      </c>
      <c r="P211" s="78"/>
      <c r="Q211" s="79"/>
      <c r="R211" s="80" t="s">
        <v>20</v>
      </c>
      <c r="S211" s="58"/>
      <c r="T211" s="69" t="str">
        <f>IF(AND(G211&lt;&gt;"",J211&lt;&gt;"",M211&lt;&gt;"",P211&lt;&gt;""),((G211-J211)/(M211-P211)*30),"")</f>
        <v/>
      </c>
      <c r="U211" s="71"/>
      <c r="V211" s="4" t="s">
        <v>38</v>
      </c>
      <c r="W211" s="69" t="str">
        <f>IF(T211="","",IF(AND(G211&gt;851,J211&gt;851),"YES - LC",IF(T211=40,"YES - GR",IF(T211&gt;40,"YES - GR",IF(AND($B$67="School-Year",T211&gt;12),"YES - GR",IF(AND($B$67="School-Year",T211=12),"YES - GR","NO"))))))</f>
        <v/>
      </c>
      <c r="X211" s="70"/>
      <c r="Y211" s="70"/>
      <c r="Z211" s="71"/>
    </row>
    <row r="212" spans="2:26" ht="5.25" customHeight="1">
      <c r="M212" s="40"/>
      <c r="N212" s="40"/>
      <c r="O212" s="40"/>
      <c r="P212" s="40"/>
      <c r="Q212" s="40"/>
    </row>
    <row r="213" spans="2:26">
      <c r="B213" s="75"/>
      <c r="C213" s="76"/>
      <c r="D213" s="76"/>
      <c r="E213" s="77"/>
      <c r="F213" s="23" t="s">
        <v>18</v>
      </c>
      <c r="G213" s="75"/>
      <c r="H213" s="77"/>
      <c r="I213" s="18" t="s">
        <v>19</v>
      </c>
      <c r="J213" s="75"/>
      <c r="K213" s="77"/>
      <c r="L213" s="18" t="s">
        <v>21</v>
      </c>
      <c r="M213" s="78"/>
      <c r="N213" s="79"/>
      <c r="O213" s="39" t="s">
        <v>19</v>
      </c>
      <c r="P213" s="78"/>
      <c r="Q213" s="79"/>
      <c r="R213" s="80" t="s">
        <v>20</v>
      </c>
      <c r="S213" s="58"/>
      <c r="T213" s="69" t="str">
        <f>IF(AND(G213&lt;&gt;"",J213&lt;&gt;"",M213&lt;&gt;"",P213&lt;&gt;""),((G213-J213)/(M213-P213)*30),"")</f>
        <v/>
      </c>
      <c r="U213" s="71"/>
      <c r="V213" s="4" t="s">
        <v>38</v>
      </c>
      <c r="W213" s="69" t="str">
        <f>IF(T213="","",IF(AND(G213&gt;851,J213&gt;851),"YES - LC",IF(T213=40,"YES - GR",IF(T213&gt;40,"YES - GR",IF(AND($B$67="School-Year",T213&gt;12),"YES - GR",IF(AND($B$67="School-Year",T213=12),"YES - GR","NO"))))))</f>
        <v/>
      </c>
      <c r="X213" s="70"/>
      <c r="Y213" s="70"/>
      <c r="Z213" s="71"/>
    </row>
    <row r="214" spans="2:26" ht="5.25" customHeight="1">
      <c r="M214" s="40"/>
      <c r="N214" s="40"/>
      <c r="O214" s="40"/>
      <c r="P214" s="40"/>
      <c r="Q214" s="40"/>
    </row>
    <row r="215" spans="2:26">
      <c r="B215" s="75"/>
      <c r="C215" s="76"/>
      <c r="D215" s="76"/>
      <c r="E215" s="77"/>
      <c r="F215" s="23" t="s">
        <v>18</v>
      </c>
      <c r="G215" s="75"/>
      <c r="H215" s="77"/>
      <c r="I215" s="18" t="s">
        <v>19</v>
      </c>
      <c r="J215" s="75"/>
      <c r="K215" s="77"/>
      <c r="L215" s="18" t="s">
        <v>21</v>
      </c>
      <c r="M215" s="78"/>
      <c r="N215" s="79"/>
      <c r="O215" s="39" t="s">
        <v>19</v>
      </c>
      <c r="P215" s="78"/>
      <c r="Q215" s="79"/>
      <c r="R215" s="80" t="s">
        <v>20</v>
      </c>
      <c r="S215" s="58"/>
      <c r="T215" s="69" t="str">
        <f>IF(AND(G215&lt;&gt;"",J215&lt;&gt;"",M215&lt;&gt;"",P215&lt;&gt;""),((G215-J215)/(M215-P215)*30),"")</f>
        <v/>
      </c>
      <c r="U215" s="71"/>
      <c r="V215" s="4" t="s">
        <v>38</v>
      </c>
      <c r="W215" s="69" t="str">
        <f>IF(T215="","",IF(AND(G215&gt;851,J215&gt;851),"YES - LC",IF(T215=40,"YES - GR",IF(T215&gt;40,"YES - GR",IF(AND($B$67="School-Year",T215&gt;12),"YES - GR",IF(AND($B$67="School-Year",T215=12),"YES - GR","NO"))))))</f>
        <v/>
      </c>
      <c r="X215" s="70"/>
      <c r="Y215" s="70"/>
      <c r="Z215" s="71"/>
    </row>
    <row r="216" spans="2:26" ht="5.25" customHeight="1">
      <c r="M216" s="40"/>
      <c r="N216" s="40"/>
      <c r="O216" s="40"/>
      <c r="P216" s="40"/>
      <c r="Q216" s="40"/>
    </row>
    <row r="217" spans="2:26">
      <c r="B217" s="75"/>
      <c r="C217" s="76"/>
      <c r="D217" s="76"/>
      <c r="E217" s="77"/>
      <c r="F217" s="23" t="s">
        <v>18</v>
      </c>
      <c r="G217" s="75"/>
      <c r="H217" s="77"/>
      <c r="I217" s="18" t="s">
        <v>19</v>
      </c>
      <c r="J217" s="75"/>
      <c r="K217" s="77"/>
      <c r="L217" s="18" t="s">
        <v>21</v>
      </c>
      <c r="M217" s="78"/>
      <c r="N217" s="79"/>
      <c r="O217" s="39" t="s">
        <v>19</v>
      </c>
      <c r="P217" s="78"/>
      <c r="Q217" s="79"/>
      <c r="R217" s="80" t="s">
        <v>20</v>
      </c>
      <c r="S217" s="58"/>
      <c r="T217" s="69" t="str">
        <f>IF(AND(G217&lt;&gt;"",J217&lt;&gt;"",M217&lt;&gt;"",P217&lt;&gt;""),((G217-J217)/(M217-P217)*30),"")</f>
        <v/>
      </c>
      <c r="U217" s="71"/>
      <c r="V217" s="4" t="s">
        <v>38</v>
      </c>
      <c r="W217" s="69" t="str">
        <f>IF(T217="","",IF(AND(G217&gt;851,J217&gt;851),"YES - LC",IF(T217=40,"YES - GR",IF(T217&gt;40,"YES - GR",IF(AND($B$67="School-Year",T217&gt;12),"YES - GR",IF(AND($B$67="School-Year",T217=12),"YES - GR","NO"))))))</f>
        <v/>
      </c>
      <c r="X217" s="70"/>
      <c r="Y217" s="70"/>
      <c r="Z217" s="71"/>
    </row>
    <row r="218" spans="2:26" ht="5.25" customHeight="1"/>
    <row r="219" spans="2:26">
      <c r="B219" s="75"/>
      <c r="C219" s="76"/>
      <c r="D219" s="76"/>
      <c r="E219" s="77"/>
      <c r="F219" s="23" t="s">
        <v>18</v>
      </c>
      <c r="G219" s="75"/>
      <c r="H219" s="77"/>
      <c r="I219" s="18" t="s">
        <v>19</v>
      </c>
      <c r="J219" s="75"/>
      <c r="K219" s="77"/>
      <c r="L219" s="18" t="s">
        <v>21</v>
      </c>
      <c r="M219" s="78"/>
      <c r="N219" s="79"/>
      <c r="O219" s="39" t="s">
        <v>19</v>
      </c>
      <c r="P219" s="78"/>
      <c r="Q219" s="79"/>
      <c r="R219" s="80" t="s">
        <v>20</v>
      </c>
      <c r="S219" s="58"/>
      <c r="T219" s="69" t="str">
        <f>IF(AND(G219&lt;&gt;"",J219&lt;&gt;"",M219&lt;&gt;"",P219&lt;&gt;""),((G219-J219)/(M219-P219)*30),"")</f>
        <v/>
      </c>
      <c r="U219" s="71"/>
      <c r="V219" s="4" t="s">
        <v>38</v>
      </c>
      <c r="W219" s="69" t="str">
        <f>IF(T219="","",IF(AND(G219&gt;851,J219&gt;851),"YES - LC",IF(T219=40,"YES - GR",IF(T219&gt;40,"YES - GR",IF(AND($B$67="School-Year",T219&gt;12),"YES - GR",IF(AND($B$67="School-Year",T219=12),"YES - GR","NO"))))))</f>
        <v/>
      </c>
      <c r="X219" s="70"/>
      <c r="Y219" s="70"/>
      <c r="Z219" s="71"/>
    </row>
    <row r="220" spans="2:26" ht="5.25" customHeight="1">
      <c r="M220" s="40"/>
      <c r="N220" s="40"/>
      <c r="O220" s="40"/>
      <c r="P220" s="40"/>
      <c r="Q220" s="40"/>
    </row>
    <row r="221" spans="2:26">
      <c r="B221" s="75"/>
      <c r="C221" s="76"/>
      <c r="D221" s="76"/>
      <c r="E221" s="77"/>
      <c r="F221" s="23" t="s">
        <v>18</v>
      </c>
      <c r="G221" s="75"/>
      <c r="H221" s="77"/>
      <c r="I221" s="18" t="s">
        <v>19</v>
      </c>
      <c r="J221" s="75"/>
      <c r="K221" s="77"/>
      <c r="L221" s="18" t="s">
        <v>21</v>
      </c>
      <c r="M221" s="78"/>
      <c r="N221" s="79"/>
      <c r="O221" s="39" t="s">
        <v>19</v>
      </c>
      <c r="P221" s="78"/>
      <c r="Q221" s="79"/>
      <c r="R221" s="80" t="s">
        <v>20</v>
      </c>
      <c r="S221" s="58"/>
      <c r="T221" s="69" t="str">
        <f>IF(AND(G221&lt;&gt;"",J221&lt;&gt;"",M221&lt;&gt;"",P221&lt;&gt;""),((G221-J221)/(M221-P221)*30),"")</f>
        <v/>
      </c>
      <c r="U221" s="71"/>
      <c r="V221" s="4" t="s">
        <v>38</v>
      </c>
      <c r="W221" s="69" t="str">
        <f>IF(T221="","",IF(AND(G221&gt;851,J221&gt;851),"YES - LC",IF(T221=40,"YES - GR",IF(T221&gt;40,"YES - GR",IF(AND($B$67="School-Year",T221&gt;12),"YES - GR",IF(AND($B$67="School-Year",T221=12),"YES - GR","NO"))))))</f>
        <v/>
      </c>
      <c r="X221" s="70"/>
      <c r="Y221" s="70"/>
      <c r="Z221" s="71"/>
    </row>
    <row r="222" spans="2:26" ht="5.25" customHeight="1">
      <c r="M222" s="40"/>
      <c r="N222" s="40"/>
      <c r="O222" s="40"/>
      <c r="P222" s="40"/>
      <c r="Q222" s="40"/>
    </row>
    <row r="223" spans="2:26">
      <c r="B223" s="75"/>
      <c r="C223" s="76"/>
      <c r="D223" s="76"/>
      <c r="E223" s="77"/>
      <c r="F223" s="23" t="s">
        <v>18</v>
      </c>
      <c r="G223" s="75"/>
      <c r="H223" s="77"/>
      <c r="I223" s="18" t="s">
        <v>19</v>
      </c>
      <c r="J223" s="75"/>
      <c r="K223" s="77"/>
      <c r="L223" s="18" t="s">
        <v>21</v>
      </c>
      <c r="M223" s="78"/>
      <c r="N223" s="79"/>
      <c r="O223" s="39" t="s">
        <v>19</v>
      </c>
      <c r="P223" s="78"/>
      <c r="Q223" s="79"/>
      <c r="R223" s="80" t="s">
        <v>20</v>
      </c>
      <c r="S223" s="58"/>
      <c r="T223" s="69" t="str">
        <f>IF(AND(G223&lt;&gt;"",J223&lt;&gt;"",M223&lt;&gt;"",P223&lt;&gt;""),((G223-J223)/(M223-P223)*30),"")</f>
        <v/>
      </c>
      <c r="U223" s="71"/>
      <c r="V223" s="4" t="s">
        <v>38</v>
      </c>
      <c r="W223" s="69" t="str">
        <f>IF(T223="","",IF(AND(G223&gt;851,J223&gt;851),"YES - LC",IF(T223=40,"YES - GR",IF(T223&gt;40,"YES - GR",IF(AND($B$67="School-Year",T223&gt;12),"YES - GR",IF(AND($B$67="School-Year",T223=12),"YES - GR","NO"))))))</f>
        <v/>
      </c>
      <c r="X223" s="70"/>
      <c r="Y223" s="70"/>
      <c r="Z223" s="71"/>
    </row>
    <row r="224" spans="2:26" ht="5.25" customHeight="1">
      <c r="M224" s="40"/>
      <c r="N224" s="40"/>
      <c r="O224" s="40"/>
      <c r="P224" s="40"/>
      <c r="Q224" s="40"/>
    </row>
    <row r="225" spans="2:26">
      <c r="B225" s="75"/>
      <c r="C225" s="76"/>
      <c r="D225" s="76"/>
      <c r="E225" s="77"/>
      <c r="F225" s="23" t="s">
        <v>18</v>
      </c>
      <c r="G225" s="75"/>
      <c r="H225" s="77"/>
      <c r="I225" s="18" t="s">
        <v>19</v>
      </c>
      <c r="J225" s="75"/>
      <c r="K225" s="77"/>
      <c r="L225" s="18" t="s">
        <v>21</v>
      </c>
      <c r="M225" s="78"/>
      <c r="N225" s="79"/>
      <c r="O225" s="39" t="s">
        <v>19</v>
      </c>
      <c r="P225" s="78"/>
      <c r="Q225" s="79"/>
      <c r="R225" s="80" t="s">
        <v>20</v>
      </c>
      <c r="S225" s="58"/>
      <c r="T225" s="69" t="str">
        <f>IF(AND(G225&lt;&gt;"",J225&lt;&gt;"",M225&lt;&gt;"",P225&lt;&gt;""),((G225-J225)/(M225-P225)*30),"")</f>
        <v/>
      </c>
      <c r="U225" s="71"/>
      <c r="V225" s="4" t="s">
        <v>38</v>
      </c>
      <c r="W225" s="69" t="str">
        <f>IF(T225="","",IF(AND(G225&gt;851,J225&gt;851),"YES - LC",IF(T225=40,"YES - GR",IF(T225&gt;40,"YES - GR",IF(AND($B$67="School-Year",T225&gt;12),"YES - GR",IF(AND($B$67="School-Year",T225=12),"YES - GR","NO"))))))</f>
        <v/>
      </c>
      <c r="X225" s="70"/>
      <c r="Y225" s="70"/>
      <c r="Z225" s="71"/>
    </row>
    <row r="226" spans="2:26" ht="5.25" customHeight="1">
      <c r="M226" s="40"/>
      <c r="N226" s="40"/>
      <c r="O226" s="40"/>
      <c r="P226" s="40"/>
      <c r="Q226" s="40"/>
    </row>
    <row r="227" spans="2:26">
      <c r="B227" s="75"/>
      <c r="C227" s="76"/>
      <c r="D227" s="76"/>
      <c r="E227" s="77"/>
      <c r="F227" s="23" t="s">
        <v>18</v>
      </c>
      <c r="G227" s="75"/>
      <c r="H227" s="77"/>
      <c r="I227" s="18" t="s">
        <v>19</v>
      </c>
      <c r="J227" s="75"/>
      <c r="K227" s="77"/>
      <c r="L227" s="18" t="s">
        <v>21</v>
      </c>
      <c r="M227" s="78"/>
      <c r="N227" s="79"/>
      <c r="O227" s="39" t="s">
        <v>19</v>
      </c>
      <c r="P227" s="78"/>
      <c r="Q227" s="79"/>
      <c r="R227" s="80" t="s">
        <v>20</v>
      </c>
      <c r="S227" s="58"/>
      <c r="T227" s="69" t="str">
        <f>IF(AND(G227&lt;&gt;"",J227&lt;&gt;"",M227&lt;&gt;"",P227&lt;&gt;""),((G227-J227)/(M227-P227)*30),"")</f>
        <v/>
      </c>
      <c r="U227" s="71"/>
      <c r="V227" s="4" t="s">
        <v>38</v>
      </c>
      <c r="W227" s="69" t="str">
        <f>IF(T227="","",IF(AND(G227&gt;851,J227&gt;851),"YES - LC",IF(T227=40,"YES - GR",IF(T227&gt;40,"YES - GR",IF(AND($B$67="School-Year",T227&gt;12),"YES - GR",IF(AND($B$67="School-Year",T227=12),"YES - GR","NO"))))))</f>
        <v/>
      </c>
      <c r="X227" s="70"/>
      <c r="Y227" s="70"/>
      <c r="Z227" s="71"/>
    </row>
    <row r="228" spans="2:26" ht="5.25" customHeight="1">
      <c r="M228" s="40"/>
      <c r="N228" s="40"/>
      <c r="O228" s="40"/>
      <c r="P228" s="40"/>
      <c r="Q228" s="40"/>
    </row>
    <row r="229" spans="2:26">
      <c r="B229" s="75"/>
      <c r="C229" s="76"/>
      <c r="D229" s="76"/>
      <c r="E229" s="77"/>
      <c r="F229" s="23" t="s">
        <v>18</v>
      </c>
      <c r="G229" s="75"/>
      <c r="H229" s="77"/>
      <c r="I229" s="18" t="s">
        <v>19</v>
      </c>
      <c r="J229" s="75"/>
      <c r="K229" s="77"/>
      <c r="L229" s="18" t="s">
        <v>21</v>
      </c>
      <c r="M229" s="78"/>
      <c r="N229" s="79"/>
      <c r="O229" s="39" t="s">
        <v>19</v>
      </c>
      <c r="P229" s="78"/>
      <c r="Q229" s="79"/>
      <c r="R229" s="80" t="s">
        <v>20</v>
      </c>
      <c r="S229" s="58"/>
      <c r="T229" s="69" t="str">
        <f>IF(AND(G229&lt;&gt;"",J229&lt;&gt;"",M229&lt;&gt;"",P229&lt;&gt;""),((G229-J229)/(M229-P229)*30),"")</f>
        <v/>
      </c>
      <c r="U229" s="71"/>
      <c r="V229" s="4" t="s">
        <v>38</v>
      </c>
      <c r="W229" s="69" t="str">
        <f>IF(T229="","",IF(AND(G229&gt;851,J229&gt;851),"YES - LC",IF(T229=40,"YES - GR",IF(T229&gt;40,"YES - GR",IF(AND($B$67="School-Year",T229&gt;12),"YES - GR",IF(AND($B$67="School-Year",T229=12),"YES - GR","NO"))))))</f>
        <v/>
      </c>
      <c r="X229" s="70"/>
      <c r="Y229" s="70"/>
      <c r="Z229" s="71"/>
    </row>
    <row r="230" spans="2:26" ht="5.25" customHeight="1">
      <c r="M230" s="40"/>
      <c r="N230" s="40"/>
      <c r="O230" s="40"/>
      <c r="P230" s="40"/>
      <c r="Q230" s="40"/>
    </row>
    <row r="231" spans="2:26">
      <c r="B231" s="75"/>
      <c r="C231" s="76"/>
      <c r="D231" s="76"/>
      <c r="E231" s="77"/>
      <c r="F231" s="23" t="s">
        <v>18</v>
      </c>
      <c r="G231" s="75"/>
      <c r="H231" s="77"/>
      <c r="I231" s="18" t="s">
        <v>19</v>
      </c>
      <c r="J231" s="75"/>
      <c r="K231" s="77"/>
      <c r="L231" s="18" t="s">
        <v>21</v>
      </c>
      <c r="M231" s="78"/>
      <c r="N231" s="79"/>
      <c r="O231" s="39" t="s">
        <v>19</v>
      </c>
      <c r="P231" s="78"/>
      <c r="Q231" s="79"/>
      <c r="R231" s="80" t="s">
        <v>20</v>
      </c>
      <c r="S231" s="58"/>
      <c r="T231" s="69" t="str">
        <f>IF(AND(G231&lt;&gt;"",J231&lt;&gt;"",M231&lt;&gt;"",P231&lt;&gt;""),((G231-J231)/(M231-P231)*30),"")</f>
        <v/>
      </c>
      <c r="U231" s="71"/>
      <c r="V231" s="4" t="s">
        <v>38</v>
      </c>
      <c r="W231" s="69" t="str">
        <f>IF(T231="","",IF(AND(G231&gt;851,J231&gt;851),"YES - LC",IF(T231=40,"YES - GR",IF(T231&gt;40,"YES - GR",IF(AND($B$67="School-Year",T231&gt;12),"YES - GR",IF(AND($B$67="School-Year",T231=12),"YES - GR","NO"))))))</f>
        <v/>
      </c>
      <c r="X231" s="70"/>
      <c r="Y231" s="70"/>
      <c r="Z231" s="71"/>
    </row>
    <row r="232" spans="2:26" ht="5.25" customHeight="1">
      <c r="M232" s="40"/>
      <c r="N232" s="40"/>
      <c r="O232" s="40"/>
      <c r="P232" s="40"/>
      <c r="Q232" s="40"/>
    </row>
    <row r="233" spans="2:26">
      <c r="B233" s="75"/>
      <c r="C233" s="76"/>
      <c r="D233" s="76"/>
      <c r="E233" s="77"/>
      <c r="F233" s="23" t="s">
        <v>18</v>
      </c>
      <c r="G233" s="75"/>
      <c r="H233" s="77"/>
      <c r="I233" s="18" t="s">
        <v>19</v>
      </c>
      <c r="J233" s="75"/>
      <c r="K233" s="77"/>
      <c r="L233" s="18" t="s">
        <v>21</v>
      </c>
      <c r="M233" s="78"/>
      <c r="N233" s="79"/>
      <c r="O233" s="39" t="s">
        <v>19</v>
      </c>
      <c r="P233" s="78"/>
      <c r="Q233" s="79"/>
      <c r="R233" s="80" t="s">
        <v>20</v>
      </c>
      <c r="S233" s="58"/>
      <c r="T233" s="69" t="str">
        <f>IF(AND(G233&lt;&gt;"",J233&lt;&gt;"",M233&lt;&gt;"",P233&lt;&gt;""),((G233-J233)/(M233-P233)*30),"")</f>
        <v/>
      </c>
      <c r="U233" s="71"/>
      <c r="V233" s="4" t="s">
        <v>38</v>
      </c>
      <c r="W233" s="69" t="str">
        <f>IF(T233="","",IF(AND(G233&gt;851,J233&gt;851),"YES - LC",IF(T233=40,"YES - GR",IF(T233&gt;40,"YES - GR",IF(AND($B$67="School-Year",T233&gt;12),"YES - GR",IF(AND($B$67="School-Year",T233=12),"YES - GR","NO"))))))</f>
        <v/>
      </c>
      <c r="X233" s="70"/>
      <c r="Y233" s="70"/>
      <c r="Z233" s="71"/>
    </row>
    <row r="234" spans="2:26" ht="5.25" customHeight="1">
      <c r="M234" s="40"/>
      <c r="N234" s="40"/>
      <c r="O234" s="40"/>
      <c r="P234" s="40"/>
      <c r="Q234" s="40"/>
    </row>
    <row r="235" spans="2:26">
      <c r="B235" s="75"/>
      <c r="C235" s="76"/>
      <c r="D235" s="76"/>
      <c r="E235" s="77"/>
      <c r="F235" s="23" t="s">
        <v>18</v>
      </c>
      <c r="G235" s="75"/>
      <c r="H235" s="77"/>
      <c r="I235" s="18" t="s">
        <v>19</v>
      </c>
      <c r="J235" s="75"/>
      <c r="K235" s="77"/>
      <c r="L235" s="18" t="s">
        <v>21</v>
      </c>
      <c r="M235" s="78"/>
      <c r="N235" s="79"/>
      <c r="O235" s="39" t="s">
        <v>19</v>
      </c>
      <c r="P235" s="78"/>
      <c r="Q235" s="79"/>
      <c r="R235" s="80" t="s">
        <v>20</v>
      </c>
      <c r="S235" s="58"/>
      <c r="T235" s="69" t="str">
        <f>IF(AND(G235&lt;&gt;"",J235&lt;&gt;"",M235&lt;&gt;"",P235&lt;&gt;""),((G235-J235)/(M235-P235)*30),"")</f>
        <v/>
      </c>
      <c r="U235" s="71"/>
      <c r="V235" s="4" t="s">
        <v>38</v>
      </c>
      <c r="W235" s="69" t="str">
        <f>IF(T235="","",IF(AND(G235&gt;851,J235&gt;851),"YES - LC",IF(T235=40,"YES - GR",IF(T235&gt;40,"YES - GR",IF(AND($B$67="School-Year",T235&gt;12),"YES - GR",IF(AND($B$67="School-Year",T235=12),"YES - GR","NO"))))))</f>
        <v/>
      </c>
      <c r="X235" s="70"/>
      <c r="Y235" s="70"/>
      <c r="Z235" s="71"/>
    </row>
    <row r="236" spans="2:26" ht="5.25" customHeight="1">
      <c r="M236" s="40"/>
      <c r="N236" s="40"/>
      <c r="O236" s="40"/>
      <c r="P236" s="40"/>
      <c r="Q236" s="40"/>
    </row>
    <row r="237" spans="2:26">
      <c r="B237" s="75"/>
      <c r="C237" s="76"/>
      <c r="D237" s="76"/>
      <c r="E237" s="77"/>
      <c r="F237" s="23" t="s">
        <v>18</v>
      </c>
      <c r="G237" s="75"/>
      <c r="H237" s="77"/>
      <c r="I237" s="18" t="s">
        <v>19</v>
      </c>
      <c r="J237" s="75"/>
      <c r="K237" s="77"/>
      <c r="L237" s="18" t="s">
        <v>21</v>
      </c>
      <c r="M237" s="78"/>
      <c r="N237" s="79"/>
      <c r="O237" s="39" t="s">
        <v>19</v>
      </c>
      <c r="P237" s="78"/>
      <c r="Q237" s="79"/>
      <c r="R237" s="80" t="s">
        <v>20</v>
      </c>
      <c r="S237" s="58"/>
      <c r="T237" s="69" t="str">
        <f>IF(AND(G237&lt;&gt;"",J237&lt;&gt;"",M237&lt;&gt;"",P237&lt;&gt;""),((G237-J237)/(M237-P237)*30),"")</f>
        <v/>
      </c>
      <c r="U237" s="71"/>
      <c r="V237" s="4" t="s">
        <v>38</v>
      </c>
      <c r="W237" s="69" t="str">
        <f>IF(T237="","",IF(AND(G237&gt;851,J237&gt;851),"YES - LC",IF(T237=40,"YES - GR",IF(T237&gt;40,"YES - GR",IF(AND($B$67="School-Year",T237&gt;12),"YES - GR",IF(AND($B$67="School-Year",T237=12),"YES - GR","NO"))))))</f>
        <v/>
      </c>
      <c r="X237" s="70"/>
      <c r="Y237" s="70"/>
      <c r="Z237" s="71"/>
    </row>
    <row r="238" spans="2:26" ht="5.25" customHeight="1"/>
    <row r="239" spans="2:26">
      <c r="B239" s="75"/>
      <c r="C239" s="76"/>
      <c r="D239" s="76"/>
      <c r="E239" s="77"/>
      <c r="F239" s="23" t="s">
        <v>18</v>
      </c>
      <c r="G239" s="75"/>
      <c r="H239" s="77"/>
      <c r="I239" s="18" t="s">
        <v>19</v>
      </c>
      <c r="J239" s="75"/>
      <c r="K239" s="77"/>
      <c r="L239" s="18" t="s">
        <v>21</v>
      </c>
      <c r="M239" s="78"/>
      <c r="N239" s="79"/>
      <c r="O239" s="39" t="s">
        <v>19</v>
      </c>
      <c r="P239" s="78"/>
      <c r="Q239" s="79"/>
      <c r="R239" s="80" t="s">
        <v>20</v>
      </c>
      <c r="S239" s="58"/>
      <c r="T239" s="69" t="str">
        <f>IF(AND(G239&lt;&gt;"",J239&lt;&gt;"",M239&lt;&gt;"",P239&lt;&gt;""),((G239-J239)/(M239-P239)*30),"")</f>
        <v/>
      </c>
      <c r="U239" s="71"/>
      <c r="V239" s="4" t="s">
        <v>38</v>
      </c>
      <c r="W239" s="69" t="str">
        <f>IF(T239="","",IF(AND(G239&gt;851,J239&gt;851),"YES - LC",IF(T239=40,"YES - GR",IF(T239&gt;40,"YES - GR",IF(AND($B$67="School-Year",T239&gt;12),"YES - GR",IF(AND($B$67="School-Year",T239=12),"YES - GR","NO"))))))</f>
        <v/>
      </c>
      <c r="X239" s="70"/>
      <c r="Y239" s="70"/>
      <c r="Z239" s="71"/>
    </row>
    <row r="240" spans="2:26" ht="5.25" customHeight="1">
      <c r="M240" s="40"/>
      <c r="N240" s="40"/>
      <c r="O240" s="40"/>
      <c r="P240" s="40"/>
      <c r="Q240" s="40"/>
    </row>
    <row r="241" spans="2:26">
      <c r="B241" s="75"/>
      <c r="C241" s="76"/>
      <c r="D241" s="76"/>
      <c r="E241" s="77"/>
      <c r="F241" s="23" t="s">
        <v>18</v>
      </c>
      <c r="G241" s="75"/>
      <c r="H241" s="77"/>
      <c r="I241" s="18" t="s">
        <v>19</v>
      </c>
      <c r="J241" s="75"/>
      <c r="K241" s="77"/>
      <c r="L241" s="18" t="s">
        <v>21</v>
      </c>
      <c r="M241" s="78"/>
      <c r="N241" s="79"/>
      <c r="O241" s="39" t="s">
        <v>19</v>
      </c>
      <c r="P241" s="78"/>
      <c r="Q241" s="79"/>
      <c r="R241" s="80" t="s">
        <v>20</v>
      </c>
      <c r="S241" s="58"/>
      <c r="T241" s="69" t="str">
        <f>IF(AND(G241&lt;&gt;"",J241&lt;&gt;"",M241&lt;&gt;"",P241&lt;&gt;""),((G241-J241)/(M241-P241)*30),"")</f>
        <v/>
      </c>
      <c r="U241" s="71"/>
      <c r="V241" s="4" t="s">
        <v>38</v>
      </c>
      <c r="W241" s="69" t="str">
        <f>IF(T241="","",IF(AND(G241&gt;851,J241&gt;851),"YES - LC",IF(T241=40,"YES - GR",IF(T241&gt;40,"YES - GR",IF(AND($B$67="School-Year",T241&gt;12),"YES - GR",IF(AND($B$67="School-Year",T241=12),"YES - GR","NO"))))))</f>
        <v/>
      </c>
      <c r="X241" s="70"/>
      <c r="Y241" s="70"/>
      <c r="Z241" s="71"/>
    </row>
    <row r="242" spans="2:26" ht="5.25" customHeight="1">
      <c r="M242" s="40"/>
      <c r="N242" s="40"/>
      <c r="O242" s="40"/>
      <c r="P242" s="40"/>
      <c r="Q242" s="40"/>
    </row>
    <row r="243" spans="2:26">
      <c r="B243" s="75"/>
      <c r="C243" s="76"/>
      <c r="D243" s="76"/>
      <c r="E243" s="77"/>
      <c r="F243" s="23" t="s">
        <v>18</v>
      </c>
      <c r="G243" s="75"/>
      <c r="H243" s="77"/>
      <c r="I243" s="18" t="s">
        <v>19</v>
      </c>
      <c r="J243" s="75"/>
      <c r="K243" s="77"/>
      <c r="L243" s="18" t="s">
        <v>21</v>
      </c>
      <c r="M243" s="78"/>
      <c r="N243" s="79"/>
      <c r="O243" s="39" t="s">
        <v>19</v>
      </c>
      <c r="P243" s="78"/>
      <c r="Q243" s="79"/>
      <c r="R243" s="80" t="s">
        <v>20</v>
      </c>
      <c r="S243" s="58"/>
      <c r="T243" s="69" t="str">
        <f>IF(AND(G243&lt;&gt;"",J243&lt;&gt;"",M243&lt;&gt;"",P243&lt;&gt;""),((G243-J243)/(M243-P243)*30),"")</f>
        <v/>
      </c>
      <c r="U243" s="71"/>
      <c r="V243" s="4" t="s">
        <v>38</v>
      </c>
      <c r="W243" s="69" t="str">
        <f>IF(T243="","",IF(AND(G243&gt;851,J243&gt;851),"YES - LC",IF(T243=40,"YES - GR",IF(T243&gt;40,"YES - GR",IF(AND($B$67="School-Year",T243&gt;12),"YES - GR",IF(AND($B$67="School-Year",T243=12),"YES - GR","NO"))))))</f>
        <v/>
      </c>
      <c r="X243" s="70"/>
      <c r="Y243" s="70"/>
      <c r="Z243" s="71"/>
    </row>
    <row r="244" spans="2:26" ht="5.25" customHeight="1">
      <c r="M244" s="40"/>
      <c r="N244" s="40"/>
      <c r="O244" s="40"/>
      <c r="P244" s="40"/>
      <c r="Q244" s="40"/>
    </row>
    <row r="245" spans="2:26">
      <c r="B245" s="75"/>
      <c r="C245" s="76"/>
      <c r="D245" s="76"/>
      <c r="E245" s="77"/>
      <c r="F245" s="23" t="s">
        <v>18</v>
      </c>
      <c r="G245" s="75"/>
      <c r="H245" s="77"/>
      <c r="I245" s="18" t="s">
        <v>19</v>
      </c>
      <c r="J245" s="75"/>
      <c r="K245" s="77"/>
      <c r="L245" s="18" t="s">
        <v>21</v>
      </c>
      <c r="M245" s="78"/>
      <c r="N245" s="79"/>
      <c r="O245" s="39" t="s">
        <v>19</v>
      </c>
      <c r="P245" s="78"/>
      <c r="Q245" s="79"/>
      <c r="R245" s="80" t="s">
        <v>20</v>
      </c>
      <c r="S245" s="58"/>
      <c r="T245" s="69" t="str">
        <f>IF(AND(G245&lt;&gt;"",J245&lt;&gt;"",M245&lt;&gt;"",P245&lt;&gt;""),((G245-J245)/(M245-P245)*30),"")</f>
        <v/>
      </c>
      <c r="U245" s="71"/>
      <c r="V245" s="4" t="s">
        <v>38</v>
      </c>
      <c r="W245" s="69" t="str">
        <f>IF(T245="","",IF(AND(G245&gt;851,J245&gt;851),"YES - LC",IF(T245=40,"YES - GR",IF(T245&gt;40,"YES - GR",IF(AND($B$67="School-Year",T245&gt;12),"YES - GR",IF(AND($B$67="School-Year",T245=12),"YES - GR","NO"))))))</f>
        <v/>
      </c>
      <c r="X245" s="70"/>
      <c r="Y245" s="70"/>
      <c r="Z245" s="71"/>
    </row>
    <row r="246" spans="2:26" ht="5.25" customHeight="1">
      <c r="M246" s="40"/>
      <c r="N246" s="40"/>
      <c r="O246" s="40"/>
      <c r="P246" s="40"/>
      <c r="Q246" s="40"/>
    </row>
    <row r="247" spans="2:26">
      <c r="B247" s="75"/>
      <c r="C247" s="76"/>
      <c r="D247" s="76"/>
      <c r="E247" s="77"/>
      <c r="F247" s="23" t="s">
        <v>18</v>
      </c>
      <c r="G247" s="75"/>
      <c r="H247" s="77"/>
      <c r="I247" s="18" t="s">
        <v>19</v>
      </c>
      <c r="J247" s="75"/>
      <c r="K247" s="77"/>
      <c r="L247" s="18" t="s">
        <v>21</v>
      </c>
      <c r="M247" s="78"/>
      <c r="N247" s="79"/>
      <c r="O247" s="39" t="s">
        <v>19</v>
      </c>
      <c r="P247" s="78"/>
      <c r="Q247" s="79"/>
      <c r="R247" s="80" t="s">
        <v>20</v>
      </c>
      <c r="S247" s="58"/>
      <c r="T247" s="69" t="str">
        <f>IF(AND(G247&lt;&gt;"",J247&lt;&gt;"",M247&lt;&gt;"",P247&lt;&gt;""),((G247-J247)/(M247-P247)*30),"")</f>
        <v/>
      </c>
      <c r="U247" s="71"/>
      <c r="V247" s="4" t="s">
        <v>38</v>
      </c>
      <c r="W247" s="69" t="str">
        <f>IF(T247="","",IF(AND(G247&gt;851,J247&gt;851),"YES - LC",IF(T247=40,"YES - GR",IF(T247&gt;40,"YES - GR",IF(AND($B$67="School-Year",T247&gt;12),"YES - GR",IF(AND($B$67="School-Year",T247=12),"YES - GR","NO"))))))</f>
        <v/>
      </c>
      <c r="X247" s="70"/>
      <c r="Y247" s="70"/>
      <c r="Z247" s="71"/>
    </row>
    <row r="248" spans="2:26" ht="5.25" customHeight="1">
      <c r="M248" s="40"/>
      <c r="N248" s="40"/>
      <c r="O248" s="40"/>
      <c r="P248" s="40"/>
      <c r="Q248" s="40"/>
    </row>
    <row r="249" spans="2:26">
      <c r="B249" s="75"/>
      <c r="C249" s="76"/>
      <c r="D249" s="76"/>
      <c r="E249" s="77"/>
      <c r="F249" s="23" t="s">
        <v>18</v>
      </c>
      <c r="G249" s="75"/>
      <c r="H249" s="77"/>
      <c r="I249" s="18" t="s">
        <v>19</v>
      </c>
      <c r="J249" s="75"/>
      <c r="K249" s="77"/>
      <c r="L249" s="18" t="s">
        <v>21</v>
      </c>
      <c r="M249" s="78"/>
      <c r="N249" s="79"/>
      <c r="O249" s="39" t="s">
        <v>19</v>
      </c>
      <c r="P249" s="78"/>
      <c r="Q249" s="79"/>
      <c r="R249" s="80" t="s">
        <v>20</v>
      </c>
      <c r="S249" s="58"/>
      <c r="T249" s="69" t="str">
        <f>IF(AND(G249&lt;&gt;"",J249&lt;&gt;"",M249&lt;&gt;"",P249&lt;&gt;""),((G249-J249)/(M249-P249)*30),"")</f>
        <v/>
      </c>
      <c r="U249" s="71"/>
      <c r="V249" s="4" t="s">
        <v>38</v>
      </c>
      <c r="W249" s="69" t="str">
        <f>IF(T249="","",IF(AND(G249&gt;851,J249&gt;851),"YES - LC",IF(T249=40,"YES - GR",IF(T249&gt;40,"YES - GR",IF(AND($B$67="School-Year",T249&gt;12),"YES - GR",IF(AND($B$67="School-Year",T249=12),"YES - GR","NO"))))))</f>
        <v/>
      </c>
      <c r="X249" s="70"/>
      <c r="Y249" s="70"/>
      <c r="Z249" s="71"/>
    </row>
    <row r="250" spans="2:26" ht="5.25" customHeight="1">
      <c r="M250" s="40"/>
      <c r="N250" s="40"/>
      <c r="O250" s="40"/>
      <c r="P250" s="40"/>
      <c r="Q250" s="40"/>
    </row>
    <row r="251" spans="2:26">
      <c r="B251" s="75"/>
      <c r="C251" s="76"/>
      <c r="D251" s="76"/>
      <c r="E251" s="77"/>
      <c r="F251" s="23" t="s">
        <v>18</v>
      </c>
      <c r="G251" s="75"/>
      <c r="H251" s="77"/>
      <c r="I251" s="18" t="s">
        <v>19</v>
      </c>
      <c r="J251" s="75"/>
      <c r="K251" s="77"/>
      <c r="L251" s="18" t="s">
        <v>21</v>
      </c>
      <c r="M251" s="78"/>
      <c r="N251" s="79"/>
      <c r="O251" s="39" t="s">
        <v>19</v>
      </c>
      <c r="P251" s="78"/>
      <c r="Q251" s="79"/>
      <c r="R251" s="80" t="s">
        <v>20</v>
      </c>
      <c r="S251" s="58"/>
      <c r="T251" s="69" t="str">
        <f>IF(AND(G251&lt;&gt;"",J251&lt;&gt;"",M251&lt;&gt;"",P251&lt;&gt;""),((G251-J251)/(M251-P251)*30),"")</f>
        <v/>
      </c>
      <c r="U251" s="71"/>
      <c r="V251" s="4" t="s">
        <v>38</v>
      </c>
      <c r="W251" s="69" t="str">
        <f>IF(T251="","",IF(AND(G251&gt;851,J251&gt;851),"YES - LC",IF(T251=40,"YES - GR",IF(T251&gt;40,"YES - GR",IF(AND($B$67="School-Year",T251&gt;12),"YES - GR",IF(AND($B$67="School-Year",T251=12),"YES - GR","NO"))))))</f>
        <v/>
      </c>
      <c r="X251" s="70"/>
      <c r="Y251" s="70"/>
      <c r="Z251" s="71"/>
    </row>
    <row r="252" spans="2:26" ht="5.25" customHeight="1">
      <c r="M252" s="40"/>
      <c r="N252" s="40"/>
      <c r="O252" s="40"/>
      <c r="P252" s="40"/>
      <c r="Q252" s="40"/>
    </row>
    <row r="253" spans="2:26">
      <c r="B253" s="75"/>
      <c r="C253" s="76"/>
      <c r="D253" s="76"/>
      <c r="E253" s="77"/>
      <c r="F253" s="23" t="s">
        <v>18</v>
      </c>
      <c r="G253" s="75"/>
      <c r="H253" s="77"/>
      <c r="I253" s="18" t="s">
        <v>19</v>
      </c>
      <c r="J253" s="75"/>
      <c r="K253" s="77"/>
      <c r="L253" s="18" t="s">
        <v>21</v>
      </c>
      <c r="M253" s="78"/>
      <c r="N253" s="79"/>
      <c r="O253" s="39" t="s">
        <v>19</v>
      </c>
      <c r="P253" s="78"/>
      <c r="Q253" s="79"/>
      <c r="R253" s="80" t="s">
        <v>20</v>
      </c>
      <c r="S253" s="58"/>
      <c r="T253" s="69" t="str">
        <f>IF(AND(G253&lt;&gt;"",J253&lt;&gt;"",M253&lt;&gt;"",P253&lt;&gt;""),((G253-J253)/(M253-P253)*30),"")</f>
        <v/>
      </c>
      <c r="U253" s="71"/>
      <c r="V253" s="4" t="s">
        <v>38</v>
      </c>
      <c r="W253" s="69" t="str">
        <f>IF(T253="","",IF(AND(G253&gt;851,J253&gt;851),"YES - LC",IF(T253=40,"YES - GR",IF(T253&gt;40,"YES - GR",IF(AND($B$67="School-Year",T253&gt;12),"YES - GR",IF(AND($B$67="School-Year",T253=12),"YES - GR","NO"))))))</f>
        <v/>
      </c>
      <c r="X253" s="70"/>
      <c r="Y253" s="70"/>
      <c r="Z253" s="71"/>
    </row>
    <row r="254" spans="2:26" ht="5.25" customHeight="1">
      <c r="M254" s="40"/>
      <c r="N254" s="40"/>
      <c r="O254" s="40"/>
      <c r="P254" s="40"/>
      <c r="Q254" s="40"/>
    </row>
    <row r="255" spans="2:26">
      <c r="B255" s="75"/>
      <c r="C255" s="76"/>
      <c r="D255" s="76"/>
      <c r="E255" s="77"/>
      <c r="F255" s="23" t="s">
        <v>18</v>
      </c>
      <c r="G255" s="75"/>
      <c r="H255" s="77"/>
      <c r="I255" s="18" t="s">
        <v>19</v>
      </c>
      <c r="J255" s="75"/>
      <c r="K255" s="77"/>
      <c r="L255" s="18" t="s">
        <v>21</v>
      </c>
      <c r="M255" s="78"/>
      <c r="N255" s="79"/>
      <c r="O255" s="39" t="s">
        <v>19</v>
      </c>
      <c r="P255" s="78"/>
      <c r="Q255" s="79"/>
      <c r="R255" s="80" t="s">
        <v>20</v>
      </c>
      <c r="S255" s="58"/>
      <c r="T255" s="69" t="str">
        <f>IF(AND(G255&lt;&gt;"",J255&lt;&gt;"",M255&lt;&gt;"",P255&lt;&gt;""),((G255-J255)/(M255-P255)*30),"")</f>
        <v/>
      </c>
      <c r="U255" s="71"/>
      <c r="V255" s="4" t="s">
        <v>38</v>
      </c>
      <c r="W255" s="69" t="str">
        <f>IF(T255="","",IF(AND(G255&gt;851,J255&gt;851),"YES - LC",IF(T255=40,"YES - GR",IF(T255&gt;40,"YES - GR",IF(AND($B$67="School-Year",T255&gt;12),"YES - GR",IF(AND($B$67="School-Year",T255=12),"YES - GR","NO"))))))</f>
        <v/>
      </c>
      <c r="X255" s="70"/>
      <c r="Y255" s="70"/>
      <c r="Z255" s="71"/>
    </row>
    <row r="256" spans="2:26" ht="5.25" customHeight="1">
      <c r="M256" s="40"/>
      <c r="N256" s="40"/>
      <c r="O256" s="40"/>
      <c r="P256" s="40"/>
      <c r="Q256" s="40"/>
    </row>
    <row r="257" spans="2:26">
      <c r="B257" s="75"/>
      <c r="C257" s="76"/>
      <c r="D257" s="76"/>
      <c r="E257" s="77"/>
      <c r="F257" s="23" t="s">
        <v>18</v>
      </c>
      <c r="G257" s="75"/>
      <c r="H257" s="77"/>
      <c r="I257" s="18" t="s">
        <v>19</v>
      </c>
      <c r="J257" s="75"/>
      <c r="K257" s="77"/>
      <c r="L257" s="18" t="s">
        <v>21</v>
      </c>
      <c r="M257" s="78"/>
      <c r="N257" s="79"/>
      <c r="O257" s="39" t="s">
        <v>19</v>
      </c>
      <c r="P257" s="78"/>
      <c r="Q257" s="79"/>
      <c r="R257" s="80" t="s">
        <v>20</v>
      </c>
      <c r="S257" s="58"/>
      <c r="T257" s="69" t="str">
        <f>IF(AND(G257&lt;&gt;"",J257&lt;&gt;"",M257&lt;&gt;"",P257&lt;&gt;""),((G257-J257)/(M257-P257)*30),"")</f>
        <v/>
      </c>
      <c r="U257" s="71"/>
      <c r="V257" s="4" t="s">
        <v>38</v>
      </c>
      <c r="W257" s="69" t="str">
        <f>IF(T257="","",IF(AND(G257&gt;851,J257&gt;851),"YES - LC",IF(T257=40,"YES - GR",IF(T257&gt;40,"YES - GR",IF(AND($B$67="School-Year",T257&gt;12),"YES - GR",IF(AND($B$67="School-Year",T257=12),"YES - GR","NO"))))))</f>
        <v/>
      </c>
      <c r="X257" s="70"/>
      <c r="Y257" s="70"/>
      <c r="Z257" s="71"/>
    </row>
    <row r="258" spans="2:26" ht="5.25" customHeight="1"/>
    <row r="259" spans="2:26">
      <c r="B259" s="75"/>
      <c r="C259" s="76"/>
      <c r="D259" s="76"/>
      <c r="E259" s="77"/>
      <c r="F259" s="23" t="s">
        <v>18</v>
      </c>
      <c r="G259" s="75"/>
      <c r="H259" s="77"/>
      <c r="I259" s="18" t="s">
        <v>19</v>
      </c>
      <c r="J259" s="75"/>
      <c r="K259" s="77"/>
      <c r="L259" s="18" t="s">
        <v>21</v>
      </c>
      <c r="M259" s="78"/>
      <c r="N259" s="79"/>
      <c r="O259" s="39" t="s">
        <v>19</v>
      </c>
      <c r="P259" s="78"/>
      <c r="Q259" s="79"/>
      <c r="R259" s="80" t="s">
        <v>20</v>
      </c>
      <c r="S259" s="58"/>
      <c r="T259" s="69" t="str">
        <f>IF(AND(G259&lt;&gt;"",J259&lt;&gt;"",M259&lt;&gt;"",P259&lt;&gt;""),((G259-J259)/(M259-P259)*30),"")</f>
        <v/>
      </c>
      <c r="U259" s="71"/>
      <c r="V259" s="4" t="s">
        <v>38</v>
      </c>
      <c r="W259" s="69" t="str">
        <f>IF(T259="","",IF(AND(G259&gt;851,J259&gt;851),"YES - LC",IF(T259=40,"YES - GR",IF(T259&gt;40,"YES - GR",IF(AND($B$67="School-Year",T259&gt;12),"YES - GR",IF(AND($B$67="School-Year",T259=12),"YES - GR","NO"))))))</f>
        <v/>
      </c>
      <c r="X259" s="70"/>
      <c r="Y259" s="70"/>
      <c r="Z259" s="71"/>
    </row>
    <row r="260" spans="2:26" ht="5.25" customHeight="1">
      <c r="M260" s="40"/>
      <c r="N260" s="40"/>
      <c r="O260" s="40"/>
      <c r="P260" s="40"/>
      <c r="Q260" s="40"/>
    </row>
    <row r="261" spans="2:26">
      <c r="B261" s="75"/>
      <c r="C261" s="76"/>
      <c r="D261" s="76"/>
      <c r="E261" s="77"/>
      <c r="F261" s="23" t="s">
        <v>18</v>
      </c>
      <c r="G261" s="75"/>
      <c r="H261" s="77"/>
      <c r="I261" s="18" t="s">
        <v>19</v>
      </c>
      <c r="J261" s="75"/>
      <c r="K261" s="77"/>
      <c r="L261" s="18" t="s">
        <v>21</v>
      </c>
      <c r="M261" s="78"/>
      <c r="N261" s="79"/>
      <c r="O261" s="39" t="s">
        <v>19</v>
      </c>
      <c r="P261" s="78"/>
      <c r="Q261" s="79"/>
      <c r="R261" s="80" t="s">
        <v>20</v>
      </c>
      <c r="S261" s="58"/>
      <c r="T261" s="69" t="str">
        <f>IF(AND(G261&lt;&gt;"",J261&lt;&gt;"",M261&lt;&gt;"",P261&lt;&gt;""),((G261-J261)/(M261-P261)*30),"")</f>
        <v/>
      </c>
      <c r="U261" s="71"/>
      <c r="V261" s="4" t="s">
        <v>38</v>
      </c>
      <c r="W261" s="69" t="str">
        <f>IF(T261="","",IF(AND(G261&gt;851,J261&gt;851),"YES - LC",IF(T261=40,"YES - GR",IF(T261&gt;40,"YES - GR",IF(AND($B$67="School-Year",T261&gt;12),"YES - GR",IF(AND($B$67="School-Year",T261=12),"YES - GR","NO"))))))</f>
        <v/>
      </c>
      <c r="X261" s="70"/>
      <c r="Y261" s="70"/>
      <c r="Z261" s="71"/>
    </row>
    <row r="262" spans="2:26" ht="5.25" customHeight="1">
      <c r="M262" s="40"/>
      <c r="N262" s="40"/>
      <c r="O262" s="40"/>
      <c r="P262" s="40"/>
      <c r="Q262" s="40"/>
    </row>
    <row r="263" spans="2:26">
      <c r="B263" s="75"/>
      <c r="C263" s="76"/>
      <c r="D263" s="76"/>
      <c r="E263" s="77"/>
      <c r="F263" s="23" t="s">
        <v>18</v>
      </c>
      <c r="G263" s="75"/>
      <c r="H263" s="77"/>
      <c r="I263" s="18" t="s">
        <v>19</v>
      </c>
      <c r="J263" s="75"/>
      <c r="K263" s="77"/>
      <c r="L263" s="18" t="s">
        <v>21</v>
      </c>
      <c r="M263" s="78"/>
      <c r="N263" s="79"/>
      <c r="O263" s="39" t="s">
        <v>19</v>
      </c>
      <c r="P263" s="78"/>
      <c r="Q263" s="79"/>
      <c r="R263" s="80" t="s">
        <v>20</v>
      </c>
      <c r="S263" s="58"/>
      <c r="T263" s="69" t="str">
        <f>IF(AND(G263&lt;&gt;"",J263&lt;&gt;"",M263&lt;&gt;"",P263&lt;&gt;""),((G263-J263)/(M263-P263)*30),"")</f>
        <v/>
      </c>
      <c r="U263" s="71"/>
      <c r="V263" s="4" t="s">
        <v>38</v>
      </c>
      <c r="W263" s="69" t="str">
        <f>IF(T263="","",IF(AND(G263&gt;851,J263&gt;851),"YES - LC",IF(T263=40,"YES - GR",IF(T263&gt;40,"YES - GR",IF(AND($B$67="School-Year",T263&gt;12),"YES - GR",IF(AND($B$67="School-Year",T263=12),"YES - GR","NO"))))))</f>
        <v/>
      </c>
      <c r="X263" s="70"/>
      <c r="Y263" s="70"/>
      <c r="Z263" s="71"/>
    </row>
    <row r="264" spans="2:26" ht="5.25" customHeight="1">
      <c r="M264" s="40"/>
      <c r="N264" s="40"/>
      <c r="O264" s="40"/>
      <c r="P264" s="40"/>
      <c r="Q264" s="40"/>
    </row>
    <row r="265" spans="2:26">
      <c r="B265" s="75"/>
      <c r="C265" s="76"/>
      <c r="D265" s="76"/>
      <c r="E265" s="77"/>
      <c r="F265" s="23" t="s">
        <v>18</v>
      </c>
      <c r="G265" s="75"/>
      <c r="H265" s="77"/>
      <c r="I265" s="18" t="s">
        <v>19</v>
      </c>
      <c r="J265" s="75"/>
      <c r="K265" s="77"/>
      <c r="L265" s="18" t="s">
        <v>21</v>
      </c>
      <c r="M265" s="78"/>
      <c r="N265" s="79"/>
      <c r="O265" s="39" t="s">
        <v>19</v>
      </c>
      <c r="P265" s="78"/>
      <c r="Q265" s="79"/>
      <c r="R265" s="80" t="s">
        <v>20</v>
      </c>
      <c r="S265" s="58"/>
      <c r="T265" s="69" t="str">
        <f>IF(AND(G265&lt;&gt;"",J265&lt;&gt;"",M265&lt;&gt;"",P265&lt;&gt;""),((G265-J265)/(M265-P265)*30),"")</f>
        <v/>
      </c>
      <c r="U265" s="71"/>
      <c r="V265" s="4" t="s">
        <v>38</v>
      </c>
      <c r="W265" s="69" t="str">
        <f>IF(T265="","",IF(AND(G265&gt;851,J265&gt;851),"YES - LC",IF(T265=40,"YES - GR",IF(T265&gt;40,"YES - GR",IF(AND($B$67="School-Year",T265&gt;12),"YES - GR",IF(AND($B$67="School-Year",T265=12),"YES - GR","NO"))))))</f>
        <v/>
      </c>
      <c r="X265" s="70"/>
      <c r="Y265" s="70"/>
      <c r="Z265" s="71"/>
    </row>
    <row r="266" spans="2:26" ht="5.25" customHeight="1">
      <c r="M266" s="40"/>
      <c r="N266" s="40"/>
      <c r="O266" s="40"/>
      <c r="P266" s="40"/>
      <c r="Q266" s="40"/>
    </row>
    <row r="267" spans="2:26">
      <c r="B267" s="75"/>
      <c r="C267" s="76"/>
      <c r="D267" s="76"/>
      <c r="E267" s="77"/>
      <c r="F267" s="23" t="s">
        <v>18</v>
      </c>
      <c r="G267" s="75"/>
      <c r="H267" s="77"/>
      <c r="I267" s="18" t="s">
        <v>19</v>
      </c>
      <c r="J267" s="75"/>
      <c r="K267" s="77"/>
      <c r="L267" s="18" t="s">
        <v>21</v>
      </c>
      <c r="M267" s="78"/>
      <c r="N267" s="79"/>
      <c r="O267" s="39" t="s">
        <v>19</v>
      </c>
      <c r="P267" s="78"/>
      <c r="Q267" s="79"/>
      <c r="R267" s="80" t="s">
        <v>20</v>
      </c>
      <c r="S267" s="58"/>
      <c r="T267" s="69" t="str">
        <f>IF(AND(G267&lt;&gt;"",J267&lt;&gt;"",M267&lt;&gt;"",P267&lt;&gt;""),((G267-J267)/(M267-P267)*30),"")</f>
        <v/>
      </c>
      <c r="U267" s="71"/>
      <c r="V267" s="4" t="s">
        <v>38</v>
      </c>
      <c r="W267" s="69" t="str">
        <f>IF(T267="","",IF(AND(G267&gt;851,J267&gt;851),"YES - LC",IF(T267=40,"YES - GR",IF(T267&gt;40,"YES - GR",IF(AND($B$67="School-Year",T267&gt;12),"YES - GR",IF(AND($B$67="School-Year",T267=12),"YES - GR","NO"))))))</f>
        <v/>
      </c>
      <c r="X267" s="70"/>
      <c r="Y267" s="70"/>
      <c r="Z267" s="71"/>
    </row>
    <row r="268" spans="2:26" ht="5.25" customHeight="1">
      <c r="M268" s="40"/>
      <c r="N268" s="40"/>
      <c r="O268" s="40"/>
      <c r="P268" s="40"/>
      <c r="Q268" s="40"/>
    </row>
    <row r="269" spans="2:26">
      <c r="B269" s="75"/>
      <c r="C269" s="76"/>
      <c r="D269" s="76"/>
      <c r="E269" s="77"/>
      <c r="F269" s="23" t="s">
        <v>18</v>
      </c>
      <c r="G269" s="75"/>
      <c r="H269" s="77"/>
      <c r="I269" s="18" t="s">
        <v>19</v>
      </c>
      <c r="J269" s="75"/>
      <c r="K269" s="77"/>
      <c r="L269" s="18" t="s">
        <v>21</v>
      </c>
      <c r="M269" s="78"/>
      <c r="N269" s="79"/>
      <c r="O269" s="39" t="s">
        <v>19</v>
      </c>
      <c r="P269" s="78"/>
      <c r="Q269" s="79"/>
      <c r="R269" s="80" t="s">
        <v>20</v>
      </c>
      <c r="S269" s="58"/>
      <c r="T269" s="69" t="str">
        <f>IF(AND(G269&lt;&gt;"",J269&lt;&gt;"",M269&lt;&gt;"",P269&lt;&gt;""),((G269-J269)/(M269-P269)*30),"")</f>
        <v/>
      </c>
      <c r="U269" s="71"/>
      <c r="V269" s="4" t="s">
        <v>38</v>
      </c>
      <c r="W269" s="69" t="str">
        <f>IF(T269="","",IF(AND(G269&gt;851,J269&gt;851),"YES - LC",IF(T269=40,"YES - GR",IF(T269&gt;40,"YES - GR",IF(AND($B$67="School-Year",T269&gt;12),"YES - GR",IF(AND($B$67="School-Year",T269=12),"YES - GR","NO"))))))</f>
        <v/>
      </c>
      <c r="X269" s="70"/>
      <c r="Y269" s="70"/>
      <c r="Z269" s="71"/>
    </row>
    <row r="270" spans="2:26" ht="5.25" customHeight="1">
      <c r="M270" s="40"/>
      <c r="N270" s="40"/>
      <c r="O270" s="40"/>
      <c r="P270" s="40"/>
      <c r="Q270" s="40"/>
    </row>
    <row r="271" spans="2:26">
      <c r="B271" s="75"/>
      <c r="C271" s="76"/>
      <c r="D271" s="76"/>
      <c r="E271" s="77"/>
      <c r="F271" s="23" t="s">
        <v>18</v>
      </c>
      <c r="G271" s="75"/>
      <c r="H271" s="77"/>
      <c r="I271" s="18" t="s">
        <v>19</v>
      </c>
      <c r="J271" s="75"/>
      <c r="K271" s="77"/>
      <c r="L271" s="18" t="s">
        <v>21</v>
      </c>
      <c r="M271" s="78"/>
      <c r="N271" s="79"/>
      <c r="O271" s="39" t="s">
        <v>19</v>
      </c>
      <c r="P271" s="78"/>
      <c r="Q271" s="79"/>
      <c r="R271" s="80" t="s">
        <v>20</v>
      </c>
      <c r="S271" s="58"/>
      <c r="T271" s="69" t="str">
        <f>IF(AND(G271&lt;&gt;"",J271&lt;&gt;"",M271&lt;&gt;"",P271&lt;&gt;""),((G271-J271)/(M271-P271)*30),"")</f>
        <v/>
      </c>
      <c r="U271" s="71"/>
      <c r="V271" s="4" t="s">
        <v>38</v>
      </c>
      <c r="W271" s="69" t="str">
        <f>IF(T271="","",IF(AND(G271&gt;851,J271&gt;851),"YES - LC",IF(T271=40,"YES - GR",IF(T271&gt;40,"YES - GR",IF(AND($B$67="School-Year",T271&gt;12),"YES - GR",IF(AND($B$67="School-Year",T271=12),"YES - GR","NO"))))))</f>
        <v/>
      </c>
      <c r="X271" s="70"/>
      <c r="Y271" s="70"/>
      <c r="Z271" s="71"/>
    </row>
    <row r="272" spans="2:26" ht="5.25" customHeight="1">
      <c r="M272" s="40"/>
      <c r="N272" s="40"/>
      <c r="O272" s="40"/>
      <c r="P272" s="40"/>
      <c r="Q272" s="40"/>
    </row>
    <row r="273" spans="2:26">
      <c r="B273" s="75"/>
      <c r="C273" s="76"/>
      <c r="D273" s="76"/>
      <c r="E273" s="77"/>
      <c r="F273" s="23" t="s">
        <v>18</v>
      </c>
      <c r="G273" s="75"/>
      <c r="H273" s="77"/>
      <c r="I273" s="18" t="s">
        <v>19</v>
      </c>
      <c r="J273" s="75"/>
      <c r="K273" s="77"/>
      <c r="L273" s="18" t="s">
        <v>21</v>
      </c>
      <c r="M273" s="78"/>
      <c r="N273" s="79"/>
      <c r="O273" s="39" t="s">
        <v>19</v>
      </c>
      <c r="P273" s="78"/>
      <c r="Q273" s="79"/>
      <c r="R273" s="80" t="s">
        <v>20</v>
      </c>
      <c r="S273" s="58"/>
      <c r="T273" s="69" t="str">
        <f>IF(AND(G273&lt;&gt;"",J273&lt;&gt;"",M273&lt;&gt;"",P273&lt;&gt;""),((G273-J273)/(M273-P273)*30),"")</f>
        <v/>
      </c>
      <c r="U273" s="71"/>
      <c r="V273" s="4" t="s">
        <v>38</v>
      </c>
      <c r="W273" s="69" t="str">
        <f>IF(T273="","",IF(AND(G273&gt;851,J273&gt;851),"YES - LC",IF(T273=40,"YES - GR",IF(T273&gt;40,"YES - GR",IF(AND($B$67="School-Year",T273&gt;12),"YES - GR",IF(AND($B$67="School-Year",T273=12),"YES - GR","NO"))))))</f>
        <v/>
      </c>
      <c r="X273" s="70"/>
      <c r="Y273" s="70"/>
      <c r="Z273" s="71"/>
    </row>
    <row r="274" spans="2:26" ht="5.25" customHeight="1">
      <c r="M274" s="40"/>
      <c r="N274" s="40"/>
      <c r="O274" s="40"/>
      <c r="P274" s="40"/>
      <c r="Q274" s="40"/>
    </row>
    <row r="275" spans="2:26">
      <c r="B275" s="75"/>
      <c r="C275" s="76"/>
      <c r="D275" s="76"/>
      <c r="E275" s="77"/>
      <c r="F275" s="23" t="s">
        <v>18</v>
      </c>
      <c r="G275" s="75"/>
      <c r="H275" s="77"/>
      <c r="I275" s="18" t="s">
        <v>19</v>
      </c>
      <c r="J275" s="75"/>
      <c r="K275" s="77"/>
      <c r="L275" s="18" t="s">
        <v>21</v>
      </c>
      <c r="M275" s="78"/>
      <c r="N275" s="79"/>
      <c r="O275" s="39" t="s">
        <v>19</v>
      </c>
      <c r="P275" s="78"/>
      <c r="Q275" s="79"/>
      <c r="R275" s="80" t="s">
        <v>20</v>
      </c>
      <c r="S275" s="58"/>
      <c r="T275" s="69" t="str">
        <f>IF(AND(G275&lt;&gt;"",J275&lt;&gt;"",M275&lt;&gt;"",P275&lt;&gt;""),((G275-J275)/(M275-P275)*30),"")</f>
        <v/>
      </c>
      <c r="U275" s="71"/>
      <c r="V275" s="4" t="s">
        <v>38</v>
      </c>
      <c r="W275" s="69" t="str">
        <f>IF(T275="","",IF(AND(G275&gt;851,J275&gt;851),"YES - LC",IF(T275=40,"YES - GR",IF(T275&gt;40,"YES - GR",IF(AND($B$67="School-Year",T275&gt;12),"YES - GR",IF(AND($B$67="School-Year",T275=12),"YES - GR","NO"))))))</f>
        <v/>
      </c>
      <c r="X275" s="70"/>
      <c r="Y275" s="70"/>
      <c r="Z275" s="71"/>
    </row>
    <row r="276" spans="2:26" ht="5.25" customHeight="1">
      <c r="M276" s="40"/>
      <c r="N276" s="40"/>
      <c r="O276" s="40"/>
      <c r="P276" s="40"/>
      <c r="Q276" s="40"/>
    </row>
    <row r="277" spans="2:26">
      <c r="B277" s="75"/>
      <c r="C277" s="76"/>
      <c r="D277" s="76"/>
      <c r="E277" s="77"/>
      <c r="F277" s="23" t="s">
        <v>18</v>
      </c>
      <c r="G277" s="75"/>
      <c r="H277" s="77"/>
      <c r="I277" s="18" t="s">
        <v>19</v>
      </c>
      <c r="J277" s="75"/>
      <c r="K277" s="77"/>
      <c r="L277" s="18" t="s">
        <v>21</v>
      </c>
      <c r="M277" s="78"/>
      <c r="N277" s="79"/>
      <c r="O277" s="39" t="s">
        <v>19</v>
      </c>
      <c r="P277" s="78"/>
      <c r="Q277" s="79"/>
      <c r="R277" s="80" t="s">
        <v>20</v>
      </c>
      <c r="S277" s="58"/>
      <c r="T277" s="69" t="str">
        <f>IF(AND(G277&lt;&gt;"",J277&lt;&gt;"",M277&lt;&gt;"",P277&lt;&gt;""),((G277-J277)/(M277-P277)*30),"")</f>
        <v/>
      </c>
      <c r="U277" s="71"/>
      <c r="V277" s="4" t="s">
        <v>38</v>
      </c>
      <c r="W277" s="69" t="str">
        <f>IF(T277="","",IF(AND(G277&gt;851,J277&gt;851),"YES - LC",IF(T277=40,"YES - GR",IF(T277&gt;40,"YES - GR",IF(AND($B$67="School-Year",T277&gt;12),"YES - GR",IF(AND($B$67="School-Year",T277=12),"YES - GR","NO"))))))</f>
        <v/>
      </c>
      <c r="X277" s="70"/>
      <c r="Y277" s="70"/>
      <c r="Z277" s="71"/>
    </row>
  </sheetData>
  <sheetProtection selectLockedCells="1"/>
  <mergeCells count="859">
    <mergeCell ref="B275:E275"/>
    <mergeCell ref="G275:H275"/>
    <mergeCell ref="J275:K275"/>
    <mergeCell ref="M275:N275"/>
    <mergeCell ref="P275:Q275"/>
    <mergeCell ref="R275:S275"/>
    <mergeCell ref="T275:U275"/>
    <mergeCell ref="W275:Z275"/>
    <mergeCell ref="B277:E277"/>
    <mergeCell ref="G277:H277"/>
    <mergeCell ref="J277:K277"/>
    <mergeCell ref="M277:N277"/>
    <mergeCell ref="P277:Q277"/>
    <mergeCell ref="R277:S277"/>
    <mergeCell ref="T277:U277"/>
    <mergeCell ref="W277:Z277"/>
    <mergeCell ref="B271:E271"/>
    <mergeCell ref="G271:H271"/>
    <mergeCell ref="J271:K271"/>
    <mergeCell ref="M271:N271"/>
    <mergeCell ref="P271:Q271"/>
    <mergeCell ref="R271:S271"/>
    <mergeCell ref="T271:U271"/>
    <mergeCell ref="W271:Z271"/>
    <mergeCell ref="B273:E273"/>
    <mergeCell ref="G273:H273"/>
    <mergeCell ref="J273:K273"/>
    <mergeCell ref="M273:N273"/>
    <mergeCell ref="P273:Q273"/>
    <mergeCell ref="R273:S273"/>
    <mergeCell ref="T273:U273"/>
    <mergeCell ref="W273:Z273"/>
    <mergeCell ref="B267:E267"/>
    <mergeCell ref="G267:H267"/>
    <mergeCell ref="J267:K267"/>
    <mergeCell ref="M267:N267"/>
    <mergeCell ref="P267:Q267"/>
    <mergeCell ref="R267:S267"/>
    <mergeCell ref="T267:U267"/>
    <mergeCell ref="W267:Z267"/>
    <mergeCell ref="B269:E269"/>
    <mergeCell ref="G269:H269"/>
    <mergeCell ref="J269:K269"/>
    <mergeCell ref="M269:N269"/>
    <mergeCell ref="P269:Q269"/>
    <mergeCell ref="R269:S269"/>
    <mergeCell ref="T269:U269"/>
    <mergeCell ref="W269:Z269"/>
    <mergeCell ref="B263:E263"/>
    <mergeCell ref="G263:H263"/>
    <mergeCell ref="J263:K263"/>
    <mergeCell ref="M263:N263"/>
    <mergeCell ref="P263:Q263"/>
    <mergeCell ref="R263:S263"/>
    <mergeCell ref="T263:U263"/>
    <mergeCell ref="W263:Z263"/>
    <mergeCell ref="B265:E265"/>
    <mergeCell ref="G265:H265"/>
    <mergeCell ref="J265:K265"/>
    <mergeCell ref="M265:N265"/>
    <mergeCell ref="P265:Q265"/>
    <mergeCell ref="R265:S265"/>
    <mergeCell ref="T265:U265"/>
    <mergeCell ref="W265:Z265"/>
    <mergeCell ref="B259:E259"/>
    <mergeCell ref="G259:H259"/>
    <mergeCell ref="J259:K259"/>
    <mergeCell ref="M259:N259"/>
    <mergeCell ref="P259:Q259"/>
    <mergeCell ref="R259:S259"/>
    <mergeCell ref="T259:U259"/>
    <mergeCell ref="W259:Z259"/>
    <mergeCell ref="B261:E261"/>
    <mergeCell ref="G261:H261"/>
    <mergeCell ref="J261:K261"/>
    <mergeCell ref="M261:N261"/>
    <mergeCell ref="P261:Q261"/>
    <mergeCell ref="R261:S261"/>
    <mergeCell ref="T261:U261"/>
    <mergeCell ref="W261:Z261"/>
    <mergeCell ref="B255:E255"/>
    <mergeCell ref="G255:H255"/>
    <mergeCell ref="J255:K255"/>
    <mergeCell ref="M255:N255"/>
    <mergeCell ref="P255:Q255"/>
    <mergeCell ref="R255:S255"/>
    <mergeCell ref="T255:U255"/>
    <mergeCell ref="W255:Z255"/>
    <mergeCell ref="B257:E257"/>
    <mergeCell ref="G257:H257"/>
    <mergeCell ref="J257:K257"/>
    <mergeCell ref="M257:N257"/>
    <mergeCell ref="P257:Q257"/>
    <mergeCell ref="R257:S257"/>
    <mergeCell ref="T257:U257"/>
    <mergeCell ref="W257:Z257"/>
    <mergeCell ref="B251:E251"/>
    <mergeCell ref="G251:H251"/>
    <mergeCell ref="J251:K251"/>
    <mergeCell ref="M251:N251"/>
    <mergeCell ref="P251:Q251"/>
    <mergeCell ref="R251:S251"/>
    <mergeCell ref="T251:U251"/>
    <mergeCell ref="W251:Z251"/>
    <mergeCell ref="B253:E253"/>
    <mergeCell ref="G253:H253"/>
    <mergeCell ref="J253:K253"/>
    <mergeCell ref="M253:N253"/>
    <mergeCell ref="P253:Q253"/>
    <mergeCell ref="R253:S253"/>
    <mergeCell ref="T253:U253"/>
    <mergeCell ref="W253:Z253"/>
    <mergeCell ref="B247:E247"/>
    <mergeCell ref="G247:H247"/>
    <mergeCell ref="J247:K247"/>
    <mergeCell ref="M247:N247"/>
    <mergeCell ref="P247:Q247"/>
    <mergeCell ref="R247:S247"/>
    <mergeCell ref="T247:U247"/>
    <mergeCell ref="W247:Z247"/>
    <mergeCell ref="B249:E249"/>
    <mergeCell ref="G249:H249"/>
    <mergeCell ref="J249:K249"/>
    <mergeCell ref="M249:N249"/>
    <mergeCell ref="P249:Q249"/>
    <mergeCell ref="R249:S249"/>
    <mergeCell ref="T249:U249"/>
    <mergeCell ref="W249:Z249"/>
    <mergeCell ref="B243:E243"/>
    <mergeCell ref="G243:H243"/>
    <mergeCell ref="J243:K243"/>
    <mergeCell ref="M243:N243"/>
    <mergeCell ref="P243:Q243"/>
    <mergeCell ref="R243:S243"/>
    <mergeCell ref="T243:U243"/>
    <mergeCell ref="W243:Z243"/>
    <mergeCell ref="B245:E245"/>
    <mergeCell ref="G245:H245"/>
    <mergeCell ref="J245:K245"/>
    <mergeCell ref="M245:N245"/>
    <mergeCell ref="P245:Q245"/>
    <mergeCell ref="R245:S245"/>
    <mergeCell ref="T245:U245"/>
    <mergeCell ref="W245:Z245"/>
    <mergeCell ref="B239:E239"/>
    <mergeCell ref="G239:H239"/>
    <mergeCell ref="J239:K239"/>
    <mergeCell ref="M239:N239"/>
    <mergeCell ref="P239:Q239"/>
    <mergeCell ref="R239:S239"/>
    <mergeCell ref="T239:U239"/>
    <mergeCell ref="W239:Z239"/>
    <mergeCell ref="B241:E241"/>
    <mergeCell ref="G241:H241"/>
    <mergeCell ref="J241:K241"/>
    <mergeCell ref="M241:N241"/>
    <mergeCell ref="P241:Q241"/>
    <mergeCell ref="R241:S241"/>
    <mergeCell ref="T241:U241"/>
    <mergeCell ref="W241:Z241"/>
    <mergeCell ref="B227:E227"/>
    <mergeCell ref="G227:H227"/>
    <mergeCell ref="J227:K227"/>
    <mergeCell ref="M227:N227"/>
    <mergeCell ref="P227:Q227"/>
    <mergeCell ref="R227:S227"/>
    <mergeCell ref="T227:U227"/>
    <mergeCell ref="W227:Z227"/>
    <mergeCell ref="B233:E233"/>
    <mergeCell ref="G233:H233"/>
    <mergeCell ref="J233:K233"/>
    <mergeCell ref="M233:N233"/>
    <mergeCell ref="P233:Q233"/>
    <mergeCell ref="R233:S233"/>
    <mergeCell ref="T233:U233"/>
    <mergeCell ref="W233:Z233"/>
    <mergeCell ref="B229:E229"/>
    <mergeCell ref="G229:H229"/>
    <mergeCell ref="J229:K229"/>
    <mergeCell ref="M229:N229"/>
    <mergeCell ref="P229:Q229"/>
    <mergeCell ref="R229:S229"/>
    <mergeCell ref="T229:U229"/>
    <mergeCell ref="W229:Z229"/>
    <mergeCell ref="B211:E211"/>
    <mergeCell ref="G211:H211"/>
    <mergeCell ref="J211:K211"/>
    <mergeCell ref="M211:N211"/>
    <mergeCell ref="P211:Q211"/>
    <mergeCell ref="R211:S211"/>
    <mergeCell ref="T211:U211"/>
    <mergeCell ref="W211:Z211"/>
    <mergeCell ref="B217:E217"/>
    <mergeCell ref="G217:H217"/>
    <mergeCell ref="J217:K217"/>
    <mergeCell ref="M217:N217"/>
    <mergeCell ref="P217:Q217"/>
    <mergeCell ref="R217:S217"/>
    <mergeCell ref="T217:U217"/>
    <mergeCell ref="W217:Z217"/>
    <mergeCell ref="B213:E213"/>
    <mergeCell ref="G213:H213"/>
    <mergeCell ref="J213:K213"/>
    <mergeCell ref="M213:N213"/>
    <mergeCell ref="P213:Q213"/>
    <mergeCell ref="R213:S213"/>
    <mergeCell ref="T213:U213"/>
    <mergeCell ref="W213:Z213"/>
    <mergeCell ref="B195:E195"/>
    <mergeCell ref="G195:H195"/>
    <mergeCell ref="J195:K195"/>
    <mergeCell ref="M195:N195"/>
    <mergeCell ref="P195:Q195"/>
    <mergeCell ref="R195:S195"/>
    <mergeCell ref="T195:U195"/>
    <mergeCell ref="W195:Z195"/>
    <mergeCell ref="B201:E201"/>
    <mergeCell ref="G201:H201"/>
    <mergeCell ref="J201:K201"/>
    <mergeCell ref="M201:N201"/>
    <mergeCell ref="P201:Q201"/>
    <mergeCell ref="R201:S201"/>
    <mergeCell ref="T201:U201"/>
    <mergeCell ref="W201:Z201"/>
    <mergeCell ref="B197:E197"/>
    <mergeCell ref="G197:H197"/>
    <mergeCell ref="J197:K197"/>
    <mergeCell ref="M197:N197"/>
    <mergeCell ref="P197:Q197"/>
    <mergeCell ref="R197:S197"/>
    <mergeCell ref="T197:U197"/>
    <mergeCell ref="W197:Z197"/>
    <mergeCell ref="B179:E179"/>
    <mergeCell ref="G179:H179"/>
    <mergeCell ref="J179:K179"/>
    <mergeCell ref="M179:N179"/>
    <mergeCell ref="P179:Q179"/>
    <mergeCell ref="R179:S179"/>
    <mergeCell ref="T179:U179"/>
    <mergeCell ref="W179:Z179"/>
    <mergeCell ref="B185:E185"/>
    <mergeCell ref="G185:H185"/>
    <mergeCell ref="J185:K185"/>
    <mergeCell ref="M185:N185"/>
    <mergeCell ref="P185:Q185"/>
    <mergeCell ref="R185:S185"/>
    <mergeCell ref="T185:U185"/>
    <mergeCell ref="W185:Z185"/>
    <mergeCell ref="B181:E181"/>
    <mergeCell ref="G181:H181"/>
    <mergeCell ref="J181:K181"/>
    <mergeCell ref="M181:N181"/>
    <mergeCell ref="P181:Q181"/>
    <mergeCell ref="R181:S181"/>
    <mergeCell ref="T181:U181"/>
    <mergeCell ref="W181:Z181"/>
    <mergeCell ref="B163:E163"/>
    <mergeCell ref="G163:H163"/>
    <mergeCell ref="J163:K163"/>
    <mergeCell ref="M163:N163"/>
    <mergeCell ref="P163:Q163"/>
    <mergeCell ref="R163:S163"/>
    <mergeCell ref="T163:U163"/>
    <mergeCell ref="W163:Z163"/>
    <mergeCell ref="B169:E169"/>
    <mergeCell ref="G169:H169"/>
    <mergeCell ref="J169:K169"/>
    <mergeCell ref="M169:N169"/>
    <mergeCell ref="P169:Q169"/>
    <mergeCell ref="R169:S169"/>
    <mergeCell ref="T169:U169"/>
    <mergeCell ref="W169:Z169"/>
    <mergeCell ref="B165:E165"/>
    <mergeCell ref="G165:H165"/>
    <mergeCell ref="J165:K165"/>
    <mergeCell ref="M165:N165"/>
    <mergeCell ref="P165:Q165"/>
    <mergeCell ref="R165:S165"/>
    <mergeCell ref="T165:U165"/>
    <mergeCell ref="W165:Z165"/>
    <mergeCell ref="B237:E237"/>
    <mergeCell ref="G237:H237"/>
    <mergeCell ref="J237:K237"/>
    <mergeCell ref="M237:N237"/>
    <mergeCell ref="P237:Q237"/>
    <mergeCell ref="R237:S237"/>
    <mergeCell ref="T237:U237"/>
    <mergeCell ref="W237:Z237"/>
    <mergeCell ref="B231:E231"/>
    <mergeCell ref="G231:H231"/>
    <mergeCell ref="J231:K231"/>
    <mergeCell ref="M231:N231"/>
    <mergeCell ref="P231:Q231"/>
    <mergeCell ref="R231:S231"/>
    <mergeCell ref="T231:U231"/>
    <mergeCell ref="W231:Z231"/>
    <mergeCell ref="B235:E235"/>
    <mergeCell ref="G235:H235"/>
    <mergeCell ref="J235:K235"/>
    <mergeCell ref="M235:N235"/>
    <mergeCell ref="P235:Q235"/>
    <mergeCell ref="R235:S235"/>
    <mergeCell ref="T235:U235"/>
    <mergeCell ref="W235:Z235"/>
    <mergeCell ref="B223:E223"/>
    <mergeCell ref="G223:H223"/>
    <mergeCell ref="J223:K223"/>
    <mergeCell ref="M223:N223"/>
    <mergeCell ref="P223:Q223"/>
    <mergeCell ref="R223:S223"/>
    <mergeCell ref="T223:U223"/>
    <mergeCell ref="W223:Z223"/>
    <mergeCell ref="B225:E225"/>
    <mergeCell ref="G225:H225"/>
    <mergeCell ref="J225:K225"/>
    <mergeCell ref="M225:N225"/>
    <mergeCell ref="P225:Q225"/>
    <mergeCell ref="R225:S225"/>
    <mergeCell ref="T225:U225"/>
    <mergeCell ref="W225:Z225"/>
    <mergeCell ref="B221:E221"/>
    <mergeCell ref="G221:H221"/>
    <mergeCell ref="J221:K221"/>
    <mergeCell ref="M221:N221"/>
    <mergeCell ref="P221:Q221"/>
    <mergeCell ref="R221:S221"/>
    <mergeCell ref="T221:U221"/>
    <mergeCell ref="W221:Z221"/>
    <mergeCell ref="B215:E215"/>
    <mergeCell ref="G215:H215"/>
    <mergeCell ref="J215:K215"/>
    <mergeCell ref="M215:N215"/>
    <mergeCell ref="P215:Q215"/>
    <mergeCell ref="R215:S215"/>
    <mergeCell ref="T215:U215"/>
    <mergeCell ref="W215:Z215"/>
    <mergeCell ref="B219:E219"/>
    <mergeCell ref="G219:H219"/>
    <mergeCell ref="J219:K219"/>
    <mergeCell ref="M219:N219"/>
    <mergeCell ref="P219:Q219"/>
    <mergeCell ref="R219:S219"/>
    <mergeCell ref="T219:U219"/>
    <mergeCell ref="W219:Z219"/>
    <mergeCell ref="B207:E207"/>
    <mergeCell ref="G207:H207"/>
    <mergeCell ref="J207:K207"/>
    <mergeCell ref="M207:N207"/>
    <mergeCell ref="P207:Q207"/>
    <mergeCell ref="R207:S207"/>
    <mergeCell ref="T207:U207"/>
    <mergeCell ref="W207:Z207"/>
    <mergeCell ref="B209:E209"/>
    <mergeCell ref="G209:H209"/>
    <mergeCell ref="J209:K209"/>
    <mergeCell ref="M209:N209"/>
    <mergeCell ref="P209:Q209"/>
    <mergeCell ref="R209:S209"/>
    <mergeCell ref="T209:U209"/>
    <mergeCell ref="W209:Z209"/>
    <mergeCell ref="B205:E205"/>
    <mergeCell ref="G205:H205"/>
    <mergeCell ref="J205:K205"/>
    <mergeCell ref="M205:N205"/>
    <mergeCell ref="P205:Q205"/>
    <mergeCell ref="R205:S205"/>
    <mergeCell ref="T205:U205"/>
    <mergeCell ref="W205:Z205"/>
    <mergeCell ref="B199:E199"/>
    <mergeCell ref="G199:H199"/>
    <mergeCell ref="J199:K199"/>
    <mergeCell ref="M199:N199"/>
    <mergeCell ref="P199:Q199"/>
    <mergeCell ref="R199:S199"/>
    <mergeCell ref="T199:U199"/>
    <mergeCell ref="W199:Z199"/>
    <mergeCell ref="B203:E203"/>
    <mergeCell ref="G203:H203"/>
    <mergeCell ref="J203:K203"/>
    <mergeCell ref="M203:N203"/>
    <mergeCell ref="P203:Q203"/>
    <mergeCell ref="R203:S203"/>
    <mergeCell ref="T203:U203"/>
    <mergeCell ref="W203:Z203"/>
    <mergeCell ref="B191:E191"/>
    <mergeCell ref="G191:H191"/>
    <mergeCell ref="J191:K191"/>
    <mergeCell ref="M191:N191"/>
    <mergeCell ref="P191:Q191"/>
    <mergeCell ref="R191:S191"/>
    <mergeCell ref="T191:U191"/>
    <mergeCell ref="W191:Z191"/>
    <mergeCell ref="B193:E193"/>
    <mergeCell ref="G193:H193"/>
    <mergeCell ref="J193:K193"/>
    <mergeCell ref="M193:N193"/>
    <mergeCell ref="P193:Q193"/>
    <mergeCell ref="R193:S193"/>
    <mergeCell ref="T193:U193"/>
    <mergeCell ref="W193:Z193"/>
    <mergeCell ref="B189:E189"/>
    <mergeCell ref="G189:H189"/>
    <mergeCell ref="J189:K189"/>
    <mergeCell ref="M189:N189"/>
    <mergeCell ref="P189:Q189"/>
    <mergeCell ref="R189:S189"/>
    <mergeCell ref="T189:U189"/>
    <mergeCell ref="W189:Z189"/>
    <mergeCell ref="B183:E183"/>
    <mergeCell ref="G183:H183"/>
    <mergeCell ref="J183:K183"/>
    <mergeCell ref="M183:N183"/>
    <mergeCell ref="P183:Q183"/>
    <mergeCell ref="R183:S183"/>
    <mergeCell ref="T183:U183"/>
    <mergeCell ref="W183:Z183"/>
    <mergeCell ref="B187:E187"/>
    <mergeCell ref="G187:H187"/>
    <mergeCell ref="J187:K187"/>
    <mergeCell ref="M187:N187"/>
    <mergeCell ref="P187:Q187"/>
    <mergeCell ref="R187:S187"/>
    <mergeCell ref="T187:U187"/>
    <mergeCell ref="W187:Z187"/>
    <mergeCell ref="B175:E175"/>
    <mergeCell ref="G175:H175"/>
    <mergeCell ref="J175:K175"/>
    <mergeCell ref="M175:N175"/>
    <mergeCell ref="P175:Q175"/>
    <mergeCell ref="R175:S175"/>
    <mergeCell ref="T175:U175"/>
    <mergeCell ref="W175:Z175"/>
    <mergeCell ref="B177:E177"/>
    <mergeCell ref="G177:H177"/>
    <mergeCell ref="J177:K177"/>
    <mergeCell ref="M177:N177"/>
    <mergeCell ref="P177:Q177"/>
    <mergeCell ref="R177:S177"/>
    <mergeCell ref="T177:U177"/>
    <mergeCell ref="W177:Z177"/>
    <mergeCell ref="B173:E173"/>
    <mergeCell ref="G173:H173"/>
    <mergeCell ref="J173:K173"/>
    <mergeCell ref="M173:N173"/>
    <mergeCell ref="P173:Q173"/>
    <mergeCell ref="R173:S173"/>
    <mergeCell ref="T173:U173"/>
    <mergeCell ref="W173:Z173"/>
    <mergeCell ref="B167:E167"/>
    <mergeCell ref="G167:H167"/>
    <mergeCell ref="J167:K167"/>
    <mergeCell ref="M167:N167"/>
    <mergeCell ref="P167:Q167"/>
    <mergeCell ref="R167:S167"/>
    <mergeCell ref="T167:U167"/>
    <mergeCell ref="W167:Z167"/>
    <mergeCell ref="B171:E171"/>
    <mergeCell ref="G171:H171"/>
    <mergeCell ref="J171:K171"/>
    <mergeCell ref="M171:N171"/>
    <mergeCell ref="P171:Q171"/>
    <mergeCell ref="R171:S171"/>
    <mergeCell ref="T171:U171"/>
    <mergeCell ref="W171:Z171"/>
    <mergeCell ref="B159:E159"/>
    <mergeCell ref="G159:H159"/>
    <mergeCell ref="J159:K159"/>
    <mergeCell ref="M159:N159"/>
    <mergeCell ref="P159:Q159"/>
    <mergeCell ref="R159:S159"/>
    <mergeCell ref="T159:U159"/>
    <mergeCell ref="W159:Z159"/>
    <mergeCell ref="B161:E161"/>
    <mergeCell ref="G161:H161"/>
    <mergeCell ref="J161:K161"/>
    <mergeCell ref="M161:N161"/>
    <mergeCell ref="P161:Q161"/>
    <mergeCell ref="R161:S161"/>
    <mergeCell ref="T161:U161"/>
    <mergeCell ref="W161:Z161"/>
    <mergeCell ref="B155:E155"/>
    <mergeCell ref="G155:H155"/>
    <mergeCell ref="J155:K155"/>
    <mergeCell ref="M155:N155"/>
    <mergeCell ref="P155:Q155"/>
    <mergeCell ref="R155:S155"/>
    <mergeCell ref="T155:U155"/>
    <mergeCell ref="W155:Z155"/>
    <mergeCell ref="B157:E157"/>
    <mergeCell ref="G157:H157"/>
    <mergeCell ref="J157:K157"/>
    <mergeCell ref="M157:N157"/>
    <mergeCell ref="P157:Q157"/>
    <mergeCell ref="R157:S157"/>
    <mergeCell ref="T157:U157"/>
    <mergeCell ref="W157:Z157"/>
    <mergeCell ref="B151:E151"/>
    <mergeCell ref="G151:H151"/>
    <mergeCell ref="J151:K151"/>
    <mergeCell ref="M151:N151"/>
    <mergeCell ref="P151:Q151"/>
    <mergeCell ref="R151:S151"/>
    <mergeCell ref="T151:U151"/>
    <mergeCell ref="W151:Z151"/>
    <mergeCell ref="B153:E153"/>
    <mergeCell ref="G153:H153"/>
    <mergeCell ref="J153:K153"/>
    <mergeCell ref="M153:N153"/>
    <mergeCell ref="P153:Q153"/>
    <mergeCell ref="R153:S153"/>
    <mergeCell ref="T153:U153"/>
    <mergeCell ref="W153:Z153"/>
    <mergeCell ref="B147:E147"/>
    <mergeCell ref="G147:H147"/>
    <mergeCell ref="J147:K147"/>
    <mergeCell ref="M147:N147"/>
    <mergeCell ref="P147:Q147"/>
    <mergeCell ref="R147:S147"/>
    <mergeCell ref="T147:U147"/>
    <mergeCell ref="W147:Z147"/>
    <mergeCell ref="B149:E149"/>
    <mergeCell ref="G149:H149"/>
    <mergeCell ref="J149:K149"/>
    <mergeCell ref="M149:N149"/>
    <mergeCell ref="P149:Q149"/>
    <mergeCell ref="R149:S149"/>
    <mergeCell ref="T149:U149"/>
    <mergeCell ref="W149:Z149"/>
    <mergeCell ref="B143:E143"/>
    <mergeCell ref="G143:H143"/>
    <mergeCell ref="J143:K143"/>
    <mergeCell ref="M143:N143"/>
    <mergeCell ref="P143:Q143"/>
    <mergeCell ref="R143:S143"/>
    <mergeCell ref="T143:U143"/>
    <mergeCell ref="W143:Z143"/>
    <mergeCell ref="B145:E145"/>
    <mergeCell ref="G145:H145"/>
    <mergeCell ref="J145:K145"/>
    <mergeCell ref="M145:N145"/>
    <mergeCell ref="P145:Q145"/>
    <mergeCell ref="R145:S145"/>
    <mergeCell ref="T145:U145"/>
    <mergeCell ref="W145:Z145"/>
    <mergeCell ref="B139:E139"/>
    <mergeCell ref="G139:H139"/>
    <mergeCell ref="J139:K139"/>
    <mergeCell ref="M139:N139"/>
    <mergeCell ref="P139:Q139"/>
    <mergeCell ref="R139:S139"/>
    <mergeCell ref="T139:U139"/>
    <mergeCell ref="W139:Z139"/>
    <mergeCell ref="B141:E141"/>
    <mergeCell ref="G141:H141"/>
    <mergeCell ref="J141:K141"/>
    <mergeCell ref="M141:N141"/>
    <mergeCell ref="P141:Q141"/>
    <mergeCell ref="R141:S141"/>
    <mergeCell ref="T141:U141"/>
    <mergeCell ref="W141:Z141"/>
    <mergeCell ref="B135:E135"/>
    <mergeCell ref="G135:H135"/>
    <mergeCell ref="J135:K135"/>
    <mergeCell ref="M135:N135"/>
    <mergeCell ref="P135:Q135"/>
    <mergeCell ref="R135:S135"/>
    <mergeCell ref="T135:U135"/>
    <mergeCell ref="W135:Z135"/>
    <mergeCell ref="B137:E137"/>
    <mergeCell ref="G137:H137"/>
    <mergeCell ref="J137:K137"/>
    <mergeCell ref="M137:N137"/>
    <mergeCell ref="P137:Q137"/>
    <mergeCell ref="R137:S137"/>
    <mergeCell ref="T137:U137"/>
    <mergeCell ref="W137:Z137"/>
    <mergeCell ref="B131:E131"/>
    <mergeCell ref="G131:H131"/>
    <mergeCell ref="J131:K131"/>
    <mergeCell ref="M131:N131"/>
    <mergeCell ref="P131:Q131"/>
    <mergeCell ref="R131:S131"/>
    <mergeCell ref="T131:U131"/>
    <mergeCell ref="W131:Z131"/>
    <mergeCell ref="B133:E133"/>
    <mergeCell ref="G133:H133"/>
    <mergeCell ref="J133:K133"/>
    <mergeCell ref="M133:N133"/>
    <mergeCell ref="P133:Q133"/>
    <mergeCell ref="R133:S133"/>
    <mergeCell ref="T133:U133"/>
    <mergeCell ref="W133:Z133"/>
    <mergeCell ref="B127:E127"/>
    <mergeCell ref="G127:H127"/>
    <mergeCell ref="J127:K127"/>
    <mergeCell ref="M127:N127"/>
    <mergeCell ref="P127:Q127"/>
    <mergeCell ref="R127:S127"/>
    <mergeCell ref="T127:U127"/>
    <mergeCell ref="W127:Z127"/>
    <mergeCell ref="B129:E129"/>
    <mergeCell ref="G129:H129"/>
    <mergeCell ref="J129:K129"/>
    <mergeCell ref="M129:N129"/>
    <mergeCell ref="P129:Q129"/>
    <mergeCell ref="R129:S129"/>
    <mergeCell ref="T129:U129"/>
    <mergeCell ref="W129:Z129"/>
    <mergeCell ref="B123:E123"/>
    <mergeCell ref="G123:H123"/>
    <mergeCell ref="J123:K123"/>
    <mergeCell ref="M123:N123"/>
    <mergeCell ref="P123:Q123"/>
    <mergeCell ref="R123:S123"/>
    <mergeCell ref="T123:U123"/>
    <mergeCell ref="W123:Z123"/>
    <mergeCell ref="B125:E125"/>
    <mergeCell ref="G125:H125"/>
    <mergeCell ref="J125:K125"/>
    <mergeCell ref="M125:N125"/>
    <mergeCell ref="P125:Q125"/>
    <mergeCell ref="R125:S125"/>
    <mergeCell ref="T125:U125"/>
    <mergeCell ref="W125:Z125"/>
    <mergeCell ref="B119:E119"/>
    <mergeCell ref="G119:H119"/>
    <mergeCell ref="J119:K119"/>
    <mergeCell ref="M119:N119"/>
    <mergeCell ref="P119:Q119"/>
    <mergeCell ref="R119:S119"/>
    <mergeCell ref="T119:U119"/>
    <mergeCell ref="W119:Z119"/>
    <mergeCell ref="B121:E121"/>
    <mergeCell ref="G121:H121"/>
    <mergeCell ref="J121:K121"/>
    <mergeCell ref="M121:N121"/>
    <mergeCell ref="P121:Q121"/>
    <mergeCell ref="R121:S121"/>
    <mergeCell ref="T121:U121"/>
    <mergeCell ref="W121:Z121"/>
    <mergeCell ref="B115:E115"/>
    <mergeCell ref="G115:H115"/>
    <mergeCell ref="J115:K115"/>
    <mergeCell ref="M115:N115"/>
    <mergeCell ref="P115:Q115"/>
    <mergeCell ref="R115:S115"/>
    <mergeCell ref="T115:U115"/>
    <mergeCell ref="W115:Z115"/>
    <mergeCell ref="B117:E117"/>
    <mergeCell ref="G117:H117"/>
    <mergeCell ref="J117:K117"/>
    <mergeCell ref="M117:N117"/>
    <mergeCell ref="P117:Q117"/>
    <mergeCell ref="R117:S117"/>
    <mergeCell ref="T117:U117"/>
    <mergeCell ref="W117:Z117"/>
    <mergeCell ref="B111:E111"/>
    <mergeCell ref="G111:H111"/>
    <mergeCell ref="J111:K111"/>
    <mergeCell ref="M111:N111"/>
    <mergeCell ref="P111:Q111"/>
    <mergeCell ref="R111:S111"/>
    <mergeCell ref="T111:U111"/>
    <mergeCell ref="W111:Z111"/>
    <mergeCell ref="B113:E113"/>
    <mergeCell ref="G113:H113"/>
    <mergeCell ref="J113:K113"/>
    <mergeCell ref="M113:N113"/>
    <mergeCell ref="P113:Q113"/>
    <mergeCell ref="R113:S113"/>
    <mergeCell ref="T113:U113"/>
    <mergeCell ref="W113:Z113"/>
    <mergeCell ref="B107:E107"/>
    <mergeCell ref="G107:H107"/>
    <mergeCell ref="J107:K107"/>
    <mergeCell ref="M107:N107"/>
    <mergeCell ref="P107:Q107"/>
    <mergeCell ref="R107:S107"/>
    <mergeCell ref="T107:U107"/>
    <mergeCell ref="W107:Z107"/>
    <mergeCell ref="B109:E109"/>
    <mergeCell ref="G109:H109"/>
    <mergeCell ref="J109:K109"/>
    <mergeCell ref="M109:N109"/>
    <mergeCell ref="P109:Q109"/>
    <mergeCell ref="R109:S109"/>
    <mergeCell ref="T109:U109"/>
    <mergeCell ref="W109:Z109"/>
    <mergeCell ref="B103:E103"/>
    <mergeCell ref="G103:H103"/>
    <mergeCell ref="J103:K103"/>
    <mergeCell ref="M103:N103"/>
    <mergeCell ref="P103:Q103"/>
    <mergeCell ref="R103:S103"/>
    <mergeCell ref="T103:U103"/>
    <mergeCell ref="W103:Z103"/>
    <mergeCell ref="B105:E105"/>
    <mergeCell ref="G105:H105"/>
    <mergeCell ref="J105:K105"/>
    <mergeCell ref="M105:N105"/>
    <mergeCell ref="P105:Q105"/>
    <mergeCell ref="R105:S105"/>
    <mergeCell ref="T105:U105"/>
    <mergeCell ref="W105:Z105"/>
    <mergeCell ref="B99:E99"/>
    <mergeCell ref="G99:H99"/>
    <mergeCell ref="J99:K99"/>
    <mergeCell ref="M99:N99"/>
    <mergeCell ref="P99:Q99"/>
    <mergeCell ref="R99:S99"/>
    <mergeCell ref="T99:U99"/>
    <mergeCell ref="W99:Z99"/>
    <mergeCell ref="B101:E101"/>
    <mergeCell ref="G101:H101"/>
    <mergeCell ref="J101:K101"/>
    <mergeCell ref="M101:N101"/>
    <mergeCell ref="P101:Q101"/>
    <mergeCell ref="R101:S101"/>
    <mergeCell ref="T101:U101"/>
    <mergeCell ref="W101:Z101"/>
    <mergeCell ref="A1:AA1"/>
    <mergeCell ref="A2:AA2"/>
    <mergeCell ref="T76:U77"/>
    <mergeCell ref="B69:G70"/>
    <mergeCell ref="I69:N70"/>
    <mergeCell ref="B50:G50"/>
    <mergeCell ref="I50:N50"/>
    <mergeCell ref="B52:G52"/>
    <mergeCell ref="I52:N52"/>
    <mergeCell ref="B72:G72"/>
    <mergeCell ref="I72:N72"/>
    <mergeCell ref="H39:N39"/>
    <mergeCell ref="H40:N40"/>
    <mergeCell ref="O36:U36"/>
    <mergeCell ref="O37:U37"/>
    <mergeCell ref="O34:U34"/>
    <mergeCell ref="O35:U35"/>
    <mergeCell ref="O38:U38"/>
    <mergeCell ref="O39:U39"/>
    <mergeCell ref="B76:E77"/>
    <mergeCell ref="G76:H77"/>
    <mergeCell ref="J76:K77"/>
    <mergeCell ref="M76:N77"/>
    <mergeCell ref="P76:Q77"/>
    <mergeCell ref="A76:A77"/>
    <mergeCell ref="T79:U79"/>
    <mergeCell ref="B79:E79"/>
    <mergeCell ref="G79:H79"/>
    <mergeCell ref="J79:K79"/>
    <mergeCell ref="M79:N79"/>
    <mergeCell ref="P79:Q79"/>
    <mergeCell ref="R79:S79"/>
    <mergeCell ref="B83:E83"/>
    <mergeCell ref="G83:H83"/>
    <mergeCell ref="J83:K83"/>
    <mergeCell ref="M83:N83"/>
    <mergeCell ref="P83:Q83"/>
    <mergeCell ref="R83:S83"/>
    <mergeCell ref="T83:U83"/>
    <mergeCell ref="B81:E81"/>
    <mergeCell ref="G81:H81"/>
    <mergeCell ref="J81:K81"/>
    <mergeCell ref="M81:N81"/>
    <mergeCell ref="P81:Q81"/>
    <mergeCell ref="R81:S81"/>
    <mergeCell ref="B87:E87"/>
    <mergeCell ref="G87:H87"/>
    <mergeCell ref="J87:K87"/>
    <mergeCell ref="M87:N87"/>
    <mergeCell ref="P87:Q87"/>
    <mergeCell ref="R87:S87"/>
    <mergeCell ref="T87:U87"/>
    <mergeCell ref="B85:E85"/>
    <mergeCell ref="G85:H85"/>
    <mergeCell ref="J85:K85"/>
    <mergeCell ref="M85:N85"/>
    <mergeCell ref="P85:Q85"/>
    <mergeCell ref="R85:S85"/>
    <mergeCell ref="B91:E91"/>
    <mergeCell ref="G91:H91"/>
    <mergeCell ref="J91:K91"/>
    <mergeCell ref="M91:N91"/>
    <mergeCell ref="P91:Q91"/>
    <mergeCell ref="R91:S91"/>
    <mergeCell ref="T91:U91"/>
    <mergeCell ref="B89:E89"/>
    <mergeCell ref="G89:H89"/>
    <mergeCell ref="J89:K89"/>
    <mergeCell ref="M89:N89"/>
    <mergeCell ref="P89:Q89"/>
    <mergeCell ref="R89:S89"/>
    <mergeCell ref="B97:E97"/>
    <mergeCell ref="G97:H97"/>
    <mergeCell ref="J97:K97"/>
    <mergeCell ref="M97:N97"/>
    <mergeCell ref="P97:Q97"/>
    <mergeCell ref="R97:S97"/>
    <mergeCell ref="T93:U93"/>
    <mergeCell ref="B95:E95"/>
    <mergeCell ref="G95:H95"/>
    <mergeCell ref="J95:K95"/>
    <mergeCell ref="M95:N95"/>
    <mergeCell ref="P95:Q95"/>
    <mergeCell ref="R95:S95"/>
    <mergeCell ref="T95:U95"/>
    <mergeCell ref="B93:E93"/>
    <mergeCell ref="G93:H93"/>
    <mergeCell ref="J93:K93"/>
    <mergeCell ref="M93:N93"/>
    <mergeCell ref="P93:Q93"/>
    <mergeCell ref="R93:S93"/>
    <mergeCell ref="H38:N38"/>
    <mergeCell ref="B67:E67"/>
    <mergeCell ref="W91:Z91"/>
    <mergeCell ref="W93:Z93"/>
    <mergeCell ref="W95:Z95"/>
    <mergeCell ref="W97:Z97"/>
    <mergeCell ref="W33:Z33"/>
    <mergeCell ref="W24:Z24"/>
    <mergeCell ref="W52:Z52"/>
    <mergeCell ref="W72:Z72"/>
    <mergeCell ref="T97:U97"/>
    <mergeCell ref="W76:Z77"/>
    <mergeCell ref="W79:Z79"/>
    <mergeCell ref="W81:Z81"/>
    <mergeCell ref="W83:Z83"/>
    <mergeCell ref="W85:Z85"/>
    <mergeCell ref="W87:Z87"/>
    <mergeCell ref="W89:Z89"/>
    <mergeCell ref="T89:U89"/>
    <mergeCell ref="T85:U85"/>
    <mergeCell ref="T81:U81"/>
    <mergeCell ref="W26:Z26"/>
    <mergeCell ref="Q26:U26"/>
    <mergeCell ref="O33:U33"/>
    <mergeCell ref="A4:AA4"/>
    <mergeCell ref="A12:AA12"/>
    <mergeCell ref="A22:AA22"/>
    <mergeCell ref="A74:Z74"/>
    <mergeCell ref="A57:AA57"/>
    <mergeCell ref="L26:O26"/>
    <mergeCell ref="G26:J26"/>
    <mergeCell ref="B26:E26"/>
    <mergeCell ref="W35:Z35"/>
    <mergeCell ref="B35:E35"/>
    <mergeCell ref="O40:U40"/>
    <mergeCell ref="W50:Z50"/>
    <mergeCell ref="W69:Z70"/>
    <mergeCell ref="P52:Q52"/>
    <mergeCell ref="S52:T52"/>
    <mergeCell ref="U52:V52"/>
    <mergeCell ref="P72:Q72"/>
    <mergeCell ref="S72:T72"/>
    <mergeCell ref="U72:V72"/>
    <mergeCell ref="H33:N33"/>
    <mergeCell ref="H34:N34"/>
    <mergeCell ref="H35:N35"/>
    <mergeCell ref="H36:N36"/>
    <mergeCell ref="H37:N37"/>
  </mergeCells>
  <conditionalFormatting sqref="H34:U34">
    <cfRule type="expression" dxfId="7" priority="7">
      <formula>$B$35&lt;4</formula>
    </cfRule>
    <cfRule type="expression" dxfId="6" priority="8">
      <formula>"$B$17&lt;4.00"</formula>
    </cfRule>
  </conditionalFormatting>
  <conditionalFormatting sqref="H35:U35">
    <cfRule type="expression" dxfId="5" priority="6">
      <formula>AND($B$35&gt;3.99,$B$35&lt;4.5)</formula>
    </cfRule>
  </conditionalFormatting>
  <conditionalFormatting sqref="H36:U36">
    <cfRule type="expression" dxfId="4" priority="5">
      <formula>AND($B$35&gt;4.49,$B$35&lt;5)</formula>
    </cfRule>
  </conditionalFormatting>
  <conditionalFormatting sqref="H37:U37">
    <cfRule type="expression" dxfId="3" priority="4">
      <formula>AND($B$35&gt;4.99,$B$35&lt;5.5)</formula>
    </cfRule>
  </conditionalFormatting>
  <conditionalFormatting sqref="H38:U38">
    <cfRule type="expression" dxfId="2" priority="3">
      <formula>AND($B$35&gt;5.49,$B$35&lt;6)</formula>
    </cfRule>
  </conditionalFormatting>
  <conditionalFormatting sqref="H39:U39">
    <cfRule type="expression" dxfId="1" priority="2">
      <formula>AND($B$35&gt;5.99,$B$35&lt;6.5)</formula>
    </cfRule>
  </conditionalFormatting>
  <conditionalFormatting sqref="H40:U40">
    <cfRule type="expression" dxfId="0" priority="1">
      <formula>AND($B$35&gt;6.49,$B$35&lt;7.01)</formula>
    </cfRule>
  </conditionalFormatting>
  <dataValidations count="1">
    <dataValidation type="decimal" allowBlank="1" showInputMessage="1" showErrorMessage="1" sqref="B35:E35" xr:uid="{7DE6D7B4-F27C-4102-8E3C-562DC5B65FAA}">
      <formula1>0</formula1>
      <formula2>7.01</formula2>
    </dataValidation>
  </dataValidations>
  <printOptions horizontalCentered="1"/>
  <pageMargins left="0.25" right="0.25" top="0.75" bottom="0.75" header="0.3" footer="0.3"/>
  <pageSetup scale="8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3AA9630-A331-4673-A4FE-69B0AD2AFB19}">
          <x14:formula1>
            <xm:f>Sheet2!$A$2:$A$3</xm:f>
          </x14:formula1>
          <xm:sqref>B67:E67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24452-3CFE-4883-8C4F-49DB18FED3DF}">
  <dimension ref="A1:F102"/>
  <sheetViews>
    <sheetView workbookViewId="0">
      <selection activeCell="F1" sqref="F1:G1"/>
    </sheetView>
  </sheetViews>
  <sheetFormatPr defaultRowHeight="15"/>
  <cols>
    <col min="1" max="1" width="17.42578125" bestFit="1" customWidth="1"/>
    <col min="3" max="3" width="9.7109375" customWidth="1"/>
    <col min="4" max="4" width="18.7109375" bestFit="1" customWidth="1"/>
  </cols>
  <sheetData>
    <row r="1" spans="1:6">
      <c r="A1" t="s">
        <v>23</v>
      </c>
      <c r="C1" t="s">
        <v>45</v>
      </c>
      <c r="D1" t="s">
        <v>28</v>
      </c>
      <c r="F1" s="36"/>
    </row>
    <row r="2" spans="1:6" ht="15.75">
      <c r="A2" t="s">
        <v>25</v>
      </c>
      <c r="C2">
        <v>0</v>
      </c>
      <c r="D2" t="s">
        <v>46</v>
      </c>
      <c r="F2" s="38"/>
    </row>
    <row r="3" spans="1:6">
      <c r="A3" t="s">
        <v>26</v>
      </c>
      <c r="C3">
        <v>1</v>
      </c>
      <c r="D3" t="s">
        <v>46</v>
      </c>
    </row>
    <row r="4" spans="1:6">
      <c r="C4">
        <v>2</v>
      </c>
      <c r="D4" t="s">
        <v>46</v>
      </c>
    </row>
    <row r="5" spans="1:6">
      <c r="C5">
        <v>3</v>
      </c>
      <c r="D5" t="s">
        <v>46</v>
      </c>
    </row>
    <row r="6" spans="1:6">
      <c r="C6">
        <v>4</v>
      </c>
      <c r="D6" t="s">
        <v>46</v>
      </c>
    </row>
    <row r="7" spans="1:6">
      <c r="C7">
        <v>5</v>
      </c>
      <c r="D7" t="s">
        <v>46</v>
      </c>
    </row>
    <row r="8" spans="1:6">
      <c r="C8">
        <v>6</v>
      </c>
      <c r="D8" t="s">
        <v>46</v>
      </c>
    </row>
    <row r="9" spans="1:6">
      <c r="C9">
        <v>7</v>
      </c>
      <c r="D9" t="s">
        <v>46</v>
      </c>
    </row>
    <row r="10" spans="1:6">
      <c r="C10">
        <v>8</v>
      </c>
      <c r="D10" t="s">
        <v>46</v>
      </c>
    </row>
    <row r="11" spans="1:6">
      <c r="C11">
        <v>9</v>
      </c>
      <c r="D11" t="s">
        <v>46</v>
      </c>
    </row>
    <row r="12" spans="1:6">
      <c r="C12">
        <v>10</v>
      </c>
      <c r="D12" t="s">
        <v>46</v>
      </c>
    </row>
    <row r="13" spans="1:6">
      <c r="C13">
        <f>C12+1</f>
        <v>11</v>
      </c>
      <c r="D13" t="s">
        <v>46</v>
      </c>
    </row>
    <row r="14" spans="1:6">
      <c r="C14">
        <f t="shared" ref="C14:C77" si="0">C13+1</f>
        <v>12</v>
      </c>
      <c r="D14" t="s">
        <v>46</v>
      </c>
    </row>
    <row r="15" spans="1:6">
      <c r="C15">
        <f t="shared" si="0"/>
        <v>13</v>
      </c>
      <c r="D15" t="s">
        <v>46</v>
      </c>
    </row>
    <row r="16" spans="1:6">
      <c r="C16">
        <f t="shared" si="0"/>
        <v>14</v>
      </c>
      <c r="D16" t="s">
        <v>46</v>
      </c>
    </row>
    <row r="17" spans="3:4">
      <c r="C17">
        <f t="shared" si="0"/>
        <v>15</v>
      </c>
      <c r="D17" t="s">
        <v>46</v>
      </c>
    </row>
    <row r="18" spans="3:4">
      <c r="C18">
        <f t="shared" si="0"/>
        <v>16</v>
      </c>
      <c r="D18" t="s">
        <v>30</v>
      </c>
    </row>
    <row r="19" spans="3:4">
      <c r="C19">
        <f t="shared" si="0"/>
        <v>17</v>
      </c>
      <c r="D19" t="s">
        <v>30</v>
      </c>
    </row>
    <row r="20" spans="3:4">
      <c r="C20">
        <f t="shared" si="0"/>
        <v>18</v>
      </c>
      <c r="D20" t="s">
        <v>30</v>
      </c>
    </row>
    <row r="21" spans="3:4">
      <c r="C21">
        <f t="shared" si="0"/>
        <v>19</v>
      </c>
      <c r="D21" t="s">
        <v>30</v>
      </c>
    </row>
    <row r="22" spans="3:4">
      <c r="C22">
        <f t="shared" si="0"/>
        <v>20</v>
      </c>
      <c r="D22" t="s">
        <v>30</v>
      </c>
    </row>
    <row r="23" spans="3:4">
      <c r="C23">
        <f t="shared" si="0"/>
        <v>21</v>
      </c>
      <c r="D23" t="s">
        <v>30</v>
      </c>
    </row>
    <row r="24" spans="3:4">
      <c r="C24">
        <f t="shared" si="0"/>
        <v>22</v>
      </c>
      <c r="D24" t="s">
        <v>30</v>
      </c>
    </row>
    <row r="25" spans="3:4">
      <c r="C25">
        <f t="shared" si="0"/>
        <v>23</v>
      </c>
      <c r="D25" t="s">
        <v>30</v>
      </c>
    </row>
    <row r="26" spans="3:4">
      <c r="C26">
        <f t="shared" si="0"/>
        <v>24</v>
      </c>
      <c r="D26" t="s">
        <v>30</v>
      </c>
    </row>
    <row r="27" spans="3:4">
      <c r="C27">
        <f t="shared" si="0"/>
        <v>25</v>
      </c>
      <c r="D27" t="s">
        <v>30</v>
      </c>
    </row>
    <row r="28" spans="3:4">
      <c r="C28">
        <f t="shared" si="0"/>
        <v>26</v>
      </c>
      <c r="D28" t="s">
        <v>30</v>
      </c>
    </row>
    <row r="29" spans="3:4">
      <c r="C29">
        <f t="shared" si="0"/>
        <v>27</v>
      </c>
      <c r="D29" t="s">
        <v>30</v>
      </c>
    </row>
    <row r="30" spans="3:4">
      <c r="C30">
        <f t="shared" si="0"/>
        <v>28</v>
      </c>
      <c r="D30" t="s">
        <v>31</v>
      </c>
    </row>
    <row r="31" spans="3:4">
      <c r="C31">
        <f t="shared" si="0"/>
        <v>29</v>
      </c>
      <c r="D31" t="s">
        <v>31</v>
      </c>
    </row>
    <row r="32" spans="3:4">
      <c r="C32">
        <f t="shared" si="0"/>
        <v>30</v>
      </c>
      <c r="D32" t="s">
        <v>31</v>
      </c>
    </row>
    <row r="33" spans="3:4">
      <c r="C33">
        <f t="shared" si="0"/>
        <v>31</v>
      </c>
      <c r="D33" t="s">
        <v>31</v>
      </c>
    </row>
    <row r="34" spans="3:4">
      <c r="C34">
        <f t="shared" si="0"/>
        <v>32</v>
      </c>
      <c r="D34" t="s">
        <v>31</v>
      </c>
    </row>
    <row r="35" spans="3:4">
      <c r="C35">
        <f t="shared" si="0"/>
        <v>33</v>
      </c>
      <c r="D35" t="s">
        <v>31</v>
      </c>
    </row>
    <row r="36" spans="3:4">
      <c r="C36">
        <f t="shared" si="0"/>
        <v>34</v>
      </c>
      <c r="D36" t="s">
        <v>31</v>
      </c>
    </row>
    <row r="37" spans="3:4">
      <c r="C37">
        <f t="shared" si="0"/>
        <v>35</v>
      </c>
      <c r="D37" t="s">
        <v>31</v>
      </c>
    </row>
    <row r="38" spans="3:4">
      <c r="C38">
        <f t="shared" si="0"/>
        <v>36</v>
      </c>
      <c r="D38" t="s">
        <v>31</v>
      </c>
    </row>
    <row r="39" spans="3:4">
      <c r="C39">
        <f t="shared" si="0"/>
        <v>37</v>
      </c>
      <c r="D39" t="s">
        <v>31</v>
      </c>
    </row>
    <row r="40" spans="3:4">
      <c r="C40">
        <f t="shared" si="0"/>
        <v>38</v>
      </c>
      <c r="D40" t="s">
        <v>31</v>
      </c>
    </row>
    <row r="41" spans="3:4">
      <c r="C41">
        <f t="shared" si="0"/>
        <v>39</v>
      </c>
      <c r="D41" t="s">
        <v>31</v>
      </c>
    </row>
    <row r="42" spans="3:4">
      <c r="C42">
        <f t="shared" si="0"/>
        <v>40</v>
      </c>
      <c r="D42" t="s">
        <v>31</v>
      </c>
    </row>
    <row r="43" spans="3:4">
      <c r="C43">
        <f t="shared" si="0"/>
        <v>41</v>
      </c>
      <c r="D43" t="s">
        <v>31</v>
      </c>
    </row>
    <row r="44" spans="3:4">
      <c r="C44">
        <f t="shared" si="0"/>
        <v>42</v>
      </c>
      <c r="D44" t="s">
        <v>31</v>
      </c>
    </row>
    <row r="45" spans="3:4">
      <c r="C45">
        <f t="shared" si="0"/>
        <v>43</v>
      </c>
      <c r="D45" t="s">
        <v>31</v>
      </c>
    </row>
    <row r="46" spans="3:4">
      <c r="C46">
        <f t="shared" si="0"/>
        <v>44</v>
      </c>
      <c r="D46" t="s">
        <v>31</v>
      </c>
    </row>
    <row r="47" spans="3:4">
      <c r="C47">
        <f t="shared" si="0"/>
        <v>45</v>
      </c>
      <c r="D47" t="s">
        <v>31</v>
      </c>
    </row>
    <row r="48" spans="3:4">
      <c r="C48">
        <f t="shared" si="0"/>
        <v>46</v>
      </c>
      <c r="D48" t="s">
        <v>29</v>
      </c>
    </row>
    <row r="49" spans="3:4">
      <c r="C49">
        <f t="shared" si="0"/>
        <v>47</v>
      </c>
      <c r="D49" t="s">
        <v>29</v>
      </c>
    </row>
    <row r="50" spans="3:4">
      <c r="C50">
        <f t="shared" si="0"/>
        <v>48</v>
      </c>
      <c r="D50" t="s">
        <v>29</v>
      </c>
    </row>
    <row r="51" spans="3:4">
      <c r="C51">
        <f t="shared" si="0"/>
        <v>49</v>
      </c>
      <c r="D51" t="s">
        <v>29</v>
      </c>
    </row>
    <row r="52" spans="3:4">
      <c r="C52">
        <f t="shared" si="0"/>
        <v>50</v>
      </c>
      <c r="D52" t="s">
        <v>29</v>
      </c>
    </row>
    <row r="53" spans="3:4">
      <c r="C53">
        <f t="shared" si="0"/>
        <v>51</v>
      </c>
      <c r="D53" t="s">
        <v>29</v>
      </c>
    </row>
    <row r="54" spans="3:4">
      <c r="C54">
        <f t="shared" si="0"/>
        <v>52</v>
      </c>
      <c r="D54" t="s">
        <v>29</v>
      </c>
    </row>
    <row r="55" spans="3:4">
      <c r="C55">
        <f t="shared" si="0"/>
        <v>53</v>
      </c>
      <c r="D55" t="s">
        <v>29</v>
      </c>
    </row>
    <row r="56" spans="3:4">
      <c r="C56">
        <f t="shared" si="0"/>
        <v>54</v>
      </c>
      <c r="D56" t="s">
        <v>29</v>
      </c>
    </row>
    <row r="57" spans="3:4">
      <c r="C57">
        <f t="shared" si="0"/>
        <v>55</v>
      </c>
      <c r="D57" t="s">
        <v>29</v>
      </c>
    </row>
    <row r="58" spans="3:4">
      <c r="C58">
        <f t="shared" si="0"/>
        <v>56</v>
      </c>
      <c r="D58" t="s">
        <v>29</v>
      </c>
    </row>
    <row r="59" spans="3:4">
      <c r="C59">
        <f t="shared" si="0"/>
        <v>57</v>
      </c>
      <c r="D59" t="s">
        <v>29</v>
      </c>
    </row>
    <row r="60" spans="3:4">
      <c r="C60">
        <f t="shared" si="0"/>
        <v>58</v>
      </c>
      <c r="D60" t="s">
        <v>29</v>
      </c>
    </row>
    <row r="61" spans="3:4">
      <c r="C61">
        <f t="shared" si="0"/>
        <v>59</v>
      </c>
      <c r="D61" t="s">
        <v>29</v>
      </c>
    </row>
    <row r="62" spans="3:4">
      <c r="C62">
        <f t="shared" si="0"/>
        <v>60</v>
      </c>
      <c r="D62" t="s">
        <v>29</v>
      </c>
    </row>
    <row r="63" spans="3:4">
      <c r="C63">
        <f t="shared" si="0"/>
        <v>61</v>
      </c>
      <c r="D63" t="s">
        <v>47</v>
      </c>
    </row>
    <row r="64" spans="3:4">
      <c r="C64">
        <f t="shared" si="0"/>
        <v>62</v>
      </c>
      <c r="D64" t="s">
        <v>47</v>
      </c>
    </row>
    <row r="65" spans="3:4">
      <c r="C65">
        <f t="shared" si="0"/>
        <v>63</v>
      </c>
      <c r="D65" t="s">
        <v>47</v>
      </c>
    </row>
    <row r="66" spans="3:4">
      <c r="C66">
        <f t="shared" si="0"/>
        <v>64</v>
      </c>
      <c r="D66" t="s">
        <v>47</v>
      </c>
    </row>
    <row r="67" spans="3:4">
      <c r="C67">
        <f t="shared" si="0"/>
        <v>65</v>
      </c>
      <c r="D67" t="s">
        <v>47</v>
      </c>
    </row>
    <row r="68" spans="3:4">
      <c r="C68">
        <f t="shared" si="0"/>
        <v>66</v>
      </c>
      <c r="D68" t="s">
        <v>47</v>
      </c>
    </row>
    <row r="69" spans="3:4">
      <c r="C69">
        <f t="shared" si="0"/>
        <v>67</v>
      </c>
      <c r="D69" t="s">
        <v>47</v>
      </c>
    </row>
    <row r="70" spans="3:4">
      <c r="C70">
        <f t="shared" si="0"/>
        <v>68</v>
      </c>
      <c r="D70" t="s">
        <v>47</v>
      </c>
    </row>
    <row r="71" spans="3:4">
      <c r="C71">
        <f t="shared" si="0"/>
        <v>69</v>
      </c>
      <c r="D71" t="s">
        <v>47</v>
      </c>
    </row>
    <row r="72" spans="3:4">
      <c r="C72">
        <f t="shared" si="0"/>
        <v>70</v>
      </c>
      <c r="D72" t="s">
        <v>47</v>
      </c>
    </row>
    <row r="73" spans="3:4">
      <c r="C73">
        <f t="shared" si="0"/>
        <v>71</v>
      </c>
      <c r="D73" t="s">
        <v>47</v>
      </c>
    </row>
    <row r="74" spans="3:4">
      <c r="C74">
        <f t="shared" si="0"/>
        <v>72</v>
      </c>
      <c r="D74" t="s">
        <v>47</v>
      </c>
    </row>
    <row r="75" spans="3:4">
      <c r="C75">
        <f t="shared" si="0"/>
        <v>73</v>
      </c>
      <c r="D75" t="s">
        <v>47</v>
      </c>
    </row>
    <row r="76" spans="3:4">
      <c r="C76">
        <f t="shared" si="0"/>
        <v>74</v>
      </c>
      <c r="D76" t="s">
        <v>47</v>
      </c>
    </row>
    <row r="77" spans="3:4">
      <c r="C77">
        <f t="shared" si="0"/>
        <v>75</v>
      </c>
      <c r="D77" t="s">
        <v>47</v>
      </c>
    </row>
    <row r="78" spans="3:4">
      <c r="C78">
        <f t="shared" ref="C78:C102" si="1">C77+1</f>
        <v>76</v>
      </c>
      <c r="D78" t="s">
        <v>47</v>
      </c>
    </row>
    <row r="79" spans="3:4">
      <c r="C79">
        <f t="shared" si="1"/>
        <v>77</v>
      </c>
      <c r="D79" t="s">
        <v>47</v>
      </c>
    </row>
    <row r="80" spans="3:4">
      <c r="C80">
        <f t="shared" si="1"/>
        <v>78</v>
      </c>
      <c r="D80" t="s">
        <v>47</v>
      </c>
    </row>
    <row r="81" spans="3:4">
      <c r="C81">
        <f t="shared" si="1"/>
        <v>79</v>
      </c>
      <c r="D81" t="s">
        <v>47</v>
      </c>
    </row>
    <row r="82" spans="3:4">
      <c r="C82">
        <f t="shared" si="1"/>
        <v>80</v>
      </c>
      <c r="D82" t="s">
        <v>47</v>
      </c>
    </row>
    <row r="83" spans="3:4">
      <c r="C83">
        <f t="shared" si="1"/>
        <v>81</v>
      </c>
      <c r="D83" t="s">
        <v>47</v>
      </c>
    </row>
    <row r="84" spans="3:4">
      <c r="C84">
        <f t="shared" si="1"/>
        <v>82</v>
      </c>
      <c r="D84" t="s">
        <v>47</v>
      </c>
    </row>
    <row r="85" spans="3:4">
      <c r="C85">
        <f t="shared" si="1"/>
        <v>83</v>
      </c>
      <c r="D85" t="s">
        <v>47</v>
      </c>
    </row>
    <row r="86" spans="3:4">
      <c r="C86">
        <f t="shared" si="1"/>
        <v>84</v>
      </c>
      <c r="D86" t="s">
        <v>47</v>
      </c>
    </row>
    <row r="87" spans="3:4">
      <c r="C87">
        <f t="shared" si="1"/>
        <v>85</v>
      </c>
      <c r="D87" t="s">
        <v>47</v>
      </c>
    </row>
    <row r="88" spans="3:4">
      <c r="C88">
        <f t="shared" si="1"/>
        <v>86</v>
      </c>
      <c r="D88" t="s">
        <v>47</v>
      </c>
    </row>
    <row r="89" spans="3:4">
      <c r="C89">
        <f t="shared" si="1"/>
        <v>87</v>
      </c>
      <c r="D89" t="s">
        <v>47</v>
      </c>
    </row>
    <row r="90" spans="3:4">
      <c r="C90">
        <f t="shared" si="1"/>
        <v>88</v>
      </c>
      <c r="D90" t="s">
        <v>47</v>
      </c>
    </row>
    <row r="91" spans="3:4">
      <c r="C91">
        <f t="shared" si="1"/>
        <v>89</v>
      </c>
      <c r="D91" t="s">
        <v>47</v>
      </c>
    </row>
    <row r="92" spans="3:4">
      <c r="C92">
        <f t="shared" si="1"/>
        <v>90</v>
      </c>
      <c r="D92" t="s">
        <v>47</v>
      </c>
    </row>
    <row r="93" spans="3:4">
      <c r="C93">
        <f t="shared" si="1"/>
        <v>91</v>
      </c>
      <c r="D93" t="s">
        <v>47</v>
      </c>
    </row>
    <row r="94" spans="3:4">
      <c r="C94">
        <f t="shared" si="1"/>
        <v>92</v>
      </c>
      <c r="D94" t="s">
        <v>47</v>
      </c>
    </row>
    <row r="95" spans="3:4">
      <c r="C95">
        <f t="shared" si="1"/>
        <v>93</v>
      </c>
      <c r="D95" t="s">
        <v>47</v>
      </c>
    </row>
    <row r="96" spans="3:4">
      <c r="C96">
        <f t="shared" si="1"/>
        <v>94</v>
      </c>
      <c r="D96" t="s">
        <v>47</v>
      </c>
    </row>
    <row r="97" spans="3:4">
      <c r="C97">
        <f t="shared" si="1"/>
        <v>95</v>
      </c>
      <c r="D97" t="s">
        <v>47</v>
      </c>
    </row>
    <row r="98" spans="3:4">
      <c r="C98">
        <f t="shared" si="1"/>
        <v>96</v>
      </c>
      <c r="D98" t="s">
        <v>47</v>
      </c>
    </row>
    <row r="99" spans="3:4">
      <c r="C99">
        <f t="shared" si="1"/>
        <v>97</v>
      </c>
      <c r="D99" t="s">
        <v>47</v>
      </c>
    </row>
    <row r="100" spans="3:4">
      <c r="C100">
        <f t="shared" si="1"/>
        <v>98</v>
      </c>
      <c r="D100" t="s">
        <v>47</v>
      </c>
    </row>
    <row r="101" spans="3:4">
      <c r="C101">
        <f t="shared" si="1"/>
        <v>99</v>
      </c>
      <c r="D101" t="s">
        <v>47</v>
      </c>
    </row>
    <row r="102" spans="3:4">
      <c r="C102">
        <f t="shared" si="1"/>
        <v>100</v>
      </c>
      <c r="D102" t="s">
        <v>47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28</vt:i4>
      </vt:variant>
    </vt:vector>
  </HeadingPairs>
  <TitlesOfParts>
    <vt:vector size="30" baseType="lpstr">
      <vt:lpstr>Sheet1</vt:lpstr>
      <vt:lpstr>Sheet2</vt:lpstr>
      <vt:lpstr>Achievement</vt:lpstr>
      <vt:lpstr>Child_Name</vt:lpstr>
      <vt:lpstr>CompositeScoreQuality</vt:lpstr>
      <vt:lpstr>Demonstrated_Sufficient_Gains</vt:lpstr>
      <vt:lpstr>Designation</vt:lpstr>
      <vt:lpstr>EligibleChildrenAchievement</vt:lpstr>
      <vt:lpstr>EligibleChildrenCompletingPM1andPM3</vt:lpstr>
      <vt:lpstr>EligibleChildrenCompletingPM3</vt:lpstr>
      <vt:lpstr>EligibleChildrenDemonstratedSufficientGains</vt:lpstr>
      <vt:lpstr>EligibleChildrenEarningGreaterthanorequal707onPM3</vt:lpstr>
      <vt:lpstr>EligibleChildrenLearningGainsCompletingPM1andPM3</vt:lpstr>
      <vt:lpstr>LearningGains</vt:lpstr>
      <vt:lpstr>LearningGainsVPKProgramType</vt:lpstr>
      <vt:lpstr>PerformanceMetric</vt:lpstr>
      <vt:lpstr>PM1_Date</vt:lpstr>
      <vt:lpstr>PM1_USS</vt:lpstr>
      <vt:lpstr>PM3_Date</vt:lpstr>
      <vt:lpstr>PM3_USS</vt:lpstr>
      <vt:lpstr>Sheet1!Print_Area</vt:lpstr>
      <vt:lpstr>ProviderPerformanceAchievement</vt:lpstr>
      <vt:lpstr>ProviderPerformanceDesignation</vt:lpstr>
      <vt:lpstr>ProviderPerformanceLearningGains</vt:lpstr>
      <vt:lpstr>ProviderPerformanceMetric</vt:lpstr>
      <vt:lpstr>ProviderPerformanceQuality</vt:lpstr>
      <vt:lpstr>Quality</vt:lpstr>
      <vt:lpstr>QualityYourCompositeScore</vt:lpstr>
      <vt:lpstr>USS_Points_Per_Month</vt:lpstr>
      <vt:lpstr>YourCompositeScore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Kristine Parker</dc:creator>
  <cp:lastModifiedBy>Paul Field</cp:lastModifiedBy>
  <cp:lastPrinted>2025-05-22T21:54:34Z</cp:lastPrinted>
  <dcterms:created xsi:type="dcterms:W3CDTF">2015-06-05T18:17:20Z</dcterms:created>
  <dcterms:modified xsi:type="dcterms:W3CDTF">2025-07-23T14:15:08Z</dcterms:modified>
</cp:coreProperties>
</file>