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loridadoe-my.sharepoint.com/personal/paul_field_del_fldoe_org/Documents/Documents/Desktop/"/>
    </mc:Choice>
  </mc:AlternateContent>
  <xr:revisionPtr revIDLastSave="7" documentId="8_{5C460194-5686-41DE-A000-BB17E0A46DCF}" xr6:coauthVersionLast="47" xr6:coauthVersionMax="47" xr10:uidLastSave="{A2B271B4-A794-499A-9230-6369D0514A23}"/>
  <bookViews>
    <workbookView xWindow="-28830" yWindow="675" windowWidth="28800" windowHeight="11295" xr2:uid="{00000000-000D-0000-FFFF-FFFF00000000}"/>
  </bookViews>
  <sheets>
    <sheet name="POP Deadline Calculator" sheetId="4" r:id="rId1"/>
    <sheet name="Sheet2" sheetId="2" state="hidden" r:id="rId2"/>
  </sheets>
  <definedNames>
    <definedName name="Instructions">'POP Deadline Calculator'!$A$5</definedName>
    <definedName name="_xlnm.Print_Area" localSheetId="0">'POP Deadline Calculator'!$A$1:$Y$59</definedName>
    <definedName name="Section_1._VPK_Provider_on_Probation_Information">'POP Deadline Calculator'!$A$9</definedName>
    <definedName name="Section_2._DEL_Deadline">'POP Deadline Calculator'!$A$29</definedName>
    <definedName name="Section_3._ELC_Deadlines">'POP Deadline Calculator'!$A$33</definedName>
    <definedName name="Section_4._Provider_Deadlines">'POP Deadline Calculator'!$A$39</definedName>
    <definedName name="VPK_Provider_on_Probation_Deadline_Calculator">'POP Deadline Calculator'!$A$1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4" l="1"/>
  <c r="U55" i="4"/>
  <c r="U47" i="4"/>
  <c r="U45" i="4"/>
  <c r="U43" i="4"/>
  <c r="U53" i="4"/>
  <c r="U51" i="4"/>
  <c r="U49" i="4"/>
  <c r="U37" i="4"/>
  <c r="U31" i="4"/>
  <c r="U41" i="4" l="1"/>
  <c r="U35" i="4"/>
  <c r="D24" i="2"/>
  <c r="D23" i="2"/>
  <c r="D22" i="2"/>
  <c r="D25" i="2" l="1"/>
</calcChain>
</file>

<file path=xl/sharedStrings.xml><?xml version="1.0" encoding="utf-8"?>
<sst xmlns="http://schemas.openxmlformats.org/spreadsheetml/2006/main" count="74" uniqueCount="52">
  <si>
    <t>VPK Program Type</t>
  </si>
  <si>
    <t>School-Year</t>
  </si>
  <si>
    <t>Summer</t>
  </si>
  <si>
    <t>Instructions</t>
  </si>
  <si>
    <t>VPK Provider on Probation Deadline Calculator</t>
  </si>
  <si>
    <t>Release Date</t>
  </si>
  <si>
    <t>2024-2025</t>
  </si>
  <si>
    <t>2025-2026</t>
  </si>
  <si>
    <t>2026-2027</t>
  </si>
  <si>
    <t>VPK POP Year</t>
  </si>
  <si>
    <t>2027-2028</t>
  </si>
  <si>
    <t>2028-2029</t>
  </si>
  <si>
    <t>2029-2030</t>
  </si>
  <si>
    <t>School Year</t>
  </si>
  <si>
    <t>Section 1. VPK Provider on Probation Information</t>
  </si>
  <si>
    <t>Select your VPK Program Type from the drop down options.</t>
  </si>
  <si>
    <t>Enter the provider's first date of VPK instruction for the current program year.</t>
  </si>
  <si>
    <t>Enter the provider's last date of VPK instruction for the current program year.</t>
  </si>
  <si>
    <t>Enter the date the ELC received the improvement plan.</t>
  </si>
  <si>
    <t>DEL deadline to release performance metrics and designations.</t>
  </si>
  <si>
    <t>ELC deadline to notify provider of its probationary status.</t>
  </si>
  <si>
    <t>Provider deadline to submit its improvement plan to ELC.</t>
  </si>
  <si>
    <t>ELC deadline to review and approve or return the improvement plan to the provider.</t>
  </si>
  <si>
    <t>Provider deadline to obtain curriculum, schedule and complete initial curriculum training.</t>
  </si>
  <si>
    <t>Provider deadline to implement curriculum</t>
  </si>
  <si>
    <t>Provider deadline to complete staff development activities</t>
  </si>
  <si>
    <t>Provider deadline to notify child's family of POP status.</t>
  </si>
  <si>
    <t>Provider's deadline for new staff to complete curriculum training</t>
  </si>
  <si>
    <t>Provider's deadline for new staff to complete staff development activities</t>
  </si>
  <si>
    <t>Initial curriculum training can count if completed after:</t>
  </si>
  <si>
    <t>*</t>
  </si>
  <si>
    <t>An early learning coalition (ELC) can use this calculator to determine the deadlines associated with providers on probation.</t>
  </si>
  <si>
    <t>Section 2. DEL Deadline</t>
  </si>
  <si>
    <t>Section 3. ELC Deadlines</t>
  </si>
  <si>
    <t>Section 4. Provider Deadlines</t>
  </si>
  <si>
    <t>Start Date</t>
  </si>
  <si>
    <t>Last Date</t>
  </si>
  <si>
    <t>Month</t>
  </si>
  <si>
    <t>Date</t>
  </si>
  <si>
    <t>Year</t>
  </si>
  <si>
    <t>Day</t>
  </si>
  <si>
    <t>Earliest Staff Development</t>
  </si>
  <si>
    <t>Select the current program year.</t>
  </si>
  <si>
    <t>2030-2031</t>
  </si>
  <si>
    <r>
      <t xml:space="preserve">Initial curriculum training can count if completed </t>
    </r>
    <r>
      <rPr>
        <b/>
        <sz val="16"/>
        <color theme="1"/>
        <rFont val="Calibri"/>
        <family val="2"/>
        <scheme val="minor"/>
      </rPr>
      <t>after</t>
    </r>
    <r>
      <rPr>
        <sz val="16"/>
        <color theme="1"/>
        <rFont val="Calibri"/>
        <family val="2"/>
        <scheme val="minor"/>
      </rPr>
      <t>:</t>
    </r>
  </si>
  <si>
    <r>
      <t xml:space="preserve">Staff development activity can count if completed </t>
    </r>
    <r>
      <rPr>
        <b/>
        <sz val="16"/>
        <color theme="1"/>
        <rFont val="Calibri"/>
        <family val="2"/>
        <scheme val="minor"/>
      </rPr>
      <t>after</t>
    </r>
    <r>
      <rPr>
        <sz val="16"/>
        <color theme="1"/>
        <rFont val="Calibri"/>
        <family val="2"/>
        <scheme val="minor"/>
      </rPr>
      <t>:</t>
    </r>
  </si>
  <si>
    <r>
      <t xml:space="preserve">Select the provider's </t>
    </r>
    <r>
      <rPr>
        <b/>
        <sz val="16"/>
        <rFont val="Calibri"/>
        <family val="2"/>
        <scheme val="minor"/>
      </rPr>
      <t>most recent</t>
    </r>
    <r>
      <rPr>
        <sz val="16"/>
        <rFont val="Calibri"/>
        <family val="2"/>
        <scheme val="minor"/>
      </rPr>
      <t xml:space="preserve"> program year that placed them on probation.</t>
    </r>
  </si>
  <si>
    <t>Enter the date the ELC approved the improvement plan.</t>
  </si>
  <si>
    <r>
      <t xml:space="preserve">Select or enter information for Fields 1-9 in Section 1, as needed.
     </t>
    </r>
    <r>
      <rPr>
        <sz val="16"/>
        <color theme="1"/>
        <rFont val="Wingdings"/>
        <charset val="2"/>
      </rPr>
      <t>w</t>
    </r>
    <r>
      <rPr>
        <sz val="16"/>
        <color theme="1"/>
        <rFont val="Calibri"/>
        <family val="2"/>
        <scheme val="minor"/>
      </rPr>
      <t xml:space="preserve"> Division of Early Learning (DEL) deadline to release metrics and designations will display in Section 2.
     </t>
    </r>
    <r>
      <rPr>
        <sz val="16"/>
        <color theme="1"/>
        <rFont val="Wingdings"/>
        <charset val="2"/>
      </rPr>
      <t>w</t>
    </r>
    <r>
      <rPr>
        <sz val="16"/>
        <color theme="1"/>
        <rFont val="Calibri"/>
        <family val="2"/>
        <scheme val="minor"/>
      </rPr>
      <t xml:space="preserve"> ELC deadlines will display in Section 3.
     </t>
    </r>
    <r>
      <rPr>
        <sz val="16"/>
        <color theme="1"/>
        <rFont val="Wingdings"/>
        <charset val="2"/>
      </rPr>
      <t>w</t>
    </r>
    <r>
      <rPr>
        <sz val="16"/>
        <color theme="1"/>
        <rFont val="Calibri"/>
        <family val="2"/>
        <scheme val="minor"/>
      </rPr>
      <t xml:space="preserve"> Provider deadlines will display in Section 4.</t>
    </r>
  </si>
  <si>
    <r>
      <t>*</t>
    </r>
    <r>
      <rPr>
        <i/>
        <sz val="13"/>
        <color theme="1"/>
        <rFont val="Calibri"/>
        <family val="2"/>
        <scheme val="minor"/>
      </rPr>
      <t>If a provider is on probation for school-year VPK and summer VPK and a VPK staff member works in both the school-year and summer programs, the VPK staff member may use the earliest date approved for school-year compliance for summer compliance too.</t>
    </r>
  </si>
  <si>
    <t>Enter the child's enrollment date (if enrolled after the VPK class started).</t>
  </si>
  <si>
    <t>Enter the start date of new VPK staff (if starting after the VPK class started).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</si>
</sst>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Wingdings"/>
      <charset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Aptos Narrow"/>
      <family val="2"/>
    </font>
    <font>
      <sz val="16"/>
      <color theme="1"/>
      <name val="Aptos Narrow"/>
      <family val="2"/>
    </font>
    <font>
      <b/>
      <i/>
      <sz val="16"/>
      <color theme="1"/>
      <name val="Aptos Narrow"/>
      <family val="2"/>
    </font>
    <font>
      <b/>
      <vertAlign val="superscript"/>
      <sz val="18"/>
      <name val="Calibri"/>
      <family val="2"/>
      <scheme val="minor"/>
    </font>
    <font>
      <vertAlign val="superscript"/>
      <sz val="18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AB27"/>
        <bgColor indexed="64"/>
      </patternFill>
    </fill>
    <fill>
      <patternFill patternType="solid">
        <fgColor rgb="FF333B77"/>
        <bgColor indexed="64"/>
      </patternFill>
    </fill>
    <fill>
      <patternFill patternType="solid">
        <fgColor rgb="FFF0DDA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1" applyBorder="0">
      <alignment horizontal="center" vertical="center"/>
    </xf>
  </cellStyleXfs>
  <cellXfs count="50">
    <xf numFmtId="0" fontId="0" fillId="0" borderId="0" xfId="0"/>
    <xf numFmtId="164" fontId="0" fillId="0" borderId="0" xfId="0" applyNumberForma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14" fontId="10" fillId="4" borderId="2" xfId="0" applyNumberFormat="1" applyFont="1" applyFill="1" applyBorder="1" applyAlignment="1" applyProtection="1">
      <alignment horizontal="center" vertical="center"/>
      <protection locked="0"/>
    </xf>
    <xf numFmtId="14" fontId="10" fillId="4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Enter" xfId="1" xr:uid="{29859951-31BC-4AFB-AE93-EB449C39917C}"/>
    <cellStyle name="Normal" xfId="0" builtinId="0"/>
  </cellStyles>
  <dxfs count="1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</dxfs>
  <tableStyles count="0" defaultTableStyle="TableStyleMedium2" defaultPivotStyle="PivotStyleLight16"/>
  <colors>
    <mruColors>
      <color rgb="FF9BDEFF"/>
      <color rgb="FFB7FFF3"/>
      <color rgb="FFFCCCCF"/>
      <color rgb="FFF0DDA6"/>
      <color rgb="FFF0DCA2"/>
      <color rgb="FFDBAB27"/>
      <color rgb="FF333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BA4CAF-AF94-4BF6-A8B8-5E03957296B7}" name="sydeadlines" displayName="sydeadlines" ref="C2:G9" totalsRowShown="0">
  <autoFilter ref="C2:G9" xr:uid="{50BA4CAF-AF94-4BF6-A8B8-5E03957296B7}"/>
  <tableColumns count="5">
    <tableColumn id="1" xr3:uid="{53A3A66C-2E24-4706-82B5-103EF51713B2}" name="VPK POP Year"/>
    <tableColumn id="2" xr3:uid="{2FE80743-E7E7-40BA-89D5-CD43BF865A3F}" name="Release Date" dataDxfId="15"/>
    <tableColumn id="5" xr3:uid="{DFB6DFF8-6F4E-40E1-B5FE-97461B58D745}" name="Start Date" dataDxfId="14"/>
    <tableColumn id="6" xr3:uid="{3294FF74-1723-4CC6-A111-77B4F4F79A16}" name="Last Date" dataDxfId="13"/>
    <tableColumn id="7" xr3:uid="{78019A9B-23D4-4860-B0CD-6FE09BDC05F1}" name="Earliest Staff Development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3FEB6F-5D15-423F-A397-04FF1991CF82}" name="sumdeadlines" displayName="sumdeadlines" ref="C12:G19" totalsRowShown="0">
  <autoFilter ref="C12:G19" xr:uid="{093FEB6F-5D15-423F-A397-04FF1991CF82}"/>
  <tableColumns count="5">
    <tableColumn id="1" xr3:uid="{2AF08ADA-8688-462F-9434-3C68B8BB2C5A}" name="VPK POP Year"/>
    <tableColumn id="2" xr3:uid="{3DF58ABA-0388-4DEB-A2EB-85AB494CF798}" name="Release Date" dataDxfId="11"/>
    <tableColumn id="5" xr3:uid="{93BC2F8A-B9F7-4455-9F3E-9290D3ED9077}" name="Start Date" dataDxfId="10"/>
    <tableColumn id="6" xr3:uid="{EF4F03C0-5FDE-45ED-A815-39D13E555F1B}" name="Last Date" dataDxfId="9"/>
    <tableColumn id="7" xr3:uid="{915E7AD7-B654-4F06-B3BD-325C7CCCE36A}" name="Earliest Staff Development" dataDxfId="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EB8B-B33C-46F8-995F-ED4A88963D40}">
  <sheetPr>
    <pageSetUpPr fitToPage="1"/>
  </sheetPr>
  <dimension ref="A1:AX59"/>
  <sheetViews>
    <sheetView showGridLines="0" tabSelected="1" zoomScaleNormal="100" workbookViewId="0">
      <selection activeCell="A39" sqref="A39:Y39"/>
    </sheetView>
  </sheetViews>
  <sheetFormatPr defaultColWidth="5.7109375" defaultRowHeight="15.75" x14ac:dyDescent="0.25"/>
  <cols>
    <col min="1" max="4" width="5.7109375" style="3"/>
    <col min="5" max="5" width="5.7109375" style="11"/>
    <col min="6" max="6" width="5.7109375" style="3"/>
    <col min="7" max="7" width="5.7109375" style="3" customWidth="1"/>
    <col min="8" max="9" width="5.7109375" style="3"/>
    <col min="10" max="10" width="5.7109375" style="3" customWidth="1"/>
    <col min="11" max="19" width="5.7109375" style="3"/>
    <col min="20" max="22" width="10.7109375" style="3" customWidth="1"/>
    <col min="23" max="23" width="5.7109375" style="3" customWidth="1"/>
    <col min="24" max="24" width="10.7109375" style="3" customWidth="1"/>
    <col min="25" max="30" width="5.7109375" style="3"/>
    <col min="31" max="31" width="9.5703125" style="3" bestFit="1" customWidth="1"/>
    <col min="32" max="32" width="33.28515625" style="3" bestFit="1" customWidth="1"/>
    <col min="33" max="34" width="5.7109375" style="3" customWidth="1"/>
    <col min="35" max="40" width="5.7109375" style="3"/>
    <col min="41" max="41" width="10.7109375" style="3" bestFit="1" customWidth="1"/>
    <col min="42" max="16384" width="5.7109375" style="3"/>
  </cols>
  <sheetData>
    <row r="1" spans="1:50" ht="46.5" x14ac:dyDescent="0.7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50" ht="11.1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J2" s="5"/>
    </row>
    <row r="3" spans="1:50" ht="21.95" customHeight="1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AJ3" s="5"/>
    </row>
    <row r="4" spans="1:50" ht="11.1" customHeight="1" x14ac:dyDescent="0.3">
      <c r="A4" s="6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AJ4" s="5"/>
    </row>
    <row r="5" spans="1:50" ht="26.25" x14ac:dyDescent="0.4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AJ5" s="5"/>
    </row>
    <row r="6" spans="1:50" ht="11.1" customHeight="1" x14ac:dyDescent="0.3">
      <c r="B6" s="6"/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AJ6" s="5"/>
    </row>
    <row r="7" spans="1:50" ht="84.95" customHeight="1" x14ac:dyDescent="0.35">
      <c r="A7" s="41" t="s">
        <v>48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AJ7" s="5"/>
    </row>
    <row r="8" spans="1:50" ht="11.1" customHeight="1" x14ac:dyDescent="0.3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J8" s="5"/>
    </row>
    <row r="9" spans="1:50" ht="26.25" x14ac:dyDescent="0.4">
      <c r="A9" s="35" t="s">
        <v>14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AJ9" s="5"/>
    </row>
    <row r="10" spans="1:50" ht="11.1" customHeight="1" thickBot="1" x14ac:dyDescent="0.35">
      <c r="A10" s="6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6"/>
      <c r="W10" s="6"/>
      <c r="X10" s="6"/>
      <c r="Y10" s="6"/>
      <c r="AJ10" s="5"/>
    </row>
    <row r="11" spans="1:50" ht="21.95" customHeight="1" thickBot="1" x14ac:dyDescent="0.4">
      <c r="A11" s="9">
        <v>1</v>
      </c>
      <c r="B11" s="10" t="s">
        <v>42</v>
      </c>
      <c r="U11" s="42"/>
      <c r="V11" s="33"/>
      <c r="W11" s="33"/>
      <c r="X11" s="34"/>
      <c r="Y11" s="6"/>
      <c r="AG11" s="12"/>
      <c r="AH11" s="12"/>
      <c r="AI11" s="13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ht="11.1" customHeight="1" thickBot="1" x14ac:dyDescent="0.4">
      <c r="A12" s="14"/>
      <c r="B12" s="12"/>
      <c r="C12" s="12"/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6"/>
      <c r="AJ12" s="5"/>
    </row>
    <row r="13" spans="1:50" ht="21.95" customHeight="1" thickBot="1" x14ac:dyDescent="0.4">
      <c r="A13" s="9">
        <v>2</v>
      </c>
      <c r="B13" s="10" t="s">
        <v>15</v>
      </c>
      <c r="C13" s="15"/>
      <c r="D13" s="15"/>
      <c r="E13" s="15"/>
      <c r="F13" s="10"/>
      <c r="G13" s="12"/>
      <c r="H13" s="10"/>
      <c r="I13" s="10"/>
      <c r="J13" s="10"/>
      <c r="K13" s="10"/>
      <c r="L13" s="12"/>
      <c r="M13" s="12"/>
      <c r="N13" s="12"/>
      <c r="O13" s="12"/>
      <c r="P13" s="12"/>
      <c r="Q13" s="12"/>
      <c r="R13" s="12"/>
      <c r="S13" s="12"/>
      <c r="T13" s="12"/>
      <c r="U13" s="42"/>
      <c r="V13" s="33"/>
      <c r="W13" s="33"/>
      <c r="X13" s="34"/>
      <c r="Y13" s="6"/>
      <c r="AJ13" s="5"/>
    </row>
    <row r="14" spans="1:50" ht="11.1" customHeight="1" thickBot="1" x14ac:dyDescent="0.4">
      <c r="A14" s="14"/>
      <c r="B14" s="12"/>
      <c r="C14" s="12"/>
      <c r="D14" s="12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6"/>
      <c r="AJ14" s="5"/>
    </row>
    <row r="15" spans="1:50" ht="21.95" customHeight="1" thickBot="1" x14ac:dyDescent="0.4">
      <c r="A15" s="9">
        <v>3</v>
      </c>
      <c r="B15" s="10" t="s">
        <v>46</v>
      </c>
      <c r="C15" s="12"/>
      <c r="D15" s="12"/>
      <c r="E15" s="13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42"/>
      <c r="V15" s="33"/>
      <c r="W15" s="33"/>
      <c r="X15" s="34"/>
      <c r="Y15" s="6"/>
      <c r="AJ15" s="5"/>
    </row>
    <row r="16" spans="1:50" ht="11.1" customHeight="1" thickBot="1" x14ac:dyDescent="0.4">
      <c r="A16" s="14"/>
      <c r="B16" s="12"/>
      <c r="C16" s="12"/>
      <c r="D16" s="12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6"/>
      <c r="AJ16" s="5"/>
    </row>
    <row r="17" spans="1:36" ht="21.95" customHeight="1" thickBot="1" x14ac:dyDescent="0.4">
      <c r="A17" s="9">
        <v>4</v>
      </c>
      <c r="B17" s="10" t="s">
        <v>16</v>
      </c>
      <c r="C17" s="12"/>
      <c r="D17" s="12"/>
      <c r="E17" s="1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32"/>
      <c r="V17" s="33"/>
      <c r="W17" s="33"/>
      <c r="X17" s="34"/>
      <c r="Y17" s="6"/>
      <c r="AJ17" s="5"/>
    </row>
    <row r="18" spans="1:36" ht="11.1" customHeight="1" thickBot="1" x14ac:dyDescent="0.4">
      <c r="A18" s="14"/>
      <c r="B18" s="12"/>
      <c r="C18" s="12"/>
      <c r="D18" s="12"/>
      <c r="E18" s="1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6"/>
      <c r="AJ18" s="5"/>
    </row>
    <row r="19" spans="1:36" ht="21.95" customHeight="1" thickBot="1" x14ac:dyDescent="0.4">
      <c r="A19" s="9">
        <v>5</v>
      </c>
      <c r="B19" s="10" t="s">
        <v>17</v>
      </c>
      <c r="C19" s="12"/>
      <c r="D19" s="12"/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32"/>
      <c r="V19" s="33"/>
      <c r="W19" s="33"/>
      <c r="X19" s="34"/>
      <c r="Y19" s="6"/>
      <c r="AJ19" s="5"/>
    </row>
    <row r="20" spans="1:36" ht="11.1" customHeight="1" thickBot="1" x14ac:dyDescent="0.4">
      <c r="A20" s="9"/>
      <c r="B20" s="10"/>
      <c r="C20" s="12"/>
      <c r="D20" s="12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6"/>
      <c r="V20" s="16"/>
      <c r="W20" s="16"/>
      <c r="X20" s="16"/>
      <c r="Y20" s="6"/>
      <c r="AJ20" s="5"/>
    </row>
    <row r="21" spans="1:36" ht="21.95" customHeight="1" thickBot="1" x14ac:dyDescent="0.4">
      <c r="A21" s="9">
        <v>6</v>
      </c>
      <c r="B21" s="2" t="s">
        <v>18</v>
      </c>
      <c r="C21" s="2"/>
      <c r="D21" s="2"/>
      <c r="E21" s="2"/>
      <c r="F21" s="17"/>
      <c r="G21" s="2"/>
      <c r="H21" s="2"/>
      <c r="I21" s="2"/>
      <c r="J21" s="2"/>
      <c r="K21" s="17"/>
      <c r="L21" s="12"/>
      <c r="M21" s="12"/>
      <c r="N21" s="12"/>
      <c r="O21" s="12"/>
      <c r="P21" s="17"/>
      <c r="Q21" s="2"/>
      <c r="R21" s="12"/>
      <c r="S21" s="12"/>
      <c r="T21" s="12"/>
      <c r="U21" s="32"/>
      <c r="V21" s="33"/>
      <c r="W21" s="33"/>
      <c r="X21" s="34"/>
      <c r="Y21" s="6"/>
      <c r="AJ21" s="5"/>
    </row>
    <row r="22" spans="1:36" ht="11.1" customHeight="1" thickBot="1" x14ac:dyDescent="0.4">
      <c r="A22" s="9"/>
      <c r="B22" s="10"/>
      <c r="C22" s="12"/>
      <c r="D22" s="12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6"/>
      <c r="V22" s="16"/>
      <c r="W22" s="16"/>
      <c r="X22" s="16"/>
      <c r="Y22" s="6"/>
      <c r="AJ22" s="5"/>
    </row>
    <row r="23" spans="1:36" ht="21.95" customHeight="1" thickBot="1" x14ac:dyDescent="0.4">
      <c r="A23" s="9">
        <v>7</v>
      </c>
      <c r="B23" s="2" t="s">
        <v>47</v>
      </c>
      <c r="C23" s="2"/>
      <c r="D23" s="2"/>
      <c r="E23" s="2"/>
      <c r="F23" s="17"/>
      <c r="G23" s="2"/>
      <c r="H23" s="2"/>
      <c r="I23" s="2"/>
      <c r="J23" s="2"/>
      <c r="K23" s="17"/>
      <c r="L23" s="12"/>
      <c r="M23" s="12"/>
      <c r="N23" s="12"/>
      <c r="O23" s="12"/>
      <c r="P23" s="17"/>
      <c r="Q23" s="2"/>
      <c r="R23" s="12"/>
      <c r="S23" s="12"/>
      <c r="T23" s="12"/>
      <c r="U23" s="32"/>
      <c r="V23" s="33"/>
      <c r="W23" s="33"/>
      <c r="X23" s="34"/>
      <c r="Y23" s="6"/>
      <c r="AJ23" s="5"/>
    </row>
    <row r="24" spans="1:36" ht="11.1" customHeight="1" thickBot="1" x14ac:dyDescent="0.4">
      <c r="A24" s="9"/>
      <c r="B24" s="10"/>
      <c r="C24" s="12"/>
      <c r="D24" s="12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  <c r="V24" s="16"/>
      <c r="W24" s="16"/>
      <c r="X24" s="16"/>
      <c r="Y24" s="6"/>
      <c r="AJ24" s="5"/>
    </row>
    <row r="25" spans="1:36" ht="21.95" customHeight="1" thickBot="1" x14ac:dyDescent="0.4">
      <c r="A25" s="9">
        <v>8</v>
      </c>
      <c r="B25" s="12" t="s">
        <v>50</v>
      </c>
      <c r="C25" s="18"/>
      <c r="D25" s="18"/>
      <c r="E25" s="1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32"/>
      <c r="V25" s="33"/>
      <c r="W25" s="33"/>
      <c r="X25" s="34"/>
      <c r="Y25" s="6"/>
      <c r="AJ25" s="5"/>
    </row>
    <row r="26" spans="1:36" ht="11.1" customHeight="1" thickBot="1" x14ac:dyDescent="0.4">
      <c r="A26" s="9"/>
      <c r="B26" s="10"/>
      <c r="C26" s="12"/>
      <c r="D26" s="12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6"/>
      <c r="V26" s="16"/>
      <c r="W26" s="16"/>
      <c r="X26" s="16"/>
      <c r="Y26" s="6"/>
      <c r="AJ26" s="5"/>
    </row>
    <row r="27" spans="1:36" ht="21.95" customHeight="1" thickBot="1" x14ac:dyDescent="0.4">
      <c r="A27" s="9">
        <v>9</v>
      </c>
      <c r="B27" s="12" t="s">
        <v>51</v>
      </c>
      <c r="C27" s="2"/>
      <c r="D27" s="2"/>
      <c r="E27" s="2"/>
      <c r="F27" s="2"/>
      <c r="G27" s="2"/>
      <c r="H27" s="20"/>
      <c r="I27" s="12"/>
      <c r="J27" s="12"/>
      <c r="K27" s="12"/>
      <c r="L27" s="12"/>
      <c r="M27" s="12"/>
      <c r="N27" s="12"/>
      <c r="O27" s="12"/>
      <c r="P27" s="2"/>
      <c r="Q27" s="2"/>
      <c r="R27" s="2"/>
      <c r="S27" s="2"/>
      <c r="T27" s="12"/>
      <c r="U27" s="32"/>
      <c r="V27" s="48"/>
      <c r="W27" s="48"/>
      <c r="X27" s="49"/>
      <c r="Y27" s="6"/>
      <c r="AJ27" s="5"/>
    </row>
    <row r="28" spans="1:36" ht="11.1" customHeight="1" x14ac:dyDescent="0.3">
      <c r="A28" s="6"/>
      <c r="B28" s="6"/>
      <c r="C28" s="6"/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AJ28" s="5"/>
    </row>
    <row r="29" spans="1:36" ht="26.25" x14ac:dyDescent="0.4">
      <c r="A29" s="35" t="s">
        <v>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36" ht="11.1" customHeight="1" thickBot="1" x14ac:dyDescent="0.35">
      <c r="A30" s="6"/>
      <c r="B30" s="21"/>
      <c r="C30" s="21"/>
      <c r="D30" s="21"/>
      <c r="E30" s="21"/>
      <c r="F30" s="22"/>
      <c r="G30" s="21"/>
      <c r="H30" s="21"/>
      <c r="I30" s="21"/>
      <c r="J30" s="21"/>
      <c r="K30" s="22"/>
      <c r="L30" s="21"/>
      <c r="M30" s="21"/>
      <c r="N30" s="21"/>
      <c r="O30" s="21"/>
      <c r="P30" s="22"/>
      <c r="Q30" s="21"/>
      <c r="R30" s="21"/>
      <c r="S30" s="21"/>
      <c r="T30" s="21"/>
      <c r="U30" s="21"/>
      <c r="V30" s="22"/>
      <c r="W30" s="21"/>
      <c r="X30" s="21"/>
      <c r="Y30" s="21"/>
      <c r="AG30" s="23"/>
      <c r="AJ30" s="11"/>
    </row>
    <row r="31" spans="1:36" ht="21.95" customHeight="1" thickBot="1" x14ac:dyDescent="0.4">
      <c r="A31" s="6"/>
      <c r="B31" s="2" t="s">
        <v>19</v>
      </c>
      <c r="C31" s="2"/>
      <c r="D31" s="2"/>
      <c r="E31" s="2"/>
      <c r="F31" s="17"/>
      <c r="G31" s="2"/>
      <c r="H31" s="2"/>
      <c r="I31" s="2"/>
      <c r="J31" s="2"/>
      <c r="K31" s="17"/>
      <c r="L31" s="12"/>
      <c r="M31" s="12"/>
      <c r="N31" s="12"/>
      <c r="O31" s="12"/>
      <c r="P31" s="17"/>
      <c r="Q31" s="2"/>
      <c r="R31" s="12"/>
      <c r="S31" s="12"/>
      <c r="T31" s="12"/>
      <c r="U31" s="36" t="str">
        <f>IF(U13="School-Year",VLOOKUP(U15,sydeadlines[],2,FALSE),IF(U13="Summer",VLOOKUP(U15,sumdeadlines[],2,FALSE),"Complete Fields 2 and 3."))</f>
        <v>Complete Fields 2 and 3.</v>
      </c>
      <c r="V31" s="43"/>
      <c r="W31" s="43"/>
      <c r="X31" s="44"/>
      <c r="Y31" s="21"/>
      <c r="AE31" s="11"/>
      <c r="AF31" s="24"/>
      <c r="AG31" s="23"/>
      <c r="AJ31" s="11"/>
    </row>
    <row r="32" spans="1:36" ht="11.1" customHeight="1" x14ac:dyDescent="0.35">
      <c r="A32" s="6"/>
      <c r="B32" s="2"/>
      <c r="C32" s="2"/>
      <c r="D32" s="2"/>
      <c r="E32" s="2"/>
      <c r="F32" s="17"/>
      <c r="G32" s="2"/>
      <c r="H32" s="2"/>
      <c r="I32" s="2"/>
      <c r="J32" s="2"/>
      <c r="K32" s="17"/>
      <c r="L32" s="12"/>
      <c r="M32" s="12"/>
      <c r="N32" s="12"/>
      <c r="O32" s="12"/>
      <c r="P32" s="17"/>
      <c r="Q32" s="2"/>
      <c r="R32" s="12"/>
      <c r="S32" s="12"/>
      <c r="T32" s="12"/>
      <c r="U32" s="2"/>
      <c r="V32" s="2"/>
      <c r="W32" s="2"/>
      <c r="X32" s="2"/>
      <c r="Y32" s="21"/>
      <c r="AG32" s="23"/>
      <c r="AJ32" s="11"/>
    </row>
    <row r="33" spans="1:41" ht="26.25" x14ac:dyDescent="0.4">
      <c r="A33" s="35" t="s">
        <v>33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AJ33" s="5"/>
    </row>
    <row r="34" spans="1:41" ht="11.1" customHeight="1" thickBot="1" x14ac:dyDescent="0.35">
      <c r="A34" s="6"/>
      <c r="B34" s="6"/>
      <c r="C34" s="6"/>
      <c r="D34" s="6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41" ht="21.95" customHeight="1" thickBot="1" x14ac:dyDescent="0.4">
      <c r="A35" s="6"/>
      <c r="B35" s="2" t="s">
        <v>20</v>
      </c>
      <c r="C35" s="2"/>
      <c r="D35" s="2"/>
      <c r="E35" s="2"/>
      <c r="F35" s="17"/>
      <c r="G35" s="2"/>
      <c r="H35" s="2"/>
      <c r="I35" s="2"/>
      <c r="J35" s="2"/>
      <c r="K35" s="17"/>
      <c r="L35" s="12"/>
      <c r="M35" s="12"/>
      <c r="N35" s="12"/>
      <c r="O35" s="12"/>
      <c r="P35" s="17"/>
      <c r="Q35" s="2"/>
      <c r="R35" s="12"/>
      <c r="S35" s="12"/>
      <c r="T35" s="12"/>
      <c r="U35" s="36" t="str">
        <f>IF(U31="Complete Fields 2 and 3.","Complete Fields 2 and 3.",U31+7)</f>
        <v>Complete Fields 2 and 3.</v>
      </c>
      <c r="V35" s="37"/>
      <c r="W35" s="37"/>
      <c r="X35" s="38"/>
      <c r="Y35" s="21"/>
      <c r="AJ35" s="5"/>
      <c r="AO35" s="24"/>
    </row>
    <row r="36" spans="1:41" ht="11.1" customHeight="1" thickBot="1" x14ac:dyDescent="0.4">
      <c r="A36" s="6"/>
      <c r="B36" s="2"/>
      <c r="C36" s="18"/>
      <c r="D36" s="18"/>
      <c r="E36" s="19"/>
      <c r="F36" s="12"/>
      <c r="G36" s="12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  <c r="U36" s="16"/>
      <c r="V36" s="16"/>
      <c r="W36" s="16"/>
      <c r="X36" s="16"/>
      <c r="Y36" s="6"/>
      <c r="AJ36" s="5"/>
    </row>
    <row r="37" spans="1:41" ht="21.95" customHeight="1" thickBot="1" x14ac:dyDescent="0.4">
      <c r="A37" s="25"/>
      <c r="B37" s="2" t="s">
        <v>22</v>
      </c>
      <c r="C37" s="2"/>
      <c r="D37" s="2"/>
      <c r="E37" s="2"/>
      <c r="F37" s="17"/>
      <c r="G37" s="2"/>
      <c r="H37" s="2"/>
      <c r="I37" s="2"/>
      <c r="J37" s="2"/>
      <c r="K37" s="17"/>
      <c r="L37" s="12"/>
      <c r="M37" s="12"/>
      <c r="N37" s="12"/>
      <c r="O37" s="12"/>
      <c r="P37" s="17"/>
      <c r="Q37" s="2"/>
      <c r="R37" s="12"/>
      <c r="S37" s="12"/>
      <c r="T37" s="12"/>
      <c r="U37" s="36" t="str">
        <f>IF(U21="","Complete Field 6.",U21+30)</f>
        <v>Complete Field 6.</v>
      </c>
      <c r="V37" s="43"/>
      <c r="W37" s="43"/>
      <c r="X37" s="44"/>
      <c r="Y37" s="21"/>
      <c r="AJ37" s="5"/>
    </row>
    <row r="38" spans="1:41" ht="11.1" customHeight="1" x14ac:dyDescent="0.3">
      <c r="A38" s="6"/>
      <c r="B38" s="6"/>
      <c r="C38" s="6"/>
      <c r="D38" s="6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41" ht="26.25" x14ac:dyDescent="0.4">
      <c r="A39" s="35" t="s">
        <v>34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41" ht="11.1" customHeight="1" thickBot="1" x14ac:dyDescent="0.35">
      <c r="A40" s="6"/>
      <c r="B40" s="6"/>
      <c r="C40" s="6"/>
      <c r="D40" s="6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41" ht="21.95" customHeight="1" thickBot="1" x14ac:dyDescent="0.4">
      <c r="A41" s="6"/>
      <c r="B41" s="2" t="s">
        <v>21</v>
      </c>
      <c r="C41" s="2"/>
      <c r="D41" s="2"/>
      <c r="E41" s="2"/>
      <c r="F41" s="17"/>
      <c r="G41" s="2"/>
      <c r="H41" s="2"/>
      <c r="I41" s="2"/>
      <c r="J41" s="2"/>
      <c r="K41" s="17"/>
      <c r="L41" s="12"/>
      <c r="M41" s="12"/>
      <c r="N41" s="12"/>
      <c r="O41" s="12"/>
      <c r="P41" s="17"/>
      <c r="Q41" s="2"/>
      <c r="R41" s="12"/>
      <c r="S41" s="12"/>
      <c r="T41" s="12"/>
      <c r="U41" s="36" t="str">
        <f>IF(U31="Complete Fields 2 and 3.","Complete Fields 2 and 3.",U31+30)</f>
        <v>Complete Fields 2 and 3.</v>
      </c>
      <c r="V41" s="37"/>
      <c r="W41" s="37"/>
      <c r="X41" s="38"/>
      <c r="Y41" s="21"/>
    </row>
    <row r="42" spans="1:41" ht="11.1" customHeight="1" thickBot="1" x14ac:dyDescent="0.4">
      <c r="A42" s="6"/>
      <c r="B42" s="12"/>
      <c r="C42" s="18"/>
      <c r="D42" s="18"/>
      <c r="E42" s="18"/>
      <c r="F42" s="18"/>
      <c r="G42" s="18"/>
      <c r="H42" s="12"/>
      <c r="I42" s="18"/>
      <c r="J42" s="18"/>
      <c r="K42" s="18"/>
      <c r="L42" s="18"/>
      <c r="M42" s="18"/>
      <c r="N42" s="18"/>
      <c r="O42" s="12"/>
      <c r="P42" s="12"/>
      <c r="Q42" s="12"/>
      <c r="R42" s="12"/>
      <c r="S42" s="12"/>
      <c r="T42" s="12"/>
      <c r="U42" s="16"/>
      <c r="V42" s="16"/>
      <c r="W42" s="16"/>
      <c r="X42" s="16"/>
      <c r="Y42" s="6"/>
    </row>
    <row r="43" spans="1:41" ht="21.95" customHeight="1" thickBot="1" x14ac:dyDescent="0.4">
      <c r="A43" s="6"/>
      <c r="B43" s="2" t="s">
        <v>23</v>
      </c>
      <c r="C43" s="18"/>
      <c r="D43" s="18"/>
      <c r="E43" s="19"/>
      <c r="F43" s="12"/>
      <c r="G43" s="12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  <c r="U43" s="36" t="str">
        <f>IF(OR(U13="",U15="",U17="",U19=""),"Complete Fields 2-5.",MIN(U19,MAX(U17+90,U31+90)))</f>
        <v>Complete Fields 2-5.</v>
      </c>
      <c r="V43" s="43"/>
      <c r="W43" s="43"/>
      <c r="X43" s="44"/>
      <c r="Y43" s="6"/>
    </row>
    <row r="44" spans="1:41" ht="11.1" customHeight="1" thickBot="1" x14ac:dyDescent="0.4">
      <c r="A44" s="6"/>
      <c r="B44" s="12"/>
      <c r="C44" s="18"/>
      <c r="D44" s="18"/>
      <c r="E44" s="18"/>
      <c r="F44" s="18"/>
      <c r="G44" s="18"/>
      <c r="H44" s="12"/>
      <c r="I44" s="18"/>
      <c r="J44" s="18"/>
      <c r="K44" s="18"/>
      <c r="L44" s="18"/>
      <c r="M44" s="18"/>
      <c r="N44" s="18"/>
      <c r="O44" s="12"/>
      <c r="P44" s="12"/>
      <c r="Q44" s="12"/>
      <c r="R44" s="12"/>
      <c r="S44" s="12"/>
      <c r="T44" s="12"/>
      <c r="U44" s="16"/>
      <c r="V44" s="16"/>
      <c r="W44" s="16"/>
      <c r="X44" s="16"/>
      <c r="Y44" s="6"/>
    </row>
    <row r="45" spans="1:41" ht="21.95" customHeight="1" thickBot="1" x14ac:dyDescent="0.4">
      <c r="A45" s="6"/>
      <c r="B45" s="2" t="s">
        <v>24</v>
      </c>
      <c r="C45" s="12"/>
      <c r="D45" s="12"/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36" t="str">
        <f>IF(OR($U$13="",$U$15="",$U$17="",$U$19=""),"Complete Fields 2-5.",MIN(U19,MAX(U17+120,U31+120)))</f>
        <v>Complete Fields 2-5.</v>
      </c>
      <c r="V45" s="43"/>
      <c r="W45" s="43"/>
      <c r="X45" s="44"/>
      <c r="Y45" s="6"/>
    </row>
    <row r="46" spans="1:41" ht="11.1" customHeight="1" thickBot="1" x14ac:dyDescent="0.4">
      <c r="A46" s="6"/>
      <c r="B46" s="12"/>
      <c r="C46" s="12"/>
      <c r="D46" s="12"/>
      <c r="E46" s="13"/>
      <c r="F46" s="2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6"/>
    </row>
    <row r="47" spans="1:41" ht="21.95" customHeight="1" thickBot="1" x14ac:dyDescent="0.4">
      <c r="A47" s="6"/>
      <c r="B47" s="2" t="s">
        <v>44</v>
      </c>
      <c r="C47" s="26"/>
      <c r="D47" s="26"/>
      <c r="E47" s="27"/>
      <c r="F47" s="26"/>
      <c r="G47" s="26"/>
      <c r="H47" s="26"/>
      <c r="I47" s="26"/>
      <c r="J47" s="26"/>
      <c r="K47" s="26"/>
      <c r="L47" s="26"/>
      <c r="M47" s="26"/>
      <c r="N47" s="26"/>
      <c r="O47" s="12"/>
      <c r="P47" s="12"/>
      <c r="Q47" s="12"/>
      <c r="R47" s="12"/>
      <c r="S47" s="12"/>
      <c r="T47" s="12"/>
      <c r="U47" s="36" t="str">
        <f>IF(OR($U$13="",$U$15="",$U$17="",$U$19=""),"Complete Fields 2-5.",Sheet2!D25)</f>
        <v>Complete Fields 2-5.</v>
      </c>
      <c r="V47" s="43"/>
      <c r="W47" s="43"/>
      <c r="X47" s="44"/>
      <c r="Y47" s="6" t="s">
        <v>30</v>
      </c>
    </row>
    <row r="48" spans="1:41" ht="11.1" customHeight="1" thickBot="1" x14ac:dyDescent="0.4">
      <c r="A48" s="6"/>
      <c r="B48" s="12"/>
      <c r="C48" s="18"/>
      <c r="D48" s="18"/>
      <c r="E48" s="18"/>
      <c r="F48" s="18"/>
      <c r="G48" s="18"/>
      <c r="H48" s="12"/>
      <c r="I48" s="18"/>
      <c r="J48" s="18"/>
      <c r="K48" s="18"/>
      <c r="L48" s="18"/>
      <c r="M48" s="18"/>
      <c r="N48" s="18"/>
      <c r="O48" s="12"/>
      <c r="P48" s="12"/>
      <c r="Q48" s="12"/>
      <c r="R48" s="12"/>
      <c r="S48" s="12"/>
      <c r="T48" s="12"/>
      <c r="U48" s="16"/>
      <c r="V48" s="16"/>
      <c r="W48" s="16"/>
      <c r="X48" s="16"/>
      <c r="Y48" s="6"/>
    </row>
    <row r="49" spans="1:34" ht="21.95" customHeight="1" thickBot="1" x14ac:dyDescent="0.4">
      <c r="A49" s="6"/>
      <c r="B49" s="12" t="s">
        <v>25</v>
      </c>
      <c r="C49" s="18"/>
      <c r="D49" s="18"/>
      <c r="E49" s="18"/>
      <c r="F49" s="18"/>
      <c r="G49" s="18"/>
      <c r="H49" s="12"/>
      <c r="I49" s="18"/>
      <c r="J49" s="18"/>
      <c r="K49" s="18"/>
      <c r="L49" s="18"/>
      <c r="M49" s="18"/>
      <c r="N49" s="18"/>
      <c r="O49" s="12"/>
      <c r="P49" s="12"/>
      <c r="Q49" s="12"/>
      <c r="R49" s="12"/>
      <c r="S49" s="12"/>
      <c r="T49" s="12"/>
      <c r="U49" s="36" t="str">
        <f>IF(U19="","Complete Field 5.",U19)</f>
        <v>Complete Field 5.</v>
      </c>
      <c r="V49" s="43"/>
      <c r="W49" s="43"/>
      <c r="X49" s="44"/>
      <c r="Y49" s="6"/>
    </row>
    <row r="50" spans="1:34" ht="11.1" customHeight="1" thickBot="1" x14ac:dyDescent="0.4">
      <c r="A50" s="6"/>
      <c r="B50" s="12"/>
      <c r="C50" s="2"/>
      <c r="D50" s="2"/>
      <c r="E50" s="2"/>
      <c r="F50" s="2"/>
      <c r="G50" s="2"/>
      <c r="H50" s="28"/>
      <c r="I50" s="12"/>
      <c r="J50" s="12"/>
      <c r="K50" s="12"/>
      <c r="L50" s="12"/>
      <c r="M50" s="12"/>
      <c r="N50" s="12"/>
      <c r="O50" s="2"/>
      <c r="P50" s="2"/>
      <c r="Q50" s="2"/>
      <c r="R50" s="2"/>
      <c r="S50" s="2"/>
      <c r="T50" s="12"/>
      <c r="U50" s="29"/>
      <c r="V50" s="29"/>
      <c r="W50" s="29"/>
      <c r="X50" s="29"/>
      <c r="Y50" s="6"/>
      <c r="AH50" s="5"/>
    </row>
    <row r="51" spans="1:34" ht="21.95" customHeight="1" thickBot="1" x14ac:dyDescent="0.4">
      <c r="A51" s="6"/>
      <c r="B51" s="12" t="s">
        <v>45</v>
      </c>
      <c r="C51" s="30"/>
      <c r="D51" s="30"/>
      <c r="E51" s="30"/>
      <c r="F51" s="30"/>
      <c r="G51" s="30"/>
      <c r="H51" s="31"/>
      <c r="I51" s="26"/>
      <c r="J51" s="26"/>
      <c r="K51" s="26"/>
      <c r="L51" s="26"/>
      <c r="M51" s="26"/>
      <c r="N51" s="12"/>
      <c r="O51" s="2"/>
      <c r="P51" s="2"/>
      <c r="Q51" s="2"/>
      <c r="R51" s="2"/>
      <c r="S51" s="2"/>
      <c r="T51" s="12"/>
      <c r="U51" s="36" t="str">
        <f>IF(U13="School-Year",VLOOKUP(U15,sydeadlines[],5,FALSE),IF(U13="Summer",VLOOKUP(U15,sumdeadlines[],5,FALSE),"Complete Fields 2 and 3."))</f>
        <v>Complete Fields 2 and 3.</v>
      </c>
      <c r="V51" s="43"/>
      <c r="W51" s="43"/>
      <c r="X51" s="44"/>
      <c r="Y51" s="6" t="s">
        <v>30</v>
      </c>
      <c r="AH51" s="5"/>
    </row>
    <row r="52" spans="1:34" ht="11.1" customHeight="1" thickBot="1" x14ac:dyDescent="0.35">
      <c r="A52" s="6"/>
      <c r="B52" s="6"/>
      <c r="C52" s="6"/>
      <c r="D52" s="6"/>
      <c r="E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34" ht="21.95" customHeight="1" thickBot="1" x14ac:dyDescent="0.4">
      <c r="A53" s="12"/>
      <c r="B53" s="12" t="s">
        <v>26</v>
      </c>
      <c r="C53" s="18"/>
      <c r="D53" s="18"/>
      <c r="E53" s="19"/>
      <c r="F53" s="12"/>
      <c r="G53" s="12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2"/>
      <c r="U53" s="36" t="str">
        <f>IF(OR(U23="",U25=""),"Complete Fields 7 and 8.",14+MAX(U23,U25))</f>
        <v>Complete Fields 7 and 8.</v>
      </c>
      <c r="V53" s="43"/>
      <c r="W53" s="43"/>
      <c r="X53" s="44"/>
      <c r="Y53" s="6"/>
    </row>
    <row r="54" spans="1:34" ht="11.1" customHeight="1" thickBot="1" x14ac:dyDescent="0.35">
      <c r="A54" s="6"/>
      <c r="B54" s="6"/>
      <c r="C54" s="6"/>
      <c r="D54" s="6"/>
      <c r="E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34" ht="21.95" customHeight="1" thickBot="1" x14ac:dyDescent="0.4">
      <c r="A55" s="6"/>
      <c r="B55" s="12" t="s">
        <v>27</v>
      </c>
      <c r="C55" s="12"/>
      <c r="D55" s="12"/>
      <c r="E55" s="1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36" t="str">
        <f>IF(OR(U13="",U15="",U17="",U19="",U27=""),"Complete Fields 2-5 and 9.",MAX(U27+90,U45))</f>
        <v>Complete Fields 2-5 and 9.</v>
      </c>
      <c r="V55" s="43"/>
      <c r="W55" s="43"/>
      <c r="X55" s="44"/>
      <c r="Y55" s="6"/>
    </row>
    <row r="56" spans="1:34" ht="11.1" customHeight="1" thickBot="1" x14ac:dyDescent="0.4">
      <c r="A56" s="6"/>
      <c r="B56" s="12"/>
      <c r="C56" s="12"/>
      <c r="D56" s="12"/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6"/>
    </row>
    <row r="57" spans="1:34" ht="21.95" customHeight="1" thickBot="1" x14ac:dyDescent="0.4">
      <c r="A57" s="6"/>
      <c r="B57" s="12" t="s">
        <v>28</v>
      </c>
      <c r="C57" s="12"/>
      <c r="D57" s="12"/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36" t="str">
        <f>IF(OR(U19="",U27=""),"Complete Fields 5 and 9.",MAX(90+U27,U49))</f>
        <v>Complete Fields 5 and 9.</v>
      </c>
      <c r="V57" s="43"/>
      <c r="W57" s="43"/>
      <c r="X57" s="44"/>
      <c r="Y57" s="6"/>
    </row>
    <row r="58" spans="1:34" ht="11.1" customHeight="1" x14ac:dyDescent="0.3">
      <c r="A58" s="6"/>
      <c r="B58" s="6"/>
      <c r="C58" s="6"/>
      <c r="D58" s="6"/>
      <c r="E58" s="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34" ht="37.5" customHeight="1" x14ac:dyDescent="0.25">
      <c r="A59" s="45" t="s">
        <v>49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7"/>
    </row>
  </sheetData>
  <sheetProtection selectLockedCells="1"/>
  <mergeCells count="30">
    <mergeCell ref="U51:X51"/>
    <mergeCell ref="A59:Y59"/>
    <mergeCell ref="U25:X25"/>
    <mergeCell ref="U53:X53"/>
    <mergeCell ref="U27:X27"/>
    <mergeCell ref="U55:X55"/>
    <mergeCell ref="U57:X57"/>
    <mergeCell ref="U43:X43"/>
    <mergeCell ref="U45:X45"/>
    <mergeCell ref="U47:X47"/>
    <mergeCell ref="A39:Y39"/>
    <mergeCell ref="U49:X49"/>
    <mergeCell ref="U41:X41"/>
    <mergeCell ref="U37:X37"/>
    <mergeCell ref="U23:X23"/>
    <mergeCell ref="A33:Y33"/>
    <mergeCell ref="U35:X35"/>
    <mergeCell ref="A1:Y1"/>
    <mergeCell ref="A3:Y3"/>
    <mergeCell ref="A5:Y5"/>
    <mergeCell ref="A7:Y7"/>
    <mergeCell ref="A9:Y9"/>
    <mergeCell ref="U13:X13"/>
    <mergeCell ref="U15:X15"/>
    <mergeCell ref="U17:X17"/>
    <mergeCell ref="U19:X19"/>
    <mergeCell ref="A29:Y29"/>
    <mergeCell ref="U31:X31"/>
    <mergeCell ref="U11:X11"/>
    <mergeCell ref="U21:X21"/>
  </mergeCells>
  <conditionalFormatting sqref="H45:S45">
    <cfRule type="expression" dxfId="7" priority="8">
      <formula>AND(#REF!&gt;4.49,#REF!&lt;5)</formula>
    </cfRule>
  </conditionalFormatting>
  <conditionalFormatting sqref="H46:S46 U46:V46">
    <cfRule type="expression" dxfId="6" priority="7">
      <formula>AND(#REF!&gt;4.99,#REF!&lt;5.5)</formula>
    </cfRule>
  </conditionalFormatting>
  <conditionalFormatting sqref="H47:S47">
    <cfRule type="expression" dxfId="5" priority="6">
      <formula>AND(#REF!&gt;5.49,#REF!&lt;6)</formula>
    </cfRule>
  </conditionalFormatting>
  <conditionalFormatting sqref="H38:U38">
    <cfRule type="expression" dxfId="4" priority="5">
      <formula>AND(#REF!&gt;5.99,#REF!&lt;6.5)</formula>
    </cfRule>
  </conditionalFormatting>
  <conditionalFormatting sqref="U15:X15">
    <cfRule type="expression" dxfId="3" priority="4">
      <formula>AND($U15&lt;&gt;"",$U$15=$U$11)</formula>
    </cfRule>
  </conditionalFormatting>
  <conditionalFormatting sqref="U19:X19">
    <cfRule type="expression" dxfId="2" priority="3">
      <formula>AND(U19&lt;&gt;"",OR($U$19=$U$17,$U$19&lt;$U$17))</formula>
    </cfRule>
  </conditionalFormatting>
  <conditionalFormatting sqref="U25:X25">
    <cfRule type="expression" dxfId="1" priority="2">
      <formula>OR($U$25&lt;$U$17,$U$25&gt;$U$19)</formula>
    </cfRule>
  </conditionalFormatting>
  <conditionalFormatting sqref="U27:X27">
    <cfRule type="expression" dxfId="0" priority="1">
      <formula>OR($U$27&lt;$U$17,$U$27&gt;$U$19)</formula>
    </cfRule>
  </conditionalFormatting>
  <dataValidations count="2">
    <dataValidation type="date" allowBlank="1" showInputMessage="1" showErrorMessage="1" errorTitle="Incorrect date." error="This date does not fall within the VPK program years 2024-2025 through 2029-2030." sqref="U27:X27 U19:X19 U21:X21 U23:X23 U25:X25" xr:uid="{91CD11D4-C4C7-4C05-96F1-A5F2D62741D7}">
      <formula1>45878</formula1>
      <formula2>48069</formula2>
    </dataValidation>
    <dataValidation type="date" allowBlank="1" showInputMessage="1" showErrorMessage="1" errorTitle="Incorrect date." error="This date does not fall within the VPK program years 2025-2026 through 2030-2031." sqref="U17:X17" xr:uid="{6F937098-DF4B-4A1A-9FEB-FBDE48E56A23}">
      <formula1>45879</formula1>
      <formula2>48069</formula2>
    </dataValidation>
  </dataValidations>
  <printOptions horizontalCentered="1"/>
  <pageMargins left="0.5" right="0.5" top="1" bottom="1" header="0.3" footer="0.3"/>
  <pageSetup scale="5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3D350D-20C3-4371-8DF1-2E0FCAB19A9D}">
          <x14:formula1>
            <xm:f>Sheet2!$A$2:$A$3</xm:f>
          </x14:formula1>
          <xm:sqref>U13</xm:sqref>
        </x14:dataValidation>
        <x14:dataValidation type="list" allowBlank="1" showInputMessage="1" showErrorMessage="1" xr:uid="{B4996642-D81E-415B-8C00-0E02C46E7293}">
          <x14:formula1>
            <xm:f>Sheet2!$A$7:$A$12</xm:f>
          </x14:formula1>
          <xm:sqref>U11:X11</xm:sqref>
        </x14:dataValidation>
        <x14:dataValidation type="list" allowBlank="1" showInputMessage="1" showErrorMessage="1" xr:uid="{8AFA4AF9-FC84-4617-9570-0E492ABD556D}">
          <x14:formula1>
            <xm:f>Sheet2!$A$6:$A$11</xm:f>
          </x14:formula1>
          <xm:sqref>U15:X15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4452-3CFE-4883-8C4F-49DB18FED3DF}">
  <dimension ref="A1:H25"/>
  <sheetViews>
    <sheetView workbookViewId="0">
      <selection activeCell="C3" sqref="C3"/>
    </sheetView>
  </sheetViews>
  <sheetFormatPr defaultRowHeight="15" x14ac:dyDescent="0.25"/>
  <cols>
    <col min="1" max="1" width="17.42578125" bestFit="1" customWidth="1"/>
    <col min="2" max="2" width="17.42578125" customWidth="1"/>
    <col min="3" max="3" width="15.140625" customWidth="1"/>
    <col min="4" max="4" width="14.7109375" customWidth="1"/>
    <col min="5" max="5" width="18.28515625" customWidth="1"/>
    <col min="6" max="6" width="22.140625" customWidth="1"/>
    <col min="7" max="7" width="26" bestFit="1" customWidth="1"/>
    <col min="8" max="8" width="11.140625" customWidth="1"/>
  </cols>
  <sheetData>
    <row r="1" spans="1:8" x14ac:dyDescent="0.25">
      <c r="A1" t="s">
        <v>0</v>
      </c>
      <c r="C1" t="s">
        <v>13</v>
      </c>
    </row>
    <row r="2" spans="1:8" x14ac:dyDescent="0.25">
      <c r="A2" t="s">
        <v>1</v>
      </c>
      <c r="C2" t="s">
        <v>9</v>
      </c>
      <c r="D2" t="s">
        <v>5</v>
      </c>
      <c r="E2" t="s">
        <v>35</v>
      </c>
      <c r="F2" t="s">
        <v>36</v>
      </c>
      <c r="G2" t="s">
        <v>41</v>
      </c>
    </row>
    <row r="3" spans="1:8" x14ac:dyDescent="0.25">
      <c r="A3" t="s">
        <v>2</v>
      </c>
      <c r="C3" t="s">
        <v>6</v>
      </c>
      <c r="D3" s="1">
        <v>45883</v>
      </c>
      <c r="E3" s="1"/>
      <c r="F3" s="1"/>
      <c r="G3" s="1">
        <v>45838</v>
      </c>
    </row>
    <row r="4" spans="1:8" x14ac:dyDescent="0.25">
      <c r="C4" t="s">
        <v>7</v>
      </c>
      <c r="D4" s="1">
        <v>46248</v>
      </c>
      <c r="E4" s="1">
        <v>45879</v>
      </c>
      <c r="F4" s="1">
        <v>46203</v>
      </c>
      <c r="G4" s="1">
        <v>46203</v>
      </c>
    </row>
    <row r="5" spans="1:8" x14ac:dyDescent="0.25">
      <c r="A5" t="s">
        <v>9</v>
      </c>
      <c r="C5" t="s">
        <v>8</v>
      </c>
      <c r="D5" s="1">
        <v>46613</v>
      </c>
      <c r="E5" s="1">
        <v>46244</v>
      </c>
      <c r="F5" s="1">
        <v>46568</v>
      </c>
      <c r="G5" s="1">
        <v>46568</v>
      </c>
    </row>
    <row r="6" spans="1:8" x14ac:dyDescent="0.25">
      <c r="A6" t="s">
        <v>6</v>
      </c>
      <c r="C6" t="s">
        <v>10</v>
      </c>
      <c r="D6" s="1">
        <v>46979</v>
      </c>
      <c r="E6" s="1">
        <v>46609</v>
      </c>
      <c r="F6" s="1">
        <v>46934</v>
      </c>
      <c r="G6" s="1">
        <v>46934</v>
      </c>
    </row>
    <row r="7" spans="1:8" x14ac:dyDescent="0.25">
      <c r="A7" t="s">
        <v>7</v>
      </c>
      <c r="C7" t="s">
        <v>11</v>
      </c>
      <c r="D7" s="1">
        <v>47344</v>
      </c>
      <c r="E7" s="1">
        <v>46975</v>
      </c>
      <c r="F7" s="1">
        <v>47299</v>
      </c>
      <c r="G7" s="1">
        <v>47299</v>
      </c>
    </row>
    <row r="8" spans="1:8" x14ac:dyDescent="0.25">
      <c r="A8" t="s">
        <v>8</v>
      </c>
      <c r="C8" t="s">
        <v>12</v>
      </c>
      <c r="D8" s="1">
        <v>47709</v>
      </c>
      <c r="E8" s="1">
        <v>47340</v>
      </c>
      <c r="F8" s="1">
        <v>47664</v>
      </c>
      <c r="G8" s="1">
        <v>47664</v>
      </c>
    </row>
    <row r="9" spans="1:8" x14ac:dyDescent="0.25">
      <c r="A9" t="s">
        <v>10</v>
      </c>
      <c r="C9" t="s">
        <v>43</v>
      </c>
      <c r="D9" s="1"/>
      <c r="E9" s="1">
        <v>47705</v>
      </c>
      <c r="F9" s="1">
        <v>48029</v>
      </c>
      <c r="G9" s="1"/>
    </row>
    <row r="10" spans="1:8" x14ac:dyDescent="0.25">
      <c r="A10" t="s">
        <v>11</v>
      </c>
      <c r="G10" s="1"/>
      <c r="H10" s="1"/>
    </row>
    <row r="11" spans="1:8" x14ac:dyDescent="0.25">
      <c r="A11" t="s">
        <v>12</v>
      </c>
      <c r="C11" t="s">
        <v>2</v>
      </c>
      <c r="G11" s="1"/>
      <c r="H11" s="1"/>
    </row>
    <row r="12" spans="1:8" x14ac:dyDescent="0.25">
      <c r="A12" t="s">
        <v>43</v>
      </c>
      <c r="C12" t="s">
        <v>9</v>
      </c>
      <c r="D12" t="s">
        <v>5</v>
      </c>
      <c r="E12" s="1" t="s">
        <v>35</v>
      </c>
      <c r="F12" s="1" t="s">
        <v>36</v>
      </c>
      <c r="G12" t="s">
        <v>41</v>
      </c>
    </row>
    <row r="13" spans="1:8" x14ac:dyDescent="0.25">
      <c r="C13" t="s">
        <v>6</v>
      </c>
      <c r="D13" s="1">
        <v>45923</v>
      </c>
      <c r="E13" s="1"/>
      <c r="F13" s="1"/>
      <c r="G13" s="1">
        <v>45878</v>
      </c>
    </row>
    <row r="14" spans="1:8" x14ac:dyDescent="0.25">
      <c r="C14" t="s">
        <v>7</v>
      </c>
      <c r="D14" s="1">
        <v>46288</v>
      </c>
      <c r="E14" s="1">
        <v>46143</v>
      </c>
      <c r="F14" s="1">
        <v>46243</v>
      </c>
      <c r="G14" s="1">
        <v>46243</v>
      </c>
    </row>
    <row r="15" spans="1:8" x14ac:dyDescent="0.25">
      <c r="C15" t="s">
        <v>8</v>
      </c>
      <c r="D15" s="1">
        <v>46653</v>
      </c>
      <c r="E15" s="1">
        <v>46508</v>
      </c>
      <c r="F15" s="1">
        <v>46608</v>
      </c>
      <c r="G15" s="1">
        <v>46608</v>
      </c>
    </row>
    <row r="16" spans="1:8" x14ac:dyDescent="0.25">
      <c r="C16" t="s">
        <v>10</v>
      </c>
      <c r="D16" s="1">
        <v>47019</v>
      </c>
      <c r="E16" s="1">
        <v>46874</v>
      </c>
      <c r="F16" s="1">
        <v>46974</v>
      </c>
      <c r="G16" s="1">
        <v>46974</v>
      </c>
    </row>
    <row r="17" spans="3:7" x14ac:dyDescent="0.25">
      <c r="C17" t="s">
        <v>11</v>
      </c>
      <c r="D17" s="1">
        <v>47384</v>
      </c>
      <c r="E17" s="1">
        <v>47239</v>
      </c>
      <c r="F17" s="1">
        <v>47339</v>
      </c>
      <c r="G17" s="1">
        <v>47339</v>
      </c>
    </row>
    <row r="18" spans="3:7" x14ac:dyDescent="0.25">
      <c r="C18" t="s">
        <v>12</v>
      </c>
      <c r="D18" s="1">
        <v>47749</v>
      </c>
      <c r="E18" s="1">
        <v>47604</v>
      </c>
      <c r="F18" s="1">
        <v>47704</v>
      </c>
      <c r="G18" s="1">
        <v>47704</v>
      </c>
    </row>
    <row r="19" spans="3:7" x14ac:dyDescent="0.25">
      <c r="C19" t="s">
        <v>43</v>
      </c>
      <c r="D19" s="1"/>
      <c r="E19" s="1">
        <v>47969</v>
      </c>
      <c r="F19" s="1">
        <v>48069</v>
      </c>
      <c r="G19" s="1"/>
    </row>
    <row r="21" spans="3:7" ht="21" x14ac:dyDescent="0.25">
      <c r="C21" s="2" t="s">
        <v>29</v>
      </c>
    </row>
    <row r="22" spans="3:7" x14ac:dyDescent="0.25">
      <c r="C22" t="s">
        <v>37</v>
      </c>
      <c r="D22" t="e">
        <f>MONTH('POP Deadline Calculator'!U45)</f>
        <v>#VALUE!</v>
      </c>
    </row>
    <row r="23" spans="3:7" x14ac:dyDescent="0.25">
      <c r="C23" t="s">
        <v>40</v>
      </c>
      <c r="D23" t="e">
        <f>DAY('POP Deadline Calculator'!U45)</f>
        <v>#VALUE!</v>
      </c>
    </row>
    <row r="24" spans="3:7" x14ac:dyDescent="0.25">
      <c r="C24" t="s">
        <v>39</v>
      </c>
      <c r="D24" t="e">
        <f>YEAR('POP Deadline Calculator'!U45)-2</f>
        <v>#VALUE!</v>
      </c>
    </row>
    <row r="25" spans="3:7" x14ac:dyDescent="0.25">
      <c r="C25" t="s">
        <v>38</v>
      </c>
      <c r="D25" s="1" t="e">
        <f>DATE(D24,D22,D23)</f>
        <v>#VALUE!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POP Deadline Calculator</vt:lpstr>
      <vt:lpstr>Sheet2</vt:lpstr>
      <vt:lpstr>Instructions</vt:lpstr>
      <vt:lpstr>'POP Deadline Calculator'!Print_Area</vt:lpstr>
      <vt:lpstr>Section_1._VPK_Provider_on_Probation_Information</vt:lpstr>
      <vt:lpstr>Section_2._DEL_Deadline</vt:lpstr>
      <vt:lpstr>Section_3._ELC_Deadlines</vt:lpstr>
      <vt:lpstr>Section_4._Provider_Deadlines</vt:lpstr>
      <vt:lpstr>VPK_Provider_on_Probation_Deadline_Calculator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Parker</dc:creator>
  <cp:lastModifiedBy>Field, Paul</cp:lastModifiedBy>
  <cp:lastPrinted>2026-03-30T15:39:22Z</cp:lastPrinted>
  <dcterms:created xsi:type="dcterms:W3CDTF">2015-06-05T18:17:20Z</dcterms:created>
  <dcterms:modified xsi:type="dcterms:W3CDTF">2026-05-21T12:35:07Z</dcterms:modified>
</cp:coreProperties>
</file>