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FCS Finance Website\2023-24 Reports\AFR Summaries\"/>
    </mc:Choice>
  </mc:AlternateContent>
  <xr:revisionPtr revIDLastSave="0" documentId="8_{DB19136C-E231-4968-BE40-A1C6F183F7A4}" xr6:coauthVersionLast="47" xr6:coauthVersionMax="47" xr10:uidLastSave="{00000000-0000-0000-0000-000000000000}"/>
  <bookViews>
    <workbookView xWindow="-120" yWindow="-120" windowWidth="29040" windowHeight="15720" tabRatio="931" activeTab="1" xr2:uid="{00000000-000D-0000-FFFF-FFFF00000000}"/>
  </bookViews>
  <sheets>
    <sheet name="FCS SNP" sheetId="31" r:id="rId1"/>
    <sheet name=" FSC SRECNP Summary" sheetId="29" r:id="rId2"/>
    <sheet name="EASTERNFL" sheetId="1" r:id="rId3"/>
    <sheet name="BROWARD" sheetId="2" r:id="rId4"/>
    <sheet name="CENTRALFL" sheetId="3" r:id="rId5"/>
    <sheet name="CHIPOLA" sheetId="4" r:id="rId6"/>
    <sheet name="DAYTONA" sheetId="5" r:id="rId7"/>
    <sheet name="FLORIDASW" sheetId="6" r:id="rId8"/>
    <sheet name="FSCJ" sheetId="7" r:id="rId9"/>
    <sheet name="FLKEYS" sheetId="8" r:id="rId10"/>
    <sheet name="GULFCOAST" sheetId="9" r:id="rId11"/>
    <sheet name="HILLSBOROUGH" sheetId="10" r:id="rId12"/>
    <sheet name="INDIANRIVER" sheetId="11" r:id="rId13"/>
    <sheet name="GATEWAY" sheetId="12" r:id="rId14"/>
    <sheet name="LAKESUMTER" sheetId="13" r:id="rId15"/>
    <sheet name="MANATEE" sheetId="14" r:id="rId16"/>
    <sheet name="MIAMIDADE" sheetId="15" r:id="rId17"/>
    <sheet name="NORTHFL" sheetId="16" r:id="rId18"/>
    <sheet name="NORTHWEST" sheetId="17" r:id="rId19"/>
    <sheet name="PALMBEACH" sheetId="18" r:id="rId20"/>
    <sheet name="PASCOHERNANDO" sheetId="19" r:id="rId21"/>
    <sheet name="PENSACOLA" sheetId="20" r:id="rId22"/>
    <sheet name="POLK" sheetId="21" r:id="rId23"/>
    <sheet name="STJOHNS" sheetId="22" r:id="rId24"/>
    <sheet name="STPETE" sheetId="23" r:id="rId25"/>
    <sheet name="SANTAFE" sheetId="24" r:id="rId26"/>
    <sheet name="SEMINOLE" sheetId="25" r:id="rId27"/>
    <sheet name="SOUTHFLORIDA" sheetId="26" r:id="rId28"/>
    <sheet name="TALLAHASSEE" sheetId="27" r:id="rId29"/>
    <sheet name="VALENCIA" sheetId="28" r:id="rId30"/>
  </sheets>
  <externalReferences>
    <externalReference r:id="rId31"/>
    <externalReference r:id="rId32"/>
    <externalReference r:id="rId33"/>
    <externalReference r:id="rId34"/>
  </externalReferences>
  <definedNames>
    <definedName name="Adjustments">'FCS SNP'!$L$8</definedName>
    <definedName name="AGL_ColumnO">'[1]Accounts by GL'!$O$6:$O$424</definedName>
    <definedName name="AGL_Lookup_Labels">'[1]Accounts by GL'!$P$6:$P$424</definedName>
    <definedName name="ARRA">[2]List!$C$1:$C$2</definedName>
    <definedName name="Broward_Adjustments">BROWARD!$K$6</definedName>
    <definedName name="Broward_College">BROWARD!$L$6</definedName>
    <definedName name="Broward_College_from_AGL">BROWARD!$J$6</definedName>
    <definedName name="Broward_Component_Unit">BROWARD!$N$6</definedName>
    <definedName name="Broward_Totals">BROWARD!$O$6</definedName>
    <definedName name="CentralFL_Adjustments">CENTRALFL!$K$6</definedName>
    <definedName name="CentralFL_College">CENTRALFL!$L$6</definedName>
    <definedName name="CentralFL_College_from_AGL">CENTRALFL!$J$6</definedName>
    <definedName name="CentralFL_Component_Unit">CENTRALFL!$N$6</definedName>
    <definedName name="CentralFL_Totals">CENTRALFL!$O$6</definedName>
    <definedName name="Chipola_Adjustments">CHIPOLA!$K$6</definedName>
    <definedName name="Chipola_College">CHIPOLA!$L$6</definedName>
    <definedName name="CHipola_College_from_AGL">CHIPOLA!$J$6</definedName>
    <definedName name="CHipola_Component_Unit">CHIPOLA!$N$6</definedName>
    <definedName name="CHipola_Totals">CHIPOLA!$O$6</definedName>
    <definedName name="College">'FCS SNP'!$M$9</definedName>
    <definedName name="College___________________from_AGL">'FCS SNP'!$K$8</definedName>
    <definedName name="Component_______________Unit">'FCS SNP'!$O$8</definedName>
    <definedName name="Daytona_Adjustments">DAYTONA!$K$6</definedName>
    <definedName name="Daytona_College">DAYTONA!$L$6</definedName>
    <definedName name="Daytona_College_from_AGL">DAYTONA!$J$6</definedName>
    <definedName name="Daytona_Component_Unit">DAYTONA!$N$6</definedName>
    <definedName name="Daytona_Totals">DAYTONA!$O$6</definedName>
    <definedName name="EasterFL_College_from_AGL">EASTERNFL!$J$6</definedName>
    <definedName name="EasternFL_Adjustments">EASTERNFL!$K$6</definedName>
    <definedName name="EasternFL_College">EASTERNFL!$L$6</definedName>
    <definedName name="EasternFL_Component_Unit">EASTERNFL!$N$6</definedName>
    <definedName name="EasternFL_Totals">EASTERNFL!$O$6</definedName>
    <definedName name="ff" localSheetId="1">#REF!</definedName>
    <definedName name="ff">#REF!</definedName>
    <definedName name="FLKeys_Adjustments">FLKEYS!$K$6</definedName>
    <definedName name="FLKeys_College">FLKEYS!$L$6</definedName>
    <definedName name="FLKeys_College_from_AGL">FLKEYS!$J$6</definedName>
    <definedName name="FLKeys_Component_Unit">FLKEYS!$N$6</definedName>
    <definedName name="FLKeys_Totals">FLKEYS!$O$6</definedName>
    <definedName name="FLoridaSW_Adjustments">FLORIDASW!$K$6</definedName>
    <definedName name="FloridaSW_College">FLORIDASW!$L$6</definedName>
    <definedName name="FloridaSW_College_from_AGL">FLORIDASW!$J$6</definedName>
    <definedName name="FloridSW_Component_Unit">FLORIDASW!$N$6</definedName>
    <definedName name="FlroidaSW_Totals">FLORIDASW!$O$6</definedName>
    <definedName name="FSC_SCECNP_Summary_Totals">' FSC SRECNP Summary'!$O$7</definedName>
    <definedName name="FSC_SCRECNP_SUMMARY_Component_Unit">' FSC SRECNP Summary'!$N$7</definedName>
    <definedName name="FSC_SCRENP_Summary_Adjustments">' FSC SRECNP Summary'!$K$7</definedName>
    <definedName name="FSC_SCRENP_Summary_College">' FSC SRECNP Summary'!$L$7</definedName>
    <definedName name="FSC_SCRENP_Summary_College_from_AGL">' FSC SRECNP Summary'!$J$7</definedName>
    <definedName name="FSCJ_Adjustments">FSCJ!$K$6</definedName>
    <definedName name="FSCJ_College">FSCJ!$L$6</definedName>
    <definedName name="FSCJ_College_from_AGL">FSCJ!$J$6</definedName>
    <definedName name="FSCJ_Component_Unit">FSCJ!$N$6</definedName>
    <definedName name="FSCJ_Totals">FSCJ!$O$6</definedName>
    <definedName name="ga">#REF!</definedName>
    <definedName name="Gateway_Adjustments">GATEWAY!$K$6</definedName>
    <definedName name="Gateway_College">GATEWAY!$L$6</definedName>
    <definedName name="Gateway_College_from_AGL">GATEWAY!$J$6</definedName>
    <definedName name="Gateway_Component_Unit">GATEWAY!$N$6</definedName>
    <definedName name="Gateways_Totals">GATEWAY!$O$6</definedName>
    <definedName name="Gulfcoast_Adjustments">GULFCOAST!$K$6</definedName>
    <definedName name="Gulfcoast_College">GULFCOAST!$L$6</definedName>
    <definedName name="GulfCoast_College_from_AGL">GULFCOAST!$J$6</definedName>
    <definedName name="GulfCoast_Component_Unit">GULFCOAST!$N$6</definedName>
    <definedName name="GulfCoast_Totals">GULFCOAST!$O$6</definedName>
    <definedName name="Hillsborough_Adjustments">HILLSBOROUGH!$K$6</definedName>
    <definedName name="Hillsborough_College">HILLSBOROUGH!$L$6</definedName>
    <definedName name="Hillsborough_College_from_AGL">HILLSBOROUGH!$J$6</definedName>
    <definedName name="Hillsborough_Component_Unit">HILLSBOROUGH!$N$6</definedName>
    <definedName name="Hillsborough_Totals">HILLSBOROUGH!$O$6</definedName>
    <definedName name="IndianRiver_Adjustments">INDIANRIVER!$K$6</definedName>
    <definedName name="IndianRiver_College">INDIANRIVER!$L$6</definedName>
    <definedName name="IndianRiver_College_from_AGL">INDIANRIVER!$J$6</definedName>
    <definedName name="IndianRiver_Component_Unit">INDIANRIVER!$N$6</definedName>
    <definedName name="IndianRIver_Totals">INDIANRIVER!$O$6</definedName>
    <definedName name="LakeSumter_Adjustments">LAKESUMTER!$K$6</definedName>
    <definedName name="LakeSumter_College">LAKESUMTER!$L$6</definedName>
    <definedName name="LakeSumter_College_from_AGL">LAKESUMTER!$J$6</definedName>
    <definedName name="LakeSumter_Component_Unit">LAKESUMTER!$N$6</definedName>
    <definedName name="LakeSumter_Totals">LAKESUMTER!$O$6</definedName>
    <definedName name="Manatee_Adjustments">MANATEE!$K$6</definedName>
    <definedName name="Manatee_College">MANATEE!$L$6</definedName>
    <definedName name="Manatee_College_from_AGL">MANATEE!$J$6</definedName>
    <definedName name="Manatee_Component_Unit">MANATEE!$N$6</definedName>
    <definedName name="manatee_Totals">MANATEE!$O$6</definedName>
    <definedName name="MiamiDade_Adjustments">MIAMIDADE!$K$6</definedName>
    <definedName name="MiamiDade_College">MIAMIDADE!$L$6</definedName>
    <definedName name="MiamiDade_College_from_AGL">MIAMIDADE!$J$6</definedName>
    <definedName name="MiamiDade_Component_Unit">MIAMIDADE!$N$6</definedName>
    <definedName name="MiamiDade_Totals">MIAMIDADE!$O$6</definedName>
    <definedName name="Norhwest_Adjustments">NORTHWEST!$K$6</definedName>
    <definedName name="NorthFL_Adjustments">NORTHFL!$K$6</definedName>
    <definedName name="NorthFL_College">NORTHFL!$L$6</definedName>
    <definedName name="NorthFl_College_from_AGL">NORTHFL!$J$6</definedName>
    <definedName name="NorthFL_Component_Unit">NORTHFL!$N$6</definedName>
    <definedName name="NorthFL_Totals">NORTHFL!$O$6</definedName>
    <definedName name="Northwest_College">NORTHWEST!$L$6</definedName>
    <definedName name="Northwest_College_from_AGL">NORTHWEST!$J$6</definedName>
    <definedName name="Northwest_Component_Unit">NORTHWEST!$N$6</definedName>
    <definedName name="Northwest_Totals">NORTHWEST!$O$6</definedName>
    <definedName name="PalmBeach_Adjustments">PALMBEACH!$K$6</definedName>
    <definedName name="Palmbeach_College">PALMBEACH!$L$6</definedName>
    <definedName name="Palmbeach_College_from_AGL">PALMBEACH!$J$6</definedName>
    <definedName name="PalmBeach_Component_Unit">PALMBEACH!$N$6</definedName>
    <definedName name="palmbeach_Totals">PALMBEACH!$O$6</definedName>
    <definedName name="pascohernando_Adjustments">PASCOHERNANDO!$K$6</definedName>
    <definedName name="PascoHernando_College">PASCOHERNANDO!$L$6</definedName>
    <definedName name="PascoHernando_College_from_AGL">PASCOHERNANDO!$J$6</definedName>
    <definedName name="PascoHernando_Component_Unit">PASCOHERNANDO!$N$6</definedName>
    <definedName name="Pascohernando_Totals">PASCOHERNANDO!$O$6</definedName>
    <definedName name="Pensacola_Adjustments">PENSACOLA!$K$6</definedName>
    <definedName name="Pensacola_College">PENSACOLA!$L$6</definedName>
    <definedName name="Pensacola_College_from_AGL">PENSACOLA!$J$6</definedName>
    <definedName name="Pensacola_Component_Unit">PENSACOLA!$N$6</definedName>
    <definedName name="Pensacola_Totals">PENSACOLA!$O$6</definedName>
    <definedName name="Polk_Adjustments">POLK!$K$6</definedName>
    <definedName name="Polk_College">POLK!$L$6</definedName>
    <definedName name="Polk_College_from_AGL">POLK!$J$6</definedName>
    <definedName name="Polk_Component_Unit">POLK!$N$6</definedName>
    <definedName name="Polk_Totals">POLK!$O$6</definedName>
    <definedName name="_xlnm.Print_Area" localSheetId="1">' FSC SRECNP Summary'!$C$1:$O$68</definedName>
    <definedName name="_xlnm.Print_Area" localSheetId="3">BROWARD!#REF!</definedName>
    <definedName name="_xlnm.Print_Area" localSheetId="4">CENTRALFL!#REF!</definedName>
    <definedName name="_xlnm.Print_Area" localSheetId="5">CHIPOLA!#REF!</definedName>
    <definedName name="_xlnm.Print_Area" localSheetId="6">DAYTONA!#REF!</definedName>
    <definedName name="_xlnm.Print_Area" localSheetId="2">EASTERNFL!#REF!</definedName>
    <definedName name="_xlnm.Print_Area" localSheetId="0">'FCS SNP'!#REF!</definedName>
    <definedName name="_xlnm.Print_Area" localSheetId="9">FLKEYS!#REF!</definedName>
    <definedName name="_xlnm.Print_Area" localSheetId="7">FLORIDASW!#REF!</definedName>
    <definedName name="_xlnm.Print_Area" localSheetId="8">FSCJ!#REF!</definedName>
    <definedName name="_xlnm.Print_Area" localSheetId="13">GATEWAY!#REF!</definedName>
    <definedName name="_xlnm.Print_Area" localSheetId="10">GULFCOAST!#REF!</definedName>
    <definedName name="_xlnm.Print_Area" localSheetId="11">HILLSBOROUGH!#REF!</definedName>
    <definedName name="_xlnm.Print_Area" localSheetId="12">INDIANRIVER!#REF!</definedName>
    <definedName name="_xlnm.Print_Area" localSheetId="14">LAKESUMTER!#REF!</definedName>
    <definedName name="_xlnm.Print_Area" localSheetId="15">MANATEE!#REF!</definedName>
    <definedName name="_xlnm.Print_Area" localSheetId="16">MIAMIDADE!#REF!</definedName>
    <definedName name="_xlnm.Print_Area" localSheetId="17">NORTHFL!#REF!</definedName>
    <definedName name="_xlnm.Print_Area" localSheetId="18">NORTHWEST!#REF!</definedName>
    <definedName name="_xlnm.Print_Area" localSheetId="19">PALMBEACH!#REF!</definedName>
    <definedName name="_xlnm.Print_Area" localSheetId="20">PASCOHERNANDO!#REF!</definedName>
    <definedName name="_xlnm.Print_Area" localSheetId="21">PENSACOLA!#REF!</definedName>
    <definedName name="_xlnm.Print_Area" localSheetId="22">POLK!#REF!</definedName>
    <definedName name="_xlnm.Print_Area" localSheetId="25">SANTAFE!#REF!</definedName>
    <definedName name="_xlnm.Print_Area" localSheetId="26">SEMINOLE!#REF!</definedName>
    <definedName name="_xlnm.Print_Area" localSheetId="27">SOUTHFLORIDA!#REF!</definedName>
    <definedName name="_xlnm.Print_Area" localSheetId="23">STJOHNS!#REF!</definedName>
    <definedName name="_xlnm.Print_Area" localSheetId="28">TALLAHASSEE!#REF!</definedName>
    <definedName name="_xlnm.Print_Area" localSheetId="29">VALENCIA!#REF!</definedName>
    <definedName name="_xlnm.Print_Area">#REF!</definedName>
    <definedName name="RD">[3]List!$A$1:$A$2</definedName>
    <definedName name="rint" localSheetId="1">#REF!</definedName>
    <definedName name="rint" localSheetId="3">#REF!</definedName>
    <definedName name="rint" localSheetId="4">#REF!</definedName>
    <definedName name="rint" localSheetId="5">#REF!</definedName>
    <definedName name="rint" localSheetId="6">#REF!</definedName>
    <definedName name="rint" localSheetId="0">#REF!</definedName>
    <definedName name="rint" localSheetId="9">#REF!</definedName>
    <definedName name="rint" localSheetId="7">#REF!</definedName>
    <definedName name="rint" localSheetId="8">#REF!</definedName>
    <definedName name="rint" localSheetId="13">#REF!</definedName>
    <definedName name="rint" localSheetId="10">#REF!</definedName>
    <definedName name="rint" localSheetId="11">#REF!</definedName>
    <definedName name="rint" localSheetId="12">#REF!</definedName>
    <definedName name="rint" localSheetId="14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2">#REF!</definedName>
    <definedName name="rint" localSheetId="25">#REF!</definedName>
    <definedName name="rint" localSheetId="26">#REF!</definedName>
    <definedName name="rint" localSheetId="27">#REF!</definedName>
    <definedName name="rint" localSheetId="23">#REF!</definedName>
    <definedName name="rint" localSheetId="24">#REF!</definedName>
    <definedName name="rint" localSheetId="28">#REF!</definedName>
    <definedName name="rint" localSheetId="29">#REF!</definedName>
    <definedName name="rint">#REF!</definedName>
    <definedName name="SantaFe_Adjustments">SANTAFE!$K$6</definedName>
    <definedName name="SantaFe_College">SANTAFE!$L$6</definedName>
    <definedName name="SantaFe_College_from_AGL">SANTAFE!$J$6</definedName>
    <definedName name="SantaFe_Component_Unit">SANTAFE!$N$6</definedName>
    <definedName name="SantaFe_Totals">SANTAFE!$O$6</definedName>
    <definedName name="Seminole_Adjustments">SEMINOLE!$K$6</definedName>
    <definedName name="Seminole_College">SEMINOLE!$L$6</definedName>
    <definedName name="Seminole_College_from_AGL">SEMINOLE!$J$6</definedName>
    <definedName name="Seminole_Totals">SEMINOLE!$O$6</definedName>
    <definedName name="SeminoleValencia_Component_Unit">SEMINOLE!$N$6</definedName>
    <definedName name="SOF">[3]List!$B$1:$B$4</definedName>
    <definedName name="SouthFL_Adjustments">SOUTHFLORIDA!$K$6</definedName>
    <definedName name="SouthFL_College">SOUTHFLORIDA!$L$6</definedName>
    <definedName name="SouthFL_College_from_AGL">SOUTHFLORIDA!$J$6</definedName>
    <definedName name="SouthFL_Totals">SOUTHFLORIDA!$O$6</definedName>
    <definedName name="SouthFLValencia_Component_Unit">SOUTHFLORIDA!$N$6</definedName>
    <definedName name="St.Pete_Component_Unit">STPETE!$N$6</definedName>
    <definedName name="StJohns_Adjustments">STJOHNS!$K$6</definedName>
    <definedName name="StJohns_College">STJOHNS!$L$6</definedName>
    <definedName name="StJohns_College_from_AGL">STJOHNS!$J$6</definedName>
    <definedName name="StJohns_Component_Unit">STJOHNS!$N$6</definedName>
    <definedName name="StJohns_Totals">STJOHNS!$O$6</definedName>
    <definedName name="StPete_Adjustments">STPETE!$K$6</definedName>
    <definedName name="StPete_College">STPETE!$L$6</definedName>
    <definedName name="StPete_College_from_AGL">STPETE!$J$6</definedName>
    <definedName name="StPete_Totals">STPETE!$O$6</definedName>
    <definedName name="Tallahassee_Adjustments">TALLAHASSEE!$K$6</definedName>
    <definedName name="Tallahassee_College">TALLAHASSEE!$L$6</definedName>
    <definedName name="Tallahassee_College_from_AGL">TALLAHASSEE!$J$6</definedName>
    <definedName name="Tallahassee_Totals">TALLAHASSEE!$O$6</definedName>
    <definedName name="TallahasseeValencia_Component_Unit">TALLAHASSEE!$N$6</definedName>
    <definedName name="Totals">'FCS SNP'!$P$8</definedName>
    <definedName name="Valencia_Adjustments">VALENCIA!$K$6</definedName>
    <definedName name="Valencia_College_from_AGL">VALENCIA!$J$6</definedName>
    <definedName name="Valencia_Component_Unit">VALENCIA!$N$6</definedName>
    <definedName name="Valencia_Totals">VALENCIA!$O$6</definedName>
    <definedName name="Valenia_College">VALENCIA!$L$6</definedName>
    <definedName name="Yearend_date">'[1]Contact Information'!$C$9</definedName>
    <definedName name="YesOrNo" localSheetId="1">#REF!</definedName>
    <definedName name="YesOrNo" localSheetId="3">#REF!</definedName>
    <definedName name="YesOrNo" localSheetId="4">#REF!</definedName>
    <definedName name="YesOrNo" localSheetId="5">#REF!</definedName>
    <definedName name="YesOrNo" localSheetId="6">#REF!</definedName>
    <definedName name="YesOrNo" localSheetId="0">#REF!</definedName>
    <definedName name="YesOrNo" localSheetId="9">#REF!</definedName>
    <definedName name="YesOrNo" localSheetId="7">#REF!</definedName>
    <definedName name="YesOrNo" localSheetId="8">#REF!</definedName>
    <definedName name="YesOrNo" localSheetId="13">#REF!</definedName>
    <definedName name="YesOrNo" localSheetId="10">#REF!</definedName>
    <definedName name="YesOrNo" localSheetId="11">#REF!</definedName>
    <definedName name="YesOrNo" localSheetId="12">#REF!</definedName>
    <definedName name="YesOrNo" localSheetId="14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2">#REF!</definedName>
    <definedName name="YesOrNo" localSheetId="25">#REF!</definedName>
    <definedName name="YesOrNo" localSheetId="26">#REF!</definedName>
    <definedName name="YesOrNo" localSheetId="27">#REF!</definedName>
    <definedName name="YesOrNo" localSheetId="23">#REF!</definedName>
    <definedName name="YesOrNo" localSheetId="24">#REF!</definedName>
    <definedName name="YesOrNo" localSheetId="28">#REF!</definedName>
    <definedName name="YesOrNo" localSheetId="29">#REF!</definedName>
    <definedName name="YesOr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8" i="29" l="1"/>
  <c r="N18" i="29"/>
  <c r="L18" i="29"/>
  <c r="K18" i="29"/>
  <c r="J18" i="29"/>
  <c r="G11" i="29"/>
  <c r="G17" i="29"/>
  <c r="J53" i="29" l="1"/>
  <c r="K53" i="29"/>
  <c r="L53" i="29"/>
  <c r="M53" i="29"/>
  <c r="N53" i="29"/>
  <c r="O53" i="29"/>
  <c r="J54" i="29"/>
  <c r="K54" i="29"/>
  <c r="L54" i="29"/>
  <c r="M54" i="29"/>
  <c r="N54" i="29"/>
  <c r="O54" i="29"/>
  <c r="J55" i="29"/>
  <c r="K55" i="29"/>
  <c r="L55" i="29"/>
  <c r="M55" i="29"/>
  <c r="N55" i="29"/>
  <c r="O55" i="29"/>
  <c r="O52" i="29"/>
  <c r="N52" i="29"/>
  <c r="M52" i="29"/>
  <c r="L52" i="29"/>
  <c r="K52" i="29"/>
  <c r="J52" i="29"/>
  <c r="O45" i="29"/>
  <c r="N45" i="29"/>
  <c r="M45" i="29"/>
  <c r="L45" i="29"/>
  <c r="K45" i="29"/>
  <c r="J45" i="29"/>
  <c r="O44" i="29"/>
  <c r="N44" i="29"/>
  <c r="M44" i="29"/>
  <c r="L44" i="29"/>
  <c r="K44" i="29"/>
  <c r="J44" i="29"/>
  <c r="O43" i="29"/>
  <c r="N43" i="29"/>
  <c r="M43" i="29"/>
  <c r="L43" i="29"/>
  <c r="K43" i="29"/>
  <c r="J43" i="29"/>
  <c r="O42" i="29"/>
  <c r="N42" i="29"/>
  <c r="M42" i="29"/>
  <c r="L42" i="29"/>
  <c r="K42" i="29"/>
  <c r="J42" i="29"/>
  <c r="O41" i="29"/>
  <c r="N41" i="29"/>
  <c r="M41" i="29"/>
  <c r="L41" i="29"/>
  <c r="K41" i="29"/>
  <c r="J41" i="29"/>
  <c r="O40" i="29"/>
  <c r="N40" i="29"/>
  <c r="M40" i="29"/>
  <c r="L40" i="29"/>
  <c r="K40" i="29"/>
  <c r="J40" i="29"/>
  <c r="O39" i="29"/>
  <c r="N39" i="29"/>
  <c r="M39" i="29"/>
  <c r="L39" i="29"/>
  <c r="K39" i="29"/>
  <c r="J39" i="29"/>
  <c r="O38" i="29"/>
  <c r="N38" i="29"/>
  <c r="M38" i="29"/>
  <c r="L38" i="29"/>
  <c r="K38" i="29"/>
  <c r="J38" i="29"/>
  <c r="K37" i="29"/>
  <c r="L37" i="29"/>
  <c r="M37" i="29"/>
  <c r="N37" i="29"/>
  <c r="O37" i="29"/>
  <c r="J37" i="29"/>
  <c r="N30" i="29"/>
  <c r="M30" i="29"/>
  <c r="L30" i="29"/>
  <c r="K30" i="29"/>
  <c r="N29" i="29"/>
  <c r="M29" i="29"/>
  <c r="L29" i="29"/>
  <c r="K29" i="29"/>
  <c r="N28" i="29"/>
  <c r="M28" i="29"/>
  <c r="L28" i="29"/>
  <c r="K28" i="29"/>
  <c r="N27" i="29"/>
  <c r="M27" i="29"/>
  <c r="L27" i="29"/>
  <c r="K27" i="29"/>
  <c r="N26" i="29"/>
  <c r="M26" i="29"/>
  <c r="L26" i="29"/>
  <c r="K26" i="29"/>
  <c r="N25" i="29"/>
  <c r="M25" i="29"/>
  <c r="L25" i="29"/>
  <c r="K25" i="29"/>
  <c r="N24" i="29"/>
  <c r="M24" i="29"/>
  <c r="L24" i="29"/>
  <c r="K24" i="29"/>
  <c r="J30" i="29"/>
  <c r="J29" i="29"/>
  <c r="J28" i="29"/>
  <c r="J27" i="29"/>
  <c r="J26" i="29"/>
  <c r="J25" i="29"/>
  <c r="J24" i="29"/>
  <c r="M18" i="29"/>
  <c r="O17" i="29"/>
  <c r="N17" i="29"/>
  <c r="M17" i="29"/>
  <c r="L17" i="29"/>
  <c r="K17" i="29"/>
  <c r="O16" i="29"/>
  <c r="N16" i="29"/>
  <c r="M16" i="29"/>
  <c r="L16" i="29"/>
  <c r="K16" i="29"/>
  <c r="O15" i="29"/>
  <c r="N15" i="29"/>
  <c r="M15" i="29"/>
  <c r="L15" i="29"/>
  <c r="K15" i="29"/>
  <c r="O14" i="29"/>
  <c r="N14" i="29"/>
  <c r="M14" i="29"/>
  <c r="L14" i="29"/>
  <c r="K14" i="29"/>
  <c r="O13" i="29"/>
  <c r="N13" i="29"/>
  <c r="M13" i="29"/>
  <c r="L13" i="29"/>
  <c r="K13" i="29"/>
  <c r="O12" i="29"/>
  <c r="N12" i="29"/>
  <c r="M12" i="29"/>
  <c r="L12" i="29"/>
  <c r="K12" i="29"/>
  <c r="O11" i="29"/>
  <c r="N11" i="29"/>
  <c r="M11" i="29"/>
  <c r="L11" i="29"/>
  <c r="K11" i="29"/>
  <c r="J17" i="29"/>
  <c r="J16" i="29"/>
  <c r="J15" i="29"/>
  <c r="J14" i="29"/>
  <c r="J13" i="29"/>
  <c r="J12" i="29"/>
  <c r="J11" i="29"/>
  <c r="L62" i="29" l="1"/>
  <c r="M62" i="29"/>
  <c r="N62" i="29"/>
  <c r="O62" i="29"/>
  <c r="P139" i="31" l="1"/>
  <c r="O139" i="31"/>
  <c r="N139" i="31"/>
  <c r="M139" i="31"/>
  <c r="L139" i="31"/>
  <c r="K139" i="31"/>
  <c r="N7" i="21" l="1"/>
  <c r="N7" i="22"/>
  <c r="N7" i="23"/>
  <c r="N7" i="24"/>
  <c r="N7" i="25"/>
  <c r="N7" i="26"/>
  <c r="N7" i="27"/>
  <c r="N7" i="28"/>
  <c r="N7" i="20"/>
  <c r="N7" i="10"/>
  <c r="N7" i="11"/>
  <c r="N7" i="12"/>
  <c r="N7" i="13"/>
  <c r="N7" i="14"/>
  <c r="N7" i="15"/>
  <c r="N7" i="16"/>
  <c r="N7" i="17"/>
  <c r="N7" i="18"/>
  <c r="N7" i="19"/>
  <c r="N7" i="9"/>
  <c r="N7" i="8"/>
  <c r="N7" i="7"/>
  <c r="N7" i="6"/>
  <c r="N7" i="5"/>
  <c r="N7" i="4"/>
  <c r="N7" i="3"/>
  <c r="N7" i="2"/>
  <c r="N7" i="1"/>
  <c r="M61" i="29" l="1"/>
  <c r="M64" i="29" s="1" a="1"/>
  <c r="M64" i="29" s="1"/>
  <c r="N61" i="29"/>
  <c r="N64" i="29" s="1" a="1"/>
  <c r="N64" i="29" s="1"/>
  <c r="M59" i="29"/>
  <c r="M32" i="29" a="1"/>
  <c r="M32" i="29" s="1"/>
  <c r="K32" i="29" l="1" a="1"/>
  <c r="K32" i="29" s="1"/>
  <c r="N32" i="29" a="1"/>
  <c r="N32" i="29" s="1"/>
  <c r="M66" i="29"/>
  <c r="M68" i="29" s="1"/>
  <c r="O61" i="29" l="1"/>
  <c r="O64" i="29" s="1" a="1"/>
  <c r="O64" i="29" s="1"/>
  <c r="O29" i="29" l="1"/>
  <c r="O25" i="29"/>
  <c r="O30" i="29"/>
  <c r="O26" i="29"/>
  <c r="O27" i="29"/>
  <c r="O28" i="29"/>
  <c r="L32" i="29" l="1" a="1"/>
  <c r="L32" i="29" s="1"/>
  <c r="K62" i="29" l="1"/>
  <c r="J62" i="29"/>
  <c r="K61" i="29"/>
  <c r="J61" i="29"/>
  <c r="K57" i="29" a="1"/>
  <c r="K20" i="29" a="1"/>
  <c r="K57" i="29" l="1"/>
  <c r="K20" i="29"/>
  <c r="L61" i="29"/>
  <c r="L64" i="29" s="1" a="1"/>
  <c r="L64" i="29" s="1"/>
  <c r="K47" i="29" l="1" a="1"/>
  <c r="K47" i="29" s="1"/>
  <c r="K34" i="29"/>
  <c r="J20" i="29" l="1" a="1"/>
  <c r="J20" i="29" s="1"/>
  <c r="J47" i="29" a="1"/>
  <c r="J47" i="29" s="1"/>
  <c r="K50" i="29"/>
  <c r="K59" i="29" s="1"/>
  <c r="J32" i="29" a="1"/>
  <c r="J32" i="29" s="1"/>
  <c r="J57" i="29" a="1"/>
  <c r="J57" i="29" s="1"/>
  <c r="J34" i="29" l="1"/>
  <c r="J50" i="29" s="1"/>
  <c r="J59" i="29" s="1"/>
  <c r="F127" i="29" l="1"/>
  <c r="G127" i="29" l="1"/>
  <c r="N20" i="29" a="1"/>
  <c r="L47" i="29" a="1"/>
  <c r="L20" i="29" a="1"/>
  <c r="L57" i="29" l="1" a="1"/>
  <c r="L57" i="29" s="1"/>
  <c r="N57" i="29" a="1"/>
  <c r="N57" i="29" s="1"/>
  <c r="C41" i="29"/>
  <c r="C55" i="29"/>
  <c r="C43" i="29"/>
  <c r="L47" i="29"/>
  <c r="N20" i="29"/>
  <c r="L20" i="29"/>
  <c r="O24" i="29"/>
  <c r="N47" i="29" a="1"/>
  <c r="N47" i="29" s="1"/>
  <c r="O32" i="29" l="1" a="1"/>
  <c r="O32" i="29" s="1"/>
  <c r="O57" i="29" a="1"/>
  <c r="O57" i="29" s="1"/>
  <c r="O47" i="29" a="1"/>
  <c r="O47" i="29" s="1"/>
  <c r="O20" i="29" a="1"/>
  <c r="O20" i="29" s="1"/>
  <c r="N34" i="29"/>
  <c r="N50" i="29" s="1"/>
  <c r="N59" i="29" s="1"/>
  <c r="N66" i="29" s="1"/>
  <c r="N68" i="29" s="1"/>
  <c r="L34" i="29"/>
  <c r="O34" i="29" l="1"/>
  <c r="O50" i="29" s="1"/>
  <c r="O59" i="29" s="1"/>
  <c r="O66" i="29" s="1"/>
  <c r="O68" i="29" s="1"/>
  <c r="D34" i="29"/>
  <c r="L50" i="29"/>
  <c r="L59" i="29" s="1"/>
  <c r="C49" i="29" l="1"/>
  <c r="L66" i="29" l="1"/>
  <c r="C59" i="29"/>
  <c r="L68" i="2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94" authorId="0" shapeId="0" xr:uid="{00000000-0006-0000-0000-000001000000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0A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  <author>Paige, Bethoria</author>
  </authors>
  <commentList>
    <comment ref="F10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0B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  <comment ref="N40" authorId="2" shapeId="0" xr:uid="{00000000-0006-0000-0B00-000003000000}">
      <text>
        <r>
          <rPr>
            <b/>
            <sz val="9"/>
            <color indexed="81"/>
            <rFont val="Tahoma"/>
            <family val="2"/>
          </rPr>
          <t>Paige, Bethoria:</t>
        </r>
        <r>
          <rPr>
            <sz val="9"/>
            <color indexed="81"/>
            <rFont val="Tahoma"/>
            <family val="2"/>
          </rPr>
          <t xml:space="preserve">
Net total of:
$79,214 Realized gain(loss) on Inv.
plus $11,283 Unreal gain(loss) on Inv.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0C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0C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0D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0E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0E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0F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0F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10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10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11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11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12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13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13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Dickens, Jamaal</author>
  </authors>
  <commentList>
    <comment ref="A127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Dickens, Jamaal: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14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14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15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15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16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16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17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17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18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18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19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19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1A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1A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1B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1B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1C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1C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  <author>Jackie Lasch</author>
  </authors>
  <commentList>
    <comment ref="F10" authorId="0" shapeId="0" xr:uid="{00000000-0006-0000-1D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1D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  <comment ref="K16" authorId="2" shapeId="0" xr:uid="{00000000-0006-0000-1D00-000003000000}">
      <text>
        <r>
          <rPr>
            <b/>
            <sz val="9"/>
            <color indexed="81"/>
            <rFont val="Tahoma"/>
            <family val="2"/>
          </rPr>
          <t>Jackie Lasch:</t>
        </r>
        <r>
          <rPr>
            <sz val="9"/>
            <color indexed="81"/>
            <rFont val="Tahoma"/>
            <family val="2"/>
          </rPr>
          <t xml:space="preserve">
G331 for OSC CIT Bldg Rent (Fund 4) being picked up in Auxiliary line in error.</t>
        </r>
      </text>
    </comment>
    <comment ref="K17" authorId="2" shapeId="0" xr:uid="{00000000-0006-0000-1D00-000004000000}">
      <text>
        <r>
          <rPr>
            <b/>
            <sz val="9"/>
            <color indexed="81"/>
            <rFont val="Tahoma"/>
            <family val="2"/>
          </rPr>
          <t>Jackie Lasch:</t>
        </r>
        <r>
          <rPr>
            <sz val="9"/>
            <color indexed="81"/>
            <rFont val="Tahoma"/>
            <family val="2"/>
          </rPr>
          <t xml:space="preserve">
CIT Bldg Rent, Fund 4
G331 on AGL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02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04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05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06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07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08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</author>
    <author>Rose, Tracy</author>
  </authors>
  <commentList>
    <comment ref="F10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6" authorId="1" shapeId="0" xr:uid="{00000000-0006-0000-0900-000002000000}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<sst xmlns="http://schemas.openxmlformats.org/spreadsheetml/2006/main" count="3854" uniqueCount="384">
  <si>
    <t>A COMPONENT UNIT OF THE STATE OF FLORIDA</t>
  </si>
  <si>
    <t>STATEMENT OF REVENUES, EXPENSES, AND CHANGES IN NET POSITION</t>
  </si>
  <si>
    <t>Version:</t>
  </si>
  <si>
    <t>College</t>
  </si>
  <si>
    <t>Component</t>
  </si>
  <si>
    <t>Totals</t>
  </si>
  <si>
    <t>REVENUES</t>
  </si>
  <si>
    <t>DOE</t>
  </si>
  <si>
    <t>DFS</t>
  </si>
  <si>
    <t>Operating Revenues:</t>
  </si>
  <si>
    <t>Student Tuition and Fees, Net of Scholarship</t>
  </si>
  <si>
    <t>OR0100</t>
  </si>
  <si>
    <t>67100</t>
  </si>
  <si>
    <t>Allowances of $</t>
  </si>
  <si>
    <t>OR0200</t>
  </si>
  <si>
    <t>61400</t>
  </si>
  <si>
    <t>Federal Grants and Contracts</t>
  </si>
  <si>
    <t>OR0300</t>
  </si>
  <si>
    <t>State and Local Grants and Contracts</t>
  </si>
  <si>
    <t>OR0400</t>
  </si>
  <si>
    <t>Nongovernmental Grants and Contracts</t>
  </si>
  <si>
    <t>OR0500</t>
  </si>
  <si>
    <t>Sales and Services of Educational Departments</t>
  </si>
  <si>
    <t>Auxiliary Enterprises, Net of Scholarship</t>
  </si>
  <si>
    <t>OR0600</t>
  </si>
  <si>
    <t>OR0700</t>
  </si>
  <si>
    <t>68900</t>
  </si>
  <si>
    <t>Other Operating Revenues</t>
  </si>
  <si>
    <t>OR2000</t>
  </si>
  <si>
    <t>Total Operating Revenues</t>
  </si>
  <si>
    <t>EXPENSES</t>
  </si>
  <si>
    <t>Operating Expenses:</t>
  </si>
  <si>
    <t>OE0100</t>
  </si>
  <si>
    <t>77100</t>
  </si>
  <si>
    <t>Personnel Services</t>
  </si>
  <si>
    <t>OE0200</t>
  </si>
  <si>
    <t>Scholarships and Waivers</t>
  </si>
  <si>
    <t>OE0300</t>
  </si>
  <si>
    <t>Utilities and Communications</t>
  </si>
  <si>
    <t>OE0400</t>
  </si>
  <si>
    <t>Contractual Services</t>
  </si>
  <si>
    <t>OE0500</t>
  </si>
  <si>
    <t>Other Services and Expenses</t>
  </si>
  <si>
    <t>OE0600</t>
  </si>
  <si>
    <t>Materials and Supplies</t>
  </si>
  <si>
    <t>OE0700</t>
  </si>
  <si>
    <t>77500</t>
  </si>
  <si>
    <t>Depreciation</t>
  </si>
  <si>
    <t>OE2000</t>
  </si>
  <si>
    <t>Total Operating Expenses</t>
  </si>
  <si>
    <t>NONOPERATING REVENUES (EXPENSES)</t>
  </si>
  <si>
    <t>NRE0100</t>
  </si>
  <si>
    <t>68400</t>
  </si>
  <si>
    <t>State Noncapital Appropriations</t>
  </si>
  <si>
    <t>NRE0200</t>
  </si>
  <si>
    <t>Federal and State Student Financial Aid</t>
  </si>
  <si>
    <t>NRE0300</t>
  </si>
  <si>
    <t>Gifts and Grants</t>
  </si>
  <si>
    <t>NRE0400</t>
  </si>
  <si>
    <t>68600</t>
  </si>
  <si>
    <t>Investment Income</t>
  </si>
  <si>
    <t>NRE0500</t>
  </si>
  <si>
    <t>NRE0600</t>
  </si>
  <si>
    <t>Other Nonoperating Revenues</t>
  </si>
  <si>
    <t>NRE0700</t>
  </si>
  <si>
    <t>72600</t>
  </si>
  <si>
    <t>NRE0800</t>
  </si>
  <si>
    <t>Interest on Capital Asset-Related Debt</t>
  </si>
  <si>
    <t>NRE0900</t>
  </si>
  <si>
    <t>Other Nonoperating Expenses</t>
  </si>
  <si>
    <t>NRE2000</t>
  </si>
  <si>
    <t>Net Nonoperating Revenues (Expenses)</t>
  </si>
  <si>
    <t>Expenses, Gains, or Losses</t>
  </si>
  <si>
    <t>ORE0100</t>
  </si>
  <si>
    <t>State Capital Appropriations</t>
  </si>
  <si>
    <t>ORE0200</t>
  </si>
  <si>
    <t>62100</t>
  </si>
  <si>
    <t>Capital Grants, Contracts, Gifts, and Fees</t>
  </si>
  <si>
    <t>ORE0300</t>
  </si>
  <si>
    <t>69800</t>
  </si>
  <si>
    <t>Additions to Endowments</t>
  </si>
  <si>
    <t>ORE0400</t>
  </si>
  <si>
    <t>ORE2000</t>
  </si>
  <si>
    <t>Total Other Revenues</t>
  </si>
  <si>
    <t>BNA0100</t>
  </si>
  <si>
    <t>Net Position, Beginning of Year</t>
  </si>
  <si>
    <t>BNA0200</t>
  </si>
  <si>
    <t>53200</t>
  </si>
  <si>
    <t>Adjustments to Beginning Net Position</t>
  </si>
  <si>
    <t>Net Position, Beginning of Year, as Restated</t>
  </si>
  <si>
    <t>Net Position, End of Year</t>
  </si>
  <si>
    <t>The accompanying notes to financial statements are an integral part of this statement.</t>
  </si>
  <si>
    <t>Unlocked Work Area:</t>
  </si>
  <si>
    <t>Net Position, End of Prior Year</t>
  </si>
  <si>
    <t>College2013</t>
  </si>
  <si>
    <t>CU2013</t>
  </si>
  <si>
    <t>BROWARD COLLEGE</t>
  </si>
  <si>
    <t>CHIPOLA COLLEGE</t>
  </si>
  <si>
    <t>COLLEGE OF CENTRAL FLORIDA</t>
  </si>
  <si>
    <t>DAYTONA STATE COLLEGE</t>
  </si>
  <si>
    <t>EASTERN FLORIDA STATE COLLEGE</t>
  </si>
  <si>
    <t>EDISON STATE COLLEGE</t>
  </si>
  <si>
    <t>FLORIDA GATEWAY COLLEGE</t>
  </si>
  <si>
    <t>FLORIDA KEYS COMMUNITY COLLEGE</t>
  </si>
  <si>
    <t>FLORIDA STATE COLLEGE AT JACKSONVILLE</t>
  </si>
  <si>
    <t>GULF COAST STATE COLLEGE</t>
  </si>
  <si>
    <t>HILLSBOROUGH COMMUNITY COLLEGE</t>
  </si>
  <si>
    <t>INDIAN RIVER STATE COLLEGE</t>
  </si>
  <si>
    <t>LAKE-SUMTER STATE COLLEGE</t>
  </si>
  <si>
    <t>MIAMI DADE COLLEGE</t>
  </si>
  <si>
    <t>NORTH FLORIDA COMMUNITY COLLEGE</t>
  </si>
  <si>
    <t>NORTHWEST FLORIDA STATE COLLEGE</t>
  </si>
  <si>
    <t>PALM BEACH STATE COLLEGE</t>
  </si>
  <si>
    <t>PASCO-HERNANDO COMMUNITY COLLEGE</t>
  </si>
  <si>
    <t>PENSACOLA STATE COLLEGE</t>
  </si>
  <si>
    <t>POLK STATE COLLEGE</t>
  </si>
  <si>
    <t>SANTA FE COLLEGE</t>
  </si>
  <si>
    <t>SEMINOLE STATE COLLEGE OF FLORIDA</t>
  </si>
  <si>
    <t>SOUTH FLORIDA STATE COLLEGE</t>
  </si>
  <si>
    <t>ST. JOHNS RIVER STATE COLLEGE</t>
  </si>
  <si>
    <t>ST. PETERSBURG COLLEGE</t>
  </si>
  <si>
    <t>STATE COLLEGE OF FLORIDA, MANATEE-SARASOTA</t>
  </si>
  <si>
    <t>TALLAHASSEE COMMUNITY COLLEGE</t>
  </si>
  <si>
    <t>VALENCIA COLLEGE</t>
  </si>
  <si>
    <t>FLORIDA COLLEGE SYSTEM</t>
  </si>
  <si>
    <t>BASIC FINANCIAL STATEMENTS</t>
  </si>
  <si>
    <t>STATEMENT OF NET POSITION</t>
  </si>
  <si>
    <t>Unit</t>
  </si>
  <si>
    <t>ASSETS</t>
  </si>
  <si>
    <t>Current Assets:</t>
  </si>
  <si>
    <t>CA0100</t>
  </si>
  <si>
    <t>Multi</t>
  </si>
  <si>
    <t>Cash and Cash Equivalents</t>
  </si>
  <si>
    <t>CA0200</t>
  </si>
  <si>
    <t>Restricted Cash and Cash Equivalents</t>
  </si>
  <si>
    <t>CA0300</t>
  </si>
  <si>
    <t>Investments</t>
  </si>
  <si>
    <t>CA0400</t>
  </si>
  <si>
    <t>Restricted Investments</t>
  </si>
  <si>
    <t>CA0500</t>
  </si>
  <si>
    <t>Accounts Receivable, Net</t>
  </si>
  <si>
    <t>CA0600</t>
  </si>
  <si>
    <t>Notes Receivable, Net</t>
  </si>
  <si>
    <t>CA0700</t>
  </si>
  <si>
    <t>16500</t>
  </si>
  <si>
    <t>Due from Other Governmental Agencies</t>
  </si>
  <si>
    <t>CA0800</t>
  </si>
  <si>
    <t>16700</t>
  </si>
  <si>
    <t>Due from Component Unit/College</t>
  </si>
  <si>
    <t>CA0900</t>
  </si>
  <si>
    <t>17100</t>
  </si>
  <si>
    <t>Inventories</t>
  </si>
  <si>
    <t>CA1000</t>
  </si>
  <si>
    <t>19100</t>
  </si>
  <si>
    <t>Prepaid Expenses</t>
  </si>
  <si>
    <t>CA1100</t>
  </si>
  <si>
    <t>19200</t>
  </si>
  <si>
    <t>Deposits</t>
  </si>
  <si>
    <t>CA1200</t>
  </si>
  <si>
    <t>19900</t>
  </si>
  <si>
    <t>Other Assets</t>
  </si>
  <si>
    <t>CA2000</t>
  </si>
  <si>
    <t>Total Current Assets</t>
  </si>
  <si>
    <t>Noncurrent Assets:</t>
  </si>
  <si>
    <t>NCA0100</t>
  </si>
  <si>
    <t>NCA0200</t>
  </si>
  <si>
    <t>NCA0300</t>
  </si>
  <si>
    <t>NCA0400</t>
  </si>
  <si>
    <t>Loans and Notes Receivable, Net</t>
  </si>
  <si>
    <t>NCA0500</t>
  </si>
  <si>
    <t>Depreciable Capital Assets, Net</t>
  </si>
  <si>
    <t>NCA0600</t>
  </si>
  <si>
    <t>Nondepreciable Capital Assets</t>
  </si>
  <si>
    <t>NCA0700</t>
  </si>
  <si>
    <t>29900</t>
  </si>
  <si>
    <t>NCA2000</t>
  </si>
  <si>
    <t>Total Noncurrent Assets</t>
  </si>
  <si>
    <t>TOTAL ASSETS</t>
  </si>
  <si>
    <t>DEFERRED OUTFLOWS OF RESOURCES</t>
  </si>
  <si>
    <t>Deferred Outflow Related to Service Concession Arrangement</t>
  </si>
  <si>
    <t>TOTAL DEFERRED OUTFLOWS OF RESOURCES</t>
  </si>
  <si>
    <t>TOTAL ASSETS AND DEFERRED OUTFLOWS OF RESOURCES</t>
  </si>
  <si>
    <t>LIABILITIES</t>
  </si>
  <si>
    <t>Current Liabilities:</t>
  </si>
  <si>
    <t>CL0100</t>
  </si>
  <si>
    <t>31100</t>
  </si>
  <si>
    <t>Accounts Payable</t>
  </si>
  <si>
    <t>CL0150</t>
  </si>
  <si>
    <t>32900</t>
  </si>
  <si>
    <t>Accrued Interest Payable</t>
  </si>
  <si>
    <t>CL0200</t>
  </si>
  <si>
    <t>32100</t>
  </si>
  <si>
    <t>Salary and Payroll Taxes Payable</t>
  </si>
  <si>
    <t>CL0300</t>
  </si>
  <si>
    <t>31300</t>
  </si>
  <si>
    <t>Retainage Payable</t>
  </si>
  <si>
    <t>CL0400</t>
  </si>
  <si>
    <t>35500</t>
  </si>
  <si>
    <t>Due to Other Governmental Agencies</t>
  </si>
  <si>
    <t>CL0500</t>
  </si>
  <si>
    <t>35700</t>
  </si>
  <si>
    <t>Due to Component Unit/College</t>
  </si>
  <si>
    <t>CL0600</t>
  </si>
  <si>
    <t>38900</t>
  </si>
  <si>
    <t>Unearned Revenue</t>
  </si>
  <si>
    <t>CL0700</t>
  </si>
  <si>
    <t>31400</t>
  </si>
  <si>
    <t>Estimated Insurance Claims Payable</t>
  </si>
  <si>
    <t>CL0800</t>
  </si>
  <si>
    <t>Deposits Held for Others</t>
  </si>
  <si>
    <t>Long-Term Liabilities - Current Portion:</t>
  </si>
  <si>
    <t>CL0900</t>
  </si>
  <si>
    <t>37100</t>
  </si>
  <si>
    <t>Bonds Payable</t>
  </si>
  <si>
    <t>CL1000</t>
  </si>
  <si>
    <t>39900</t>
  </si>
  <si>
    <t>Notes and Loans Payable</t>
  </si>
  <si>
    <t>CL1100</t>
  </si>
  <si>
    <t>38500</t>
  </si>
  <si>
    <t>Installment Purchases Payable</t>
  </si>
  <si>
    <t>CL1200</t>
  </si>
  <si>
    <t>38700</t>
  </si>
  <si>
    <t>Capital Leases Payable</t>
  </si>
  <si>
    <t>CL1300</t>
  </si>
  <si>
    <t>Special Termination Benefits Payable</t>
  </si>
  <si>
    <t>CL1400</t>
  </si>
  <si>
    <t>38600</t>
  </si>
  <si>
    <t>Compensated Absences Payable</t>
  </si>
  <si>
    <t>CL1500</t>
  </si>
  <si>
    <t>Other Long-Term Liabilities</t>
  </si>
  <si>
    <t>CL2000</t>
  </si>
  <si>
    <t>Total Current Liabilities</t>
  </si>
  <si>
    <t>STATEMENT OF NET POSITION (Continued)</t>
  </si>
  <si>
    <t>Noncurrent Liabilities:</t>
  </si>
  <si>
    <t>NCL0100</t>
  </si>
  <si>
    <t>46100</t>
  </si>
  <si>
    <t>NCL0200</t>
  </si>
  <si>
    <t>49900</t>
  </si>
  <si>
    <t>NCL0300</t>
  </si>
  <si>
    <t>48500</t>
  </si>
  <si>
    <t>NCL0400</t>
  </si>
  <si>
    <t>48700</t>
  </si>
  <si>
    <t>NCL0500</t>
  </si>
  <si>
    <t>NCL0600</t>
  </si>
  <si>
    <t>48600</t>
  </si>
  <si>
    <t>NCL0700</t>
  </si>
  <si>
    <t>Other Postemployment Benefits Payable</t>
  </si>
  <si>
    <t>NCL0800</t>
  </si>
  <si>
    <t>NCL2000</t>
  </si>
  <si>
    <t>Total Noncurrent Liabilities</t>
  </si>
  <si>
    <t>TOTAL LIABILITIES</t>
  </si>
  <si>
    <t>DEFERRED INFLOWS OF RESOURCES</t>
  </si>
  <si>
    <t>Deferred Inflow Related to Service Concession Arrangement</t>
  </si>
  <si>
    <t>TOTAL DEFERRED INFLOWS OF RESOURCES</t>
  </si>
  <si>
    <t>NET POSITION</t>
  </si>
  <si>
    <t>NA0100</t>
  </si>
  <si>
    <t>53600</t>
  </si>
  <si>
    <t>Net Investment in Capital Assets</t>
  </si>
  <si>
    <t>Restricted:</t>
  </si>
  <si>
    <t>Nonexpendable:</t>
  </si>
  <si>
    <t>NA0200</t>
  </si>
  <si>
    <t>53500</t>
  </si>
  <si>
    <t>Endowment</t>
  </si>
  <si>
    <t>Expendable:</t>
  </si>
  <si>
    <t>NA0300</t>
  </si>
  <si>
    <t>53400</t>
  </si>
  <si>
    <t>NA0400</t>
  </si>
  <si>
    <t>53800</t>
  </si>
  <si>
    <t>Grants and Loans</t>
  </si>
  <si>
    <t>NA0500</t>
  </si>
  <si>
    <t>Scholarships</t>
  </si>
  <si>
    <t>NA0600</t>
  </si>
  <si>
    <t>Capital Projects</t>
  </si>
  <si>
    <t>NA0700</t>
  </si>
  <si>
    <t>53300</t>
  </si>
  <si>
    <t>Debt Service</t>
  </si>
  <si>
    <t>NA0800</t>
  </si>
  <si>
    <t>Other</t>
  </si>
  <si>
    <t>NA0900</t>
  </si>
  <si>
    <t>53900</t>
  </si>
  <si>
    <t>Unrestricted</t>
  </si>
  <si>
    <t>NA2000</t>
  </si>
  <si>
    <t>Total Net Position</t>
  </si>
  <si>
    <t>Deferred Outflows of Resources - Pension FRS</t>
  </si>
  <si>
    <t>Deferred Outflows of Resources - Pension HIS</t>
  </si>
  <si>
    <t>FRS Net Pension Liability</t>
  </si>
  <si>
    <t>HIS Net Pension Liability</t>
  </si>
  <si>
    <t>Deferred Inflows of Resources - Pension FRS</t>
  </si>
  <si>
    <t>Deferred Inflows of Resources - Pension HIS</t>
  </si>
  <si>
    <t>TOTAL LIABILITIES AND DEFERRED INFLOWS OF RESOURCES</t>
  </si>
  <si>
    <t>(from AGL)</t>
  </si>
  <si>
    <t>Adjustments</t>
  </si>
  <si>
    <t>NCL0755</t>
  </si>
  <si>
    <t>Deferred Inflows - Irrevocable Split-Interest Agreements</t>
  </si>
  <si>
    <t>NCA0760</t>
  </si>
  <si>
    <t>23800</t>
  </si>
  <si>
    <t>Deferred Outflows of Resources - Other Postemployment Benefits</t>
  </si>
  <si>
    <t>CL1460</t>
  </si>
  <si>
    <t>39100</t>
  </si>
  <si>
    <t xml:space="preserve">Other Postemployment Benefits Payable </t>
  </si>
  <si>
    <t>NCL0765</t>
  </si>
  <si>
    <t>48200</t>
  </si>
  <si>
    <t xml:space="preserve">Deferred Inflows of Resources - Other Postemployment Benefits </t>
  </si>
  <si>
    <t>Deferred Outflows of Resources - Asset Retirement Obligations</t>
  </si>
  <si>
    <t xml:space="preserve">Asset Retirement Obligations - Current </t>
  </si>
  <si>
    <t xml:space="preserve">Asset Retirement Obligations - Non Current </t>
  </si>
  <si>
    <t>Operating Loss</t>
  </si>
  <si>
    <t>Net Gain (Loss) on Investments</t>
  </si>
  <si>
    <t>Income (Loss) Before Other Revenues,</t>
  </si>
  <si>
    <t>Other Revenues (Expenses)</t>
  </si>
  <si>
    <t>Increase (Decrease) in Net Position</t>
  </si>
  <si>
    <t>Gain (Loss) on Disposal of Capital Assets</t>
  </si>
  <si>
    <t>Operating Income (Loss)</t>
  </si>
  <si>
    <t>FLORIDA SOUTHWESTERN STATE COLLEGE</t>
  </si>
  <si>
    <t>Increase in Net Position</t>
  </si>
  <si>
    <t>PASCO-HERNANDO STATE COLLEGE</t>
  </si>
  <si>
    <t>Other Expenses</t>
  </si>
  <si>
    <t>THE COLLEGE OF THE FLORIDA KEYS</t>
  </si>
  <si>
    <t>NORTH FLORIDA COLLEGE</t>
  </si>
  <si>
    <t>Other Revenues</t>
  </si>
  <si>
    <t>Income Before Other Revenues,</t>
  </si>
  <si>
    <t>Student Tuition and Fees</t>
  </si>
  <si>
    <t>Net of Scholarships &amp; Allowances of $</t>
  </si>
  <si>
    <t>Federal Grants and Contracts - Operating</t>
  </si>
  <si>
    <t>Auxiliary Enterprises,</t>
  </si>
  <si>
    <t>Net of Scholarship Allowances of $</t>
  </si>
  <si>
    <t>Loss Before Other Revenues,</t>
  </si>
  <si>
    <t>For the Fiscal Year Ended June 30, 2022</t>
  </si>
  <si>
    <t>Lease Receivable, Net</t>
  </si>
  <si>
    <t>BASIC FINANCIAL STATEMENT</t>
  </si>
  <si>
    <t>CA0625</t>
  </si>
  <si>
    <t>NCA0310</t>
  </si>
  <si>
    <t>NCA0325</t>
  </si>
  <si>
    <t>NCA0725</t>
  </si>
  <si>
    <t>23500</t>
  </si>
  <si>
    <t>NCA0750</t>
  </si>
  <si>
    <t>23600</t>
  </si>
  <si>
    <t>NCA0770</t>
  </si>
  <si>
    <t>23900</t>
  </si>
  <si>
    <t>NCA0771</t>
  </si>
  <si>
    <t>23000</t>
  </si>
  <si>
    <t>Deferred Outflows of Resources - Lease Receivable</t>
  </si>
  <si>
    <t>Deferred Outflows - Accumulated Decrease in Fair Value of Securities</t>
  </si>
  <si>
    <t>CL1225</t>
  </si>
  <si>
    <t>38400</t>
  </si>
  <si>
    <t>CL1425</t>
  </si>
  <si>
    <t>xxxxx</t>
  </si>
  <si>
    <t>CL1450</t>
  </si>
  <si>
    <t>39500</t>
  </si>
  <si>
    <t>NCL0425</t>
  </si>
  <si>
    <t>48400</t>
  </si>
  <si>
    <t>NCL0625</t>
  </si>
  <si>
    <t>49400</t>
  </si>
  <si>
    <t>NCL0650</t>
  </si>
  <si>
    <t>49500</t>
  </si>
  <si>
    <t>NCL0710</t>
  </si>
  <si>
    <t>47100</t>
  </si>
  <si>
    <t>NCL0725</t>
  </si>
  <si>
    <t>47700</t>
  </si>
  <si>
    <t>NCL0750</t>
  </si>
  <si>
    <t>47800</t>
  </si>
  <si>
    <t>48100</t>
  </si>
  <si>
    <t>NCL0756</t>
  </si>
  <si>
    <t>49200</t>
  </si>
  <si>
    <t>NCL0760</t>
  </si>
  <si>
    <t>47200</t>
  </si>
  <si>
    <t>Deferred Inflows - Accumulated Increase in Fair Value of Securities</t>
  </si>
  <si>
    <t>TOTAL LIABILITIES, DEFERRED INFLOWS OF RESOURCES AND NET POSITION</t>
  </si>
  <si>
    <t>2023.v02</t>
  </si>
  <si>
    <t>Leder codes 464 and 465 in FD9 and FD7 were not in the formulas. Manually added by entering into the adjustment column for Other Revenue</t>
  </si>
  <si>
    <t xml:space="preserve"> </t>
  </si>
  <si>
    <t>College                  (from AGL)</t>
  </si>
  <si>
    <t>Component          Unit</t>
  </si>
  <si>
    <t>FOR THE FISCAL YEAR ENDED JUNE 30,2024</t>
  </si>
  <si>
    <t>2024.v01</t>
  </si>
  <si>
    <t>Decrease in Net Position</t>
  </si>
  <si>
    <t>TALLAHASSEE STATE COLLEGE</t>
  </si>
  <si>
    <t>For the Fiscal Year Ended June 30, 2024</t>
  </si>
  <si>
    <t>FLORIDA COLLEGE SYSTEMS -ALL COLLEGES</t>
  </si>
  <si>
    <t>FOR THE FISCAL YEAR ENDED JUNE 30, 2024</t>
  </si>
  <si>
    <t>Subscription Based IT Arrangement</t>
  </si>
  <si>
    <t>SBITA Payable</t>
  </si>
  <si>
    <t>Deferred Inflows - Leases Receivable</t>
  </si>
  <si>
    <t>Adjustment completed because ABGL Field E273 missing.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</si>
</sst>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yy"/>
    <numFmt numFmtId="165" formatCode="_(#,##0_);_(\(#,##0\);_(\ &quot;-&quot;_);_(@_)"/>
    <numFmt numFmtId="166" formatCode="&quot;$&quot;#,##0"/>
    <numFmt numFmtId="167" formatCode="_(&quot;$&quot;* #,##0_);_(&quot;$&quot;* \(#,##0\);_(&quot;$&quot;* &quot;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&quot;$&quot;#,##0.00"/>
    <numFmt numFmtId="171" formatCode="_(* #,##0_);_(* \(#,##0\);_(* &quot;&quot;??_);_(@_)"/>
    <numFmt numFmtId="172" formatCode="_(* #,##0.0_);_(* \(#,##0.0\);_(* &quot;-&quot;??_);_(@_)"/>
    <numFmt numFmtId="173" formatCode="[$-409]mmmm\ d\,\ yyyy"/>
    <numFmt numFmtId="174" formatCode="_(&quot;$&quot;* #,##0.0_);_(&quot;$&quot;* \(#,##0.0\);_(&quot;$&quot;* &quot;-&quot;??_);_(@_)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b/>
      <u/>
      <sz val="10"/>
      <name val="Arial"/>
      <family val="2"/>
    </font>
    <font>
      <sz val="8.5"/>
      <name val="Arial"/>
      <family val="2"/>
    </font>
    <font>
      <sz val="8.5"/>
      <color indexed="10"/>
      <name val="Arial"/>
      <family val="2"/>
    </font>
    <font>
      <sz val="8.5"/>
      <color indexed="8"/>
      <name val="Calibri"/>
      <family val="2"/>
    </font>
    <font>
      <sz val="8.5"/>
      <color indexed="8"/>
      <name val="Arial"/>
      <family val="2"/>
    </font>
    <font>
      <sz val="8.5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u/>
      <sz val="10"/>
      <color theme="10"/>
      <name val="Arial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sz val="9"/>
      <color indexed="8"/>
      <name val="Arial"/>
      <family val="2"/>
    </font>
    <font>
      <b/>
      <u/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8"/>
      <name val="Garamond"/>
      <family val="1"/>
    </font>
    <font>
      <sz val="10"/>
      <color theme="1"/>
      <name val="Calibri"/>
      <family val="2"/>
      <scheme val="minor"/>
    </font>
  </fonts>
  <fills count="4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0"/>
      </patternFill>
    </fill>
    <fill>
      <patternFill patternType="solid">
        <fgColor rgb="FF92D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indexed="9"/>
        <bgColor indexed="9"/>
      </patternFill>
    </fill>
    <fill>
      <patternFill patternType="solid">
        <fgColor indexed="13"/>
        <bgColor indexed="13"/>
      </patternFill>
    </fill>
    <fill>
      <patternFill patternType="solid">
        <fgColor indexed="26"/>
        <bgColor indexed="26"/>
      </patternFill>
    </fill>
    <fill>
      <patternFill patternType="solid">
        <fgColor indexed="2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9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8"/>
      </top>
      <bottom/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double">
        <color indexed="8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35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6" fillId="0" borderId="0"/>
    <xf numFmtId="44" fontId="11" fillId="0" borderId="0" applyFont="0" applyFill="0" applyBorder="0" applyAlignment="0" applyProtection="0"/>
    <xf numFmtId="0" fontId="8" fillId="0" borderId="0"/>
    <xf numFmtId="0" fontId="20" fillId="19" borderId="0" applyNumberFormat="0" applyBorder="0" applyAlignment="0" applyProtection="0"/>
    <xf numFmtId="0" fontId="1" fillId="3" borderId="0" applyNumberFormat="0" applyBorder="0" applyAlignment="0" applyProtection="0"/>
    <xf numFmtId="0" fontId="20" fillId="20" borderId="0" applyNumberFormat="0" applyBorder="0" applyAlignment="0" applyProtection="0"/>
    <xf numFmtId="0" fontId="1" fillId="5" borderId="0" applyNumberFormat="0" applyBorder="0" applyAlignment="0" applyProtection="0"/>
    <xf numFmtId="0" fontId="20" fillId="21" borderId="0" applyNumberFormat="0" applyBorder="0" applyAlignment="0" applyProtection="0"/>
    <xf numFmtId="0" fontId="1" fillId="7" borderId="0" applyNumberFormat="0" applyBorder="0" applyAlignment="0" applyProtection="0"/>
    <xf numFmtId="0" fontId="20" fillId="22" borderId="0" applyNumberFormat="0" applyBorder="0" applyAlignment="0" applyProtection="0"/>
    <xf numFmtId="0" fontId="1" fillId="9" borderId="0" applyNumberFormat="0" applyBorder="0" applyAlignment="0" applyProtection="0"/>
    <xf numFmtId="0" fontId="20" fillId="23" borderId="0" applyNumberFormat="0" applyBorder="0" applyAlignment="0" applyProtection="0"/>
    <xf numFmtId="0" fontId="1" fillId="11" borderId="0" applyNumberFormat="0" applyBorder="0" applyAlignment="0" applyProtection="0"/>
    <xf numFmtId="0" fontId="20" fillId="24" borderId="0" applyNumberFormat="0" applyBorder="0" applyAlignment="0" applyProtection="0"/>
    <xf numFmtId="0" fontId="1" fillId="13" borderId="0" applyNumberFormat="0" applyBorder="0" applyAlignment="0" applyProtection="0"/>
    <xf numFmtId="0" fontId="20" fillId="25" borderId="0" applyNumberFormat="0" applyBorder="0" applyAlignment="0" applyProtection="0"/>
    <xf numFmtId="0" fontId="1" fillId="4" borderId="0" applyNumberFormat="0" applyBorder="0" applyAlignment="0" applyProtection="0"/>
    <xf numFmtId="0" fontId="20" fillId="26" borderId="0" applyNumberFormat="0" applyBorder="0" applyAlignment="0" applyProtection="0"/>
    <xf numFmtId="0" fontId="1" fillId="6" borderId="0" applyNumberFormat="0" applyBorder="0" applyAlignment="0" applyProtection="0"/>
    <xf numFmtId="0" fontId="20" fillId="27" borderId="0" applyNumberFormat="0" applyBorder="0" applyAlignment="0" applyProtection="0"/>
    <xf numFmtId="0" fontId="1" fillId="8" borderId="0" applyNumberFormat="0" applyBorder="0" applyAlignment="0" applyProtection="0"/>
    <xf numFmtId="0" fontId="20" fillId="22" borderId="0" applyNumberFormat="0" applyBorder="0" applyAlignment="0" applyProtection="0"/>
    <xf numFmtId="0" fontId="1" fillId="10" borderId="0" applyNumberFormat="0" applyBorder="0" applyAlignment="0" applyProtection="0"/>
    <xf numFmtId="0" fontId="20" fillId="25" borderId="0" applyNumberFormat="0" applyBorder="0" applyAlignment="0" applyProtection="0"/>
    <xf numFmtId="0" fontId="1" fillId="12" borderId="0" applyNumberFormat="0" applyBorder="0" applyAlignment="0" applyProtection="0"/>
    <xf numFmtId="0" fontId="20" fillId="28" borderId="0" applyNumberFormat="0" applyBorder="0" applyAlignment="0" applyProtection="0"/>
    <xf numFmtId="0" fontId="1" fillId="14" borderId="0" applyNumberFormat="0" applyBorder="0" applyAlignment="0" applyProtection="0"/>
    <xf numFmtId="0" fontId="21" fillId="29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6" borderId="0" applyNumberFormat="0" applyBorder="0" applyAlignment="0" applyProtection="0"/>
    <xf numFmtId="0" fontId="22" fillId="20" borderId="0" applyNumberFormat="0" applyBorder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4" fillId="38" borderId="9" applyNumberFormat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21" borderId="0" applyNumberFormat="0" applyBorder="0" applyAlignment="0" applyProtection="0"/>
    <xf numFmtId="0" fontId="28" fillId="0" borderId="10" applyNumberFormat="0" applyFill="0" applyAlignment="0" applyProtection="0"/>
    <xf numFmtId="0" fontId="29" fillId="0" borderId="11" applyNumberFormat="0" applyFill="0" applyAlignment="0" applyProtection="0"/>
    <xf numFmtId="0" fontId="30" fillId="0" borderId="12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32" fillId="24" borderId="8" applyNumberFormat="0" applyAlignment="0" applyProtection="0"/>
    <xf numFmtId="0" fontId="32" fillId="24" borderId="8" applyNumberFormat="0" applyAlignment="0" applyProtection="0"/>
    <xf numFmtId="0" fontId="33" fillId="0" borderId="13" applyNumberFormat="0" applyFill="0" applyAlignment="0" applyProtection="0"/>
    <xf numFmtId="0" fontId="34" fillId="39" borderId="0" applyNumberFormat="0" applyBorder="0" applyAlignment="0" applyProtection="0"/>
    <xf numFmtId="0" fontId="6" fillId="0" borderId="0"/>
    <xf numFmtId="0" fontId="6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35" fillId="0" borderId="0"/>
    <xf numFmtId="0" fontId="2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3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1" fillId="0" borderId="0"/>
    <xf numFmtId="0" fontId="35" fillId="0" borderId="0"/>
    <xf numFmtId="0" fontId="6" fillId="0" borderId="0"/>
    <xf numFmtId="0" fontId="1" fillId="0" borderId="0"/>
    <xf numFmtId="0" fontId="35" fillId="0" borderId="0"/>
    <xf numFmtId="0" fontId="6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6" fillId="0" borderId="0"/>
    <xf numFmtId="0" fontId="35" fillId="0" borderId="0"/>
    <xf numFmtId="0" fontId="1" fillId="0" borderId="0"/>
    <xf numFmtId="0" fontId="36" fillId="0" borderId="0"/>
    <xf numFmtId="0" fontId="35" fillId="0" borderId="0"/>
    <xf numFmtId="0" fontId="6" fillId="0" borderId="0"/>
    <xf numFmtId="0" fontId="36" fillId="0" borderId="0"/>
    <xf numFmtId="0" fontId="6" fillId="0" borderId="0"/>
    <xf numFmtId="0" fontId="25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0" fillId="0" borderId="0"/>
    <xf numFmtId="0" fontId="1" fillId="0" borderId="0"/>
    <xf numFmtId="0" fontId="36" fillId="0" borderId="0"/>
    <xf numFmtId="0" fontId="6" fillId="40" borderId="7" applyNumberFormat="0" applyFont="0" applyAlignment="0" applyProtection="0"/>
    <xf numFmtId="0" fontId="1" fillId="2" borderId="1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1" fillId="2" borderId="1" applyNumberFormat="0" applyFon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9" fontId="25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1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6" fillId="0" borderId="0"/>
    <xf numFmtId="0" fontId="2" fillId="0" borderId="0"/>
    <xf numFmtId="0" fontId="35" fillId="0" borderId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9" fontId="2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43" fontId="6" fillId="0" borderId="0" applyFont="0" applyFill="0" applyBorder="0" applyAlignment="0" applyProtection="0"/>
    <xf numFmtId="0" fontId="6" fillId="0" borderId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23" fillId="37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32" fillId="24" borderId="8" applyNumberForma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7" fillId="37" borderId="14" applyNumberFormat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44" fontId="1" fillId="0" borderId="0" applyFont="0" applyFill="0" applyBorder="0" applyAlignment="0" applyProtection="0"/>
  </cellStyleXfs>
  <cellXfs count="403">
    <xf numFmtId="0" fontId="0" fillId="0" borderId="0" xfId="0"/>
    <xf numFmtId="0" fontId="3" fillId="0" borderId="0" xfId="2" applyFont="1"/>
    <xf numFmtId="49" fontId="4" fillId="0" borderId="0" xfId="2" applyNumberFormat="1" applyFont="1" applyAlignment="1">
      <alignment textRotation="45"/>
    </xf>
    <xf numFmtId="4" fontId="5" fillId="0" borderId="0" xfId="2" applyNumberFormat="1" applyFont="1" applyAlignment="1">
      <alignment horizontal="center"/>
    </xf>
    <xf numFmtId="0" fontId="6" fillId="0" borderId="0" xfId="2" applyFont="1"/>
    <xf numFmtId="0" fontId="5" fillId="0" borderId="0" xfId="0" applyFont="1" applyAlignment="1">
      <alignment horizontal="center" vertical="center"/>
    </xf>
    <xf numFmtId="0" fontId="8" fillId="0" borderId="0" xfId="2" applyFont="1" applyAlignment="1">
      <alignment horizontal="left"/>
    </xf>
    <xf numFmtId="0" fontId="9" fillId="0" borderId="0" xfId="0" applyFont="1"/>
    <xf numFmtId="49" fontId="3" fillId="0" borderId="0" xfId="0" applyNumberFormat="1" applyFont="1"/>
    <xf numFmtId="0" fontId="8" fillId="15" borderId="0" xfId="2" applyFont="1" applyFill="1"/>
    <xf numFmtId="4" fontId="8" fillId="15" borderId="0" xfId="2" applyNumberFormat="1" applyFont="1" applyFill="1" applyAlignment="1">
      <alignment horizontal="right"/>
    </xf>
    <xf numFmtId="4" fontId="8" fillId="0" borderId="0" xfId="2" applyNumberFormat="1" applyFont="1" applyAlignment="1">
      <alignment horizontal="right"/>
    </xf>
    <xf numFmtId="49" fontId="4" fillId="0" borderId="0" xfId="2" applyNumberFormat="1" applyFont="1" applyAlignment="1">
      <alignment horizontal="center"/>
    </xf>
    <xf numFmtId="164" fontId="7" fillId="0" borderId="0" xfId="2" applyNumberFormat="1" applyFont="1" applyAlignment="1">
      <alignment horizontal="center"/>
    </xf>
    <xf numFmtId="4" fontId="8" fillId="15" borderId="0" xfId="2" applyNumberFormat="1" applyFont="1" applyFill="1" applyAlignment="1">
      <alignment horizontal="center"/>
    </xf>
    <xf numFmtId="0" fontId="7" fillId="15" borderId="0" xfId="2" applyFont="1" applyFill="1"/>
    <xf numFmtId="4" fontId="8" fillId="0" borderId="0" xfId="2" applyNumberFormat="1" applyFont="1" applyAlignment="1">
      <alignment horizontal="center"/>
    </xf>
    <xf numFmtId="49" fontId="3" fillId="0" borderId="3" xfId="2" applyNumberFormat="1" applyFont="1" applyBorder="1" applyAlignment="1">
      <alignment horizontal="center"/>
    </xf>
    <xf numFmtId="49" fontId="4" fillId="0" borderId="3" xfId="2" applyNumberFormat="1" applyFont="1" applyBorder="1" applyAlignment="1">
      <alignment horizontal="center"/>
    </xf>
    <xf numFmtId="49" fontId="4" fillId="0" borderId="0" xfId="3" applyNumberFormat="1" applyFont="1" applyAlignment="1">
      <alignment horizontal="center"/>
    </xf>
    <xf numFmtId="0" fontId="6" fillId="15" borderId="0" xfId="2" applyFont="1" applyFill="1"/>
    <xf numFmtId="0" fontId="6" fillId="15" borderId="0" xfId="0" applyFont="1" applyFill="1"/>
    <xf numFmtId="0" fontId="8" fillId="15" borderId="0" xfId="2" applyFont="1" applyFill="1" applyAlignment="1">
      <alignment horizontal="left" indent="2"/>
    </xf>
    <xf numFmtId="166" fontId="8" fillId="15" borderId="0" xfId="2" applyNumberFormat="1" applyFont="1" applyFill="1" applyAlignment="1">
      <alignment horizontal="left"/>
    </xf>
    <xf numFmtId="167" fontId="8" fillId="0" borderId="0" xfId="2" applyNumberFormat="1" applyFont="1" applyAlignment="1">
      <alignment horizontal="right"/>
    </xf>
    <xf numFmtId="169" fontId="8" fillId="15" borderId="0" xfId="1" applyNumberFormat="1" applyFont="1" applyFill="1" applyAlignment="1" applyProtection="1"/>
    <xf numFmtId="169" fontId="8" fillId="15" borderId="0" xfId="1" applyNumberFormat="1" applyFont="1" applyFill="1" applyBorder="1" applyAlignment="1" applyProtection="1"/>
    <xf numFmtId="169" fontId="8" fillId="0" borderId="0" xfId="1" applyNumberFormat="1" applyFont="1" applyFill="1" applyBorder="1" applyAlignment="1" applyProtection="1">
      <alignment horizontal="right"/>
    </xf>
    <xf numFmtId="0" fontId="3" fillId="15" borderId="0" xfId="2" applyFont="1" applyFill="1"/>
    <xf numFmtId="49" fontId="4" fillId="15" borderId="0" xfId="2" applyNumberFormat="1" applyFont="1" applyFill="1" applyAlignment="1">
      <alignment horizontal="center"/>
    </xf>
    <xf numFmtId="169" fontId="6" fillId="15" borderId="0" xfId="1" applyNumberFormat="1" applyFont="1" applyFill="1" applyAlignment="1" applyProtection="1"/>
    <xf numFmtId="170" fontId="8" fillId="15" borderId="0" xfId="2" applyNumberFormat="1" applyFont="1" applyFill="1" applyAlignment="1">
      <alignment horizontal="left"/>
    </xf>
    <xf numFmtId="49" fontId="4" fillId="15" borderId="0" xfId="3" applyNumberFormat="1" applyFont="1" applyFill="1" applyAlignment="1">
      <alignment horizontal="center"/>
    </xf>
    <xf numFmtId="0" fontId="8" fillId="15" borderId="0" xfId="2" applyFont="1" applyFill="1" applyAlignment="1">
      <alignment horizontal="left"/>
    </xf>
    <xf numFmtId="43" fontId="6" fillId="15" borderId="0" xfId="0" applyNumberFormat="1" applyFont="1" applyFill="1"/>
    <xf numFmtId="0" fontId="10" fillId="15" borderId="0" xfId="0" applyFont="1" applyFill="1"/>
    <xf numFmtId="0" fontId="10" fillId="0" borderId="0" xfId="0" applyFont="1"/>
    <xf numFmtId="0" fontId="7" fillId="15" borderId="0" xfId="2" applyFont="1" applyFill="1" applyAlignment="1">
      <alignment horizontal="left"/>
    </xf>
    <xf numFmtId="169" fontId="6" fillId="15" borderId="0" xfId="0" applyNumberFormat="1" applyFont="1" applyFill="1"/>
    <xf numFmtId="171" fontId="6" fillId="0" borderId="0" xfId="0" applyNumberFormat="1" applyFont="1"/>
    <xf numFmtId="0" fontId="9" fillId="15" borderId="0" xfId="0" applyFont="1" applyFill="1"/>
    <xf numFmtId="49" fontId="3" fillId="15" borderId="0" xfId="0" applyNumberFormat="1" applyFont="1" applyFill="1"/>
    <xf numFmtId="39" fontId="8" fillId="15" borderId="0" xfId="2" applyNumberFormat="1" applyFont="1" applyFill="1" applyAlignment="1">
      <alignment horizontal="right"/>
    </xf>
    <xf numFmtId="39" fontId="8" fillId="0" borderId="0" xfId="2" applyNumberFormat="1" applyFont="1" applyAlignment="1">
      <alignment horizontal="right"/>
    </xf>
    <xf numFmtId="0" fontId="6" fillId="15" borderId="0" xfId="0" applyFont="1" applyFill="1" applyAlignment="1">
      <alignment horizontal="left"/>
    </xf>
    <xf numFmtId="43" fontId="6" fillId="0" borderId="0" xfId="0" applyNumberFormat="1" applyFont="1"/>
    <xf numFmtId="170" fontId="8" fillId="15" borderId="0" xfId="2" applyNumberFormat="1" applyFont="1" applyFill="1" applyAlignment="1">
      <alignment horizontal="right"/>
    </xf>
    <xf numFmtId="170" fontId="8" fillId="0" borderId="0" xfId="2" applyNumberFormat="1" applyFont="1" applyAlignment="1">
      <alignment horizontal="right"/>
    </xf>
    <xf numFmtId="169" fontId="8" fillId="0" borderId="0" xfId="1" applyNumberFormat="1" applyFont="1" applyFill="1" applyBorder="1" applyAlignment="1" applyProtection="1"/>
    <xf numFmtId="39" fontId="6" fillId="15" borderId="0" xfId="2" applyNumberFormat="1" applyFont="1" applyFill="1"/>
    <xf numFmtId="39" fontId="6" fillId="0" borderId="0" xfId="2" applyNumberFormat="1" applyFont="1"/>
    <xf numFmtId="171" fontId="6" fillId="0" borderId="0" xfId="1" applyNumberFormat="1" applyFont="1" applyFill="1" applyBorder="1" applyProtection="1"/>
    <xf numFmtId="169" fontId="6" fillId="15" borderId="0" xfId="1" applyNumberFormat="1" applyFont="1" applyFill="1" applyProtection="1"/>
    <xf numFmtId="0" fontId="7" fillId="15" borderId="0" xfId="2" applyFont="1" applyFill="1" applyAlignment="1">
      <alignment horizontal="left" indent="2"/>
    </xf>
    <xf numFmtId="39" fontId="7" fillId="15" borderId="0" xfId="2" applyNumberFormat="1" applyFont="1" applyFill="1" applyAlignment="1">
      <alignment horizontal="right"/>
    </xf>
    <xf numFmtId="39" fontId="7" fillId="0" borderId="0" xfId="2" applyNumberFormat="1" applyFont="1" applyAlignment="1">
      <alignment horizontal="right"/>
    </xf>
    <xf numFmtId="171" fontId="8" fillId="15" borderId="0" xfId="1" applyNumberFormat="1" applyFont="1" applyFill="1" applyBorder="1" applyAlignment="1" applyProtection="1"/>
    <xf numFmtId="171" fontId="8" fillId="0" borderId="0" xfId="1" applyNumberFormat="1" applyFont="1" applyFill="1" applyBorder="1" applyAlignment="1" applyProtection="1"/>
    <xf numFmtId="39" fontId="6" fillId="15" borderId="0" xfId="0" applyNumberFormat="1" applyFont="1" applyFill="1"/>
    <xf numFmtId="169" fontId="10" fillId="15" borderId="0" xfId="1" applyNumberFormat="1" applyFont="1" applyFill="1" applyProtection="1"/>
    <xf numFmtId="169" fontId="10" fillId="0" borderId="0" xfId="1" applyNumberFormat="1" applyFont="1" applyFill="1" applyBorder="1" applyProtection="1"/>
    <xf numFmtId="0" fontId="5" fillId="15" borderId="0" xfId="0" applyFont="1" applyFill="1"/>
    <xf numFmtId="170" fontId="8" fillId="15" borderId="0" xfId="2" applyNumberFormat="1" applyFont="1" applyFill="1"/>
    <xf numFmtId="4" fontId="8" fillId="15" borderId="0" xfId="2" applyNumberFormat="1" applyFont="1" applyFill="1"/>
    <xf numFmtId="4" fontId="8" fillId="0" borderId="0" xfId="2" applyNumberFormat="1" applyFont="1"/>
    <xf numFmtId="44" fontId="6" fillId="0" borderId="0" xfId="4" applyFont="1" applyFill="1" applyBorder="1" applyAlignment="1" applyProtection="1"/>
    <xf numFmtId="0" fontId="12" fillId="0" borderId="0" xfId="2" applyFont="1" applyAlignment="1">
      <alignment horizontal="right"/>
    </xf>
    <xf numFmtId="0" fontId="11" fillId="17" borderId="6" xfId="5" applyFont="1" applyFill="1" applyBorder="1" applyAlignment="1">
      <alignment horizontal="center"/>
    </xf>
    <xf numFmtId="0" fontId="13" fillId="0" borderId="0" xfId="2" applyFont="1"/>
    <xf numFmtId="49" fontId="14" fillId="0" borderId="0" xfId="2" applyNumberFormat="1" applyFont="1" applyAlignment="1">
      <alignment horizontal="center"/>
    </xf>
    <xf numFmtId="0" fontId="15" fillId="18" borderId="7" xfId="5" applyFont="1" applyFill="1" applyBorder="1" applyAlignment="1">
      <alignment wrapText="1"/>
    </xf>
    <xf numFmtId="171" fontId="16" fillId="18" borderId="0" xfId="1" applyNumberFormat="1" applyFont="1" applyFill="1" applyBorder="1" applyAlignment="1" applyProtection="1"/>
    <xf numFmtId="0" fontId="17" fillId="0" borderId="0" xfId="0" applyFont="1"/>
    <xf numFmtId="49" fontId="13" fillId="0" borderId="0" xfId="0" applyNumberFormat="1" applyFont="1"/>
    <xf numFmtId="171" fontId="6" fillId="0" borderId="0" xfId="2" applyNumberFormat="1" applyFont="1"/>
    <xf numFmtId="169" fontId="6" fillId="15" borderId="0" xfId="1" applyNumberFormat="1" applyFont="1" applyFill="1" applyBorder="1" applyProtection="1"/>
    <xf numFmtId="168" fontId="8" fillId="15" borderId="0" xfId="2" applyNumberFormat="1" applyFont="1" applyFill="1" applyAlignment="1">
      <alignment horizontal="right"/>
    </xf>
    <xf numFmtId="169" fontId="8" fillId="15" borderId="0" xfId="1" applyNumberFormat="1" applyFont="1" applyFill="1" applyBorder="1" applyAlignment="1" applyProtection="1">
      <alignment horizontal="right"/>
    </xf>
    <xf numFmtId="43" fontId="6" fillId="15" borderId="0" xfId="2" applyNumberFormat="1" applyFont="1" applyFill="1"/>
    <xf numFmtId="43" fontId="6" fillId="15" borderId="2" xfId="0" applyNumberFormat="1" applyFont="1" applyFill="1" applyBorder="1"/>
    <xf numFmtId="44" fontId="6" fillId="15" borderId="5" xfId="4" applyFont="1" applyFill="1" applyBorder="1" applyProtection="1"/>
    <xf numFmtId="169" fontId="8" fillId="15" borderId="0" xfId="2" applyNumberFormat="1" applyFont="1" applyFill="1" applyAlignment="1">
      <alignment horizontal="right"/>
    </xf>
    <xf numFmtId="43" fontId="6" fillId="15" borderId="5" xfId="0" applyNumberFormat="1" applyFont="1" applyFill="1" applyBorder="1"/>
    <xf numFmtId="44" fontId="6" fillId="15" borderId="2" xfId="4" applyFont="1" applyFill="1" applyBorder="1" applyProtection="1"/>
    <xf numFmtId="0" fontId="6" fillId="41" borderId="0" xfId="0" applyFont="1" applyFill="1"/>
    <xf numFmtId="0" fontId="6" fillId="41" borderId="0" xfId="2" applyFont="1" applyFill="1"/>
    <xf numFmtId="0" fontId="8" fillId="41" borderId="0" xfId="2" applyFont="1" applyFill="1"/>
    <xf numFmtId="171" fontId="6" fillId="15" borderId="0" xfId="1" applyNumberFormat="1" applyFont="1" applyFill="1" applyBorder="1" applyProtection="1"/>
    <xf numFmtId="44" fontId="6" fillId="15" borderId="0" xfId="0" applyNumberFormat="1" applyFont="1" applyFill="1"/>
    <xf numFmtId="43" fontId="6" fillId="15" borderId="0" xfId="4" applyNumberFormat="1" applyFont="1" applyFill="1" applyProtection="1"/>
    <xf numFmtId="43" fontId="8" fillId="0" borderId="0" xfId="1" applyFont="1" applyFill="1" applyAlignment="1" applyProtection="1">
      <alignment horizontal="right"/>
    </xf>
    <xf numFmtId="43" fontId="6" fillId="15" borderId="5" xfId="4" applyNumberFormat="1" applyFont="1" applyFill="1" applyBorder="1" applyProtection="1"/>
    <xf numFmtId="43" fontId="6" fillId="15" borderId="0" xfId="4" applyNumberFormat="1" applyFont="1" applyFill="1" applyProtection="1">
      <protection locked="0"/>
    </xf>
    <xf numFmtId="43" fontId="8" fillId="15" borderId="0" xfId="2" applyNumberFormat="1" applyFont="1" applyFill="1" applyAlignment="1">
      <alignment horizontal="right"/>
    </xf>
    <xf numFmtId="43" fontId="6" fillId="15" borderId="2" xfId="4" applyNumberFormat="1" applyFont="1" applyFill="1" applyBorder="1" applyProtection="1"/>
    <xf numFmtId="169" fontId="8" fillId="16" borderId="0" xfId="1" applyNumberFormat="1" applyFont="1" applyFill="1" applyBorder="1" applyAlignment="1" applyProtection="1">
      <protection locked="0"/>
    </xf>
    <xf numFmtId="44" fontId="6" fillId="15" borderId="0" xfId="4" applyFont="1" applyFill="1" applyBorder="1" applyProtection="1"/>
    <xf numFmtId="172" fontId="6" fillId="16" borderId="0" xfId="1" applyNumberFormat="1" applyFont="1" applyFill="1" applyBorder="1" applyAlignment="1" applyProtection="1">
      <protection locked="0"/>
    </xf>
    <xf numFmtId="0" fontId="8" fillId="15" borderId="0" xfId="2" applyFont="1" applyFill="1" applyAlignment="1">
      <alignment horizontal="center"/>
    </xf>
    <xf numFmtId="0" fontId="6" fillId="0" borderId="0" xfId="0" applyFont="1"/>
    <xf numFmtId="0" fontId="5" fillId="15" borderId="0" xfId="0" applyFont="1" applyFill="1" applyAlignment="1">
      <alignment horizontal="center" vertical="center"/>
    </xf>
    <xf numFmtId="4" fontId="5" fillId="15" borderId="0" xfId="2" applyNumberFormat="1" applyFont="1" applyFill="1" applyAlignment="1">
      <alignment horizontal="center"/>
    </xf>
    <xf numFmtId="0" fontId="7" fillId="15" borderId="0" xfId="2" applyFont="1" applyFill="1" applyAlignment="1">
      <alignment horizontal="center"/>
    </xf>
    <xf numFmtId="4" fontId="7" fillId="15" borderId="0" xfId="2" applyNumberFormat="1" applyFont="1" applyFill="1" applyAlignment="1">
      <alignment horizontal="center"/>
    </xf>
    <xf numFmtId="4" fontId="5" fillId="15" borderId="0" xfId="2" applyNumberFormat="1" applyFont="1" applyFill="1"/>
    <xf numFmtId="4" fontId="42" fillId="15" borderId="0" xfId="2" applyNumberFormat="1" applyFont="1" applyFill="1"/>
    <xf numFmtId="4" fontId="7" fillId="15" borderId="0" xfId="2" applyNumberFormat="1" applyFont="1" applyFill="1"/>
    <xf numFmtId="4" fontId="42" fillId="15" borderId="0" xfId="2" applyNumberFormat="1" applyFont="1" applyFill="1" applyAlignment="1">
      <alignment horizontal="center"/>
    </xf>
    <xf numFmtId="0" fontId="10" fillId="0" borderId="0" xfId="2" applyFont="1"/>
    <xf numFmtId="165" fontId="8" fillId="16" borderId="0" xfId="1" applyNumberFormat="1" applyFont="1" applyFill="1" applyAlignment="1" applyProtection="1">
      <protection locked="0"/>
    </xf>
    <xf numFmtId="0" fontId="8" fillId="0" borderId="0" xfId="2" applyFont="1"/>
    <xf numFmtId="0" fontId="8" fillId="0" borderId="0" xfId="2" applyFont="1" applyAlignment="1">
      <alignment horizontal="center"/>
    </xf>
    <xf numFmtId="0" fontId="5" fillId="15" borderId="0" xfId="0" applyFont="1" applyFill="1" applyAlignment="1">
      <alignment vertical="center"/>
    </xf>
    <xf numFmtId="0" fontId="6" fillId="0" borderId="0" xfId="2" applyFont="1" applyAlignment="1">
      <alignment horizontal="center"/>
    </xf>
    <xf numFmtId="0" fontId="6" fillId="15" borderId="0" xfId="2" applyFont="1" applyFill="1" applyAlignment="1">
      <alignment horizontal="center"/>
    </xf>
    <xf numFmtId="168" fontId="6" fillId="0" borderId="0" xfId="4" applyNumberFormat="1" applyFont="1" applyAlignment="1" applyProtection="1">
      <alignment horizontal="center"/>
    </xf>
    <xf numFmtId="43" fontId="6" fillId="16" borderId="0" xfId="1" applyFont="1" applyFill="1" applyAlignment="1" applyProtection="1">
      <alignment horizontal="center"/>
      <protection locked="0"/>
    </xf>
    <xf numFmtId="43" fontId="6" fillId="16" borderId="0" xfId="1" applyFont="1" applyFill="1" applyBorder="1" applyAlignment="1" applyProtection="1">
      <alignment horizontal="center"/>
      <protection locked="0"/>
    </xf>
    <xf numFmtId="43" fontId="8" fillId="16" borderId="0" xfId="1" applyFont="1" applyFill="1" applyBorder="1" applyAlignment="1" applyProtection="1">
      <alignment horizontal="center"/>
      <protection locked="0"/>
    </xf>
    <xf numFmtId="169" fontId="6" fillId="0" borderId="0" xfId="1" applyNumberFormat="1" applyFont="1" applyAlignment="1" applyProtection="1">
      <alignment horizontal="center"/>
    </xf>
    <xf numFmtId="0" fontId="13" fillId="0" borderId="0" xfId="2" applyFont="1" applyAlignment="1">
      <alignment horizontal="center"/>
    </xf>
    <xf numFmtId="167" fontId="8" fillId="16" borderId="0" xfId="2" applyNumberFormat="1" applyFont="1" applyFill="1" applyAlignment="1">
      <alignment horizontal="left"/>
    </xf>
    <xf numFmtId="167" fontId="8" fillId="16" borderId="2" xfId="2" applyNumberFormat="1" applyFont="1" applyFill="1" applyBorder="1" applyAlignment="1">
      <alignment horizontal="left"/>
    </xf>
    <xf numFmtId="43" fontId="6" fillId="15" borderId="0" xfId="0" applyNumberFormat="1" applyFont="1" applyFill="1" applyAlignment="1">
      <alignment horizontal="left"/>
    </xf>
    <xf numFmtId="0" fontId="10" fillId="15" borderId="0" xfId="0" applyFont="1" applyFill="1" applyAlignment="1">
      <alignment horizontal="left"/>
    </xf>
    <xf numFmtId="171" fontId="6" fillId="15" borderId="2" xfId="0" applyNumberFormat="1" applyFont="1" applyFill="1" applyBorder="1" applyAlignment="1">
      <alignment horizontal="left"/>
    </xf>
    <xf numFmtId="169" fontId="6" fillId="15" borderId="0" xfId="0" applyNumberFormat="1" applyFont="1" applyFill="1" applyAlignment="1">
      <alignment horizontal="left"/>
    </xf>
    <xf numFmtId="4" fontId="8" fillId="15" borderId="0" xfId="2" applyNumberFormat="1" applyFont="1" applyFill="1" applyAlignment="1">
      <alignment horizontal="left"/>
    </xf>
    <xf numFmtId="169" fontId="8" fillId="16" borderId="0" xfId="1" applyNumberFormat="1" applyFont="1" applyFill="1" applyAlignment="1" applyProtection="1">
      <alignment horizontal="left"/>
    </xf>
    <xf numFmtId="169" fontId="8" fillId="16" borderId="2" xfId="1" applyNumberFormat="1" applyFont="1" applyFill="1" applyBorder="1" applyAlignment="1" applyProtection="1">
      <alignment horizontal="left"/>
    </xf>
    <xf numFmtId="39" fontId="8" fillId="15" borderId="0" xfId="2" applyNumberFormat="1" applyFont="1" applyFill="1" applyAlignment="1">
      <alignment horizontal="left"/>
    </xf>
    <xf numFmtId="39" fontId="6" fillId="15" borderId="0" xfId="2" applyNumberFormat="1" applyFont="1" applyFill="1" applyAlignment="1">
      <alignment horizontal="left"/>
    </xf>
    <xf numFmtId="0" fontId="6" fillId="15" borderId="0" xfId="2" applyFont="1" applyFill="1" applyAlignment="1">
      <alignment horizontal="left"/>
    </xf>
    <xf numFmtId="171" fontId="6" fillId="15" borderId="2" xfId="1" applyNumberFormat="1" applyFont="1" applyFill="1" applyBorder="1" applyAlignment="1" applyProtection="1">
      <alignment horizontal="left"/>
    </xf>
    <xf numFmtId="39" fontId="7" fillId="15" borderId="0" xfId="2" applyNumberFormat="1" applyFont="1" applyFill="1" applyAlignment="1">
      <alignment horizontal="left"/>
    </xf>
    <xf numFmtId="171" fontId="8" fillId="15" borderId="0" xfId="1" applyNumberFormat="1" applyFont="1" applyFill="1" applyBorder="1" applyAlignment="1" applyProtection="1">
      <alignment horizontal="left"/>
    </xf>
    <xf numFmtId="169" fontId="6" fillId="15" borderId="0" xfId="1" applyNumberFormat="1" applyFont="1" applyFill="1" applyAlignment="1" applyProtection="1">
      <alignment horizontal="left"/>
    </xf>
    <xf numFmtId="169" fontId="10" fillId="15" borderId="0" xfId="1" applyNumberFormat="1" applyFont="1" applyFill="1" applyAlignment="1" applyProtection="1">
      <alignment horizontal="left"/>
    </xf>
    <xf numFmtId="171" fontId="6" fillId="15" borderId="0" xfId="1" applyNumberFormat="1" applyFont="1" applyFill="1" applyBorder="1" applyAlignment="1" applyProtection="1">
      <alignment horizontal="left"/>
    </xf>
    <xf numFmtId="39" fontId="6" fillId="15" borderId="0" xfId="0" applyNumberFormat="1" applyFont="1" applyFill="1" applyAlignment="1">
      <alignment horizontal="left"/>
    </xf>
    <xf numFmtId="167" fontId="8" fillId="15" borderId="0" xfId="2" applyNumberFormat="1" applyFont="1" applyFill="1" applyAlignment="1">
      <alignment horizontal="left"/>
    </xf>
    <xf numFmtId="167" fontId="8" fillId="15" borderId="4" xfId="2" applyNumberFormat="1" applyFont="1" applyFill="1" applyBorder="1" applyAlignment="1">
      <alignment horizontal="left"/>
    </xf>
    <xf numFmtId="0" fontId="8" fillId="0" borderId="0" xfId="0" applyFont="1"/>
    <xf numFmtId="0" fontId="20" fillId="0" borderId="0" xfId="0" applyFont="1"/>
    <xf numFmtId="49" fontId="4" fillId="0" borderId="0" xfId="0" applyNumberFormat="1" applyFont="1" applyAlignment="1">
      <alignment horizontal="center"/>
    </xf>
    <xf numFmtId="49" fontId="4" fillId="43" borderId="0" xfId="0" applyNumberFormat="1" applyFont="1" applyFill="1" applyAlignment="1">
      <alignment horizontal="center"/>
    </xf>
    <xf numFmtId="0" fontId="8" fillId="43" borderId="0" xfId="0" applyFont="1" applyFill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49" fontId="4" fillId="0" borderId="0" xfId="0" applyNumberFormat="1" applyFont="1" applyAlignment="1">
      <alignment textRotation="45"/>
    </xf>
    <xf numFmtId="0" fontId="7" fillId="43" borderId="0" xfId="0" applyFont="1" applyFill="1"/>
    <xf numFmtId="0" fontId="7" fillId="43" borderId="0" xfId="0" applyFont="1" applyFill="1" applyAlignment="1">
      <alignment horizontal="center"/>
    </xf>
    <xf numFmtId="43" fontId="8" fillId="0" borderId="0" xfId="0" applyNumberFormat="1" applyFont="1" applyAlignment="1">
      <alignment vertical="center" wrapText="1"/>
    </xf>
    <xf numFmtId="173" fontId="7" fillId="43" borderId="0" xfId="0" applyNumberFormat="1" applyFont="1" applyFill="1"/>
    <xf numFmtId="173" fontId="7" fillId="43" borderId="0" xfId="0" applyNumberFormat="1" applyFont="1" applyFill="1" applyAlignment="1">
      <alignment horizontal="center" vertical="top"/>
    </xf>
    <xf numFmtId="49" fontId="20" fillId="0" borderId="0" xfId="0" applyNumberFormat="1" applyFont="1"/>
    <xf numFmtId="49" fontId="20" fillId="43" borderId="0" xfId="0" applyNumberFormat="1" applyFont="1" applyFill="1"/>
    <xf numFmtId="43" fontId="8" fillId="43" borderId="0" xfId="0" applyNumberFormat="1" applyFont="1" applyFill="1"/>
    <xf numFmtId="0" fontId="7" fillId="43" borderId="0" xfId="0" applyFont="1" applyFill="1" applyAlignment="1">
      <alignment horizontal="center" vertical="center"/>
    </xf>
    <xf numFmtId="0" fontId="8" fillId="43" borderId="0" xfId="0" applyFont="1" applyFill="1" applyAlignment="1">
      <alignment horizontal="center"/>
    </xf>
    <xf numFmtId="49" fontId="4" fillId="0" borderId="6" xfId="0" applyNumberFormat="1" applyFont="1" applyBorder="1" applyAlignment="1">
      <alignment horizontal="center"/>
    </xf>
    <xf numFmtId="167" fontId="8" fillId="0" borderId="0" xfId="0" applyNumberFormat="1" applyFont="1"/>
    <xf numFmtId="0" fontId="8" fillId="0" borderId="0" xfId="0" applyFont="1" applyAlignment="1">
      <alignment horizontal="center"/>
    </xf>
    <xf numFmtId="0" fontId="8" fillId="43" borderId="0" xfId="0" applyFont="1" applyFill="1" applyAlignment="1">
      <alignment horizontal="left"/>
    </xf>
    <xf numFmtId="44" fontId="8" fillId="0" borderId="0" xfId="1349" applyFont="1"/>
    <xf numFmtId="168" fontId="8" fillId="0" borderId="0" xfId="1349" applyNumberFormat="1" applyFont="1"/>
    <xf numFmtId="169" fontId="8" fillId="0" borderId="0" xfId="0" applyNumberFormat="1" applyFont="1"/>
    <xf numFmtId="44" fontId="8" fillId="16" borderId="0" xfId="1349" applyFont="1" applyFill="1"/>
    <xf numFmtId="0" fontId="7" fillId="43" borderId="0" xfId="0" applyFont="1" applyFill="1" applyAlignment="1">
      <alignment horizontal="left"/>
    </xf>
    <xf numFmtId="44" fontId="8" fillId="43" borderId="0" xfId="1349" applyFont="1" applyFill="1" applyBorder="1"/>
    <xf numFmtId="44" fontId="8" fillId="43" borderId="18" xfId="1349" applyFont="1" applyFill="1" applyBorder="1"/>
    <xf numFmtId="168" fontId="8" fillId="43" borderId="18" xfId="1349" applyNumberFormat="1" applyFont="1" applyFill="1" applyBorder="1"/>
    <xf numFmtId="168" fontId="8" fillId="43" borderId="0" xfId="1349" applyNumberFormat="1" applyFont="1" applyFill="1" applyBorder="1"/>
    <xf numFmtId="168" fontId="8" fillId="43" borderId="0" xfId="1349" applyNumberFormat="1" applyFont="1" applyFill="1" applyBorder="1" applyProtection="1">
      <protection locked="0"/>
    </xf>
    <xf numFmtId="39" fontId="8" fillId="43" borderId="0" xfId="0" applyNumberFormat="1" applyFont="1" applyFill="1"/>
    <xf numFmtId="169" fontId="8" fillId="43" borderId="0" xfId="0" applyNumberFormat="1" applyFont="1" applyFill="1"/>
    <xf numFmtId="168" fontId="8" fillId="0" borderId="19" xfId="1349" applyNumberFormat="1" applyFont="1" applyBorder="1"/>
    <xf numFmtId="0" fontId="7" fillId="0" borderId="0" xfId="0" applyFont="1"/>
    <xf numFmtId="39" fontId="8" fillId="0" borderId="0" xfId="0" applyNumberFormat="1" applyFont="1"/>
    <xf numFmtId="168" fontId="8" fillId="0" borderId="0" xfId="1349" applyNumberFormat="1" applyFont="1" applyProtection="1">
      <protection locked="0"/>
    </xf>
    <xf numFmtId="168" fontId="8" fillId="16" borderId="0" xfId="1349" applyNumberFormat="1" applyFont="1" applyFill="1"/>
    <xf numFmtId="0" fontId="8" fillId="44" borderId="0" xfId="0" applyFont="1" applyFill="1"/>
    <xf numFmtId="44" fontId="8" fillId="0" borderId="0" xfId="1349" applyFont="1" applyFill="1"/>
    <xf numFmtId="168" fontId="8" fillId="43" borderId="2" xfId="1349" applyNumberFormat="1" applyFont="1" applyFill="1" applyBorder="1"/>
    <xf numFmtId="168" fontId="8" fillId="43" borderId="19" xfId="1349" applyNumberFormat="1" applyFont="1" applyFill="1" applyBorder="1"/>
    <xf numFmtId="0" fontId="7" fillId="43" borderId="0" xfId="0" applyFont="1" applyFill="1" applyAlignment="1">
      <alignment vertical="center"/>
    </xf>
    <xf numFmtId="168" fontId="7" fillId="43" borderId="0" xfId="1349" applyNumberFormat="1" applyFont="1" applyFill="1" applyBorder="1" applyAlignment="1">
      <alignment horizontal="center" vertical="center"/>
    </xf>
    <xf numFmtId="168" fontId="7" fillId="43" borderId="0" xfId="1349" applyNumberFormat="1" applyFont="1" applyFill="1" applyBorder="1" applyAlignment="1" applyProtection="1">
      <alignment vertical="center"/>
      <protection locked="0"/>
    </xf>
    <xf numFmtId="168" fontId="7" fillId="43" borderId="0" xfId="1349" applyNumberFormat="1" applyFont="1" applyFill="1" applyBorder="1" applyAlignment="1">
      <alignment vertical="center"/>
    </xf>
    <xf numFmtId="168" fontId="7" fillId="43" borderId="0" xfId="1349" applyNumberFormat="1" applyFont="1" applyFill="1" applyBorder="1" applyProtection="1">
      <protection locked="0"/>
    </xf>
    <xf numFmtId="168" fontId="7" fillId="43" borderId="0" xfId="1349" applyNumberFormat="1" applyFont="1" applyFill="1" applyBorder="1"/>
    <xf numFmtId="168" fontId="7" fillId="43" borderId="0" xfId="1349" applyNumberFormat="1" applyFont="1" applyFill="1" applyBorder="1" applyAlignment="1">
      <alignment horizontal="center"/>
    </xf>
    <xf numFmtId="168" fontId="7" fillId="43" borderId="0" xfId="1349" applyNumberFormat="1" applyFont="1" applyFill="1" applyBorder="1" applyAlignment="1" applyProtection="1">
      <alignment horizontal="center" vertical="center"/>
      <protection locked="0"/>
    </xf>
    <xf numFmtId="168" fontId="7" fillId="43" borderId="0" xfId="1349" applyNumberFormat="1" applyFont="1" applyFill="1" applyBorder="1" applyAlignment="1" applyProtection="1">
      <alignment horizontal="center"/>
      <protection locked="0"/>
    </xf>
    <xf numFmtId="0" fontId="20" fillId="43" borderId="0" xfId="0" applyFont="1" applyFill="1"/>
    <xf numFmtId="171" fontId="8" fillId="43" borderId="0" xfId="0" applyNumberFormat="1" applyFont="1" applyFill="1"/>
    <xf numFmtId="44" fontId="8" fillId="16" borderId="0" xfId="1349" applyFont="1" applyFill="1" applyProtection="1">
      <protection locked="0"/>
    </xf>
    <xf numFmtId="168" fontId="8" fillId="0" borderId="2" xfId="1349" applyNumberFormat="1" applyFont="1" applyBorder="1"/>
    <xf numFmtId="0" fontId="7" fillId="0" borderId="0" xfId="0" applyFont="1" applyAlignment="1">
      <alignment wrapText="1"/>
    </xf>
    <xf numFmtId="43" fontId="8" fillId="0" borderId="0" xfId="0" applyNumberFormat="1" applyFont="1"/>
    <xf numFmtId="4" fontId="8" fillId="0" borderId="0" xfId="0" applyNumberFormat="1" applyFont="1"/>
    <xf numFmtId="0" fontId="8" fillId="0" borderId="0" xfId="0" applyFont="1" applyAlignment="1">
      <alignment wrapText="1"/>
    </xf>
    <xf numFmtId="43" fontId="43" fillId="45" borderId="0" xfId="0" applyNumberFormat="1" applyFont="1" applyFill="1" applyProtection="1">
      <protection locked="0"/>
    </xf>
    <xf numFmtId="0" fontId="44" fillId="0" borderId="0" xfId="0" applyFont="1" applyAlignment="1">
      <alignment horizontal="right"/>
    </xf>
    <xf numFmtId="4" fontId="7" fillId="43" borderId="0" xfId="0" applyNumberFormat="1" applyFont="1" applyFill="1"/>
    <xf numFmtId="4" fontId="7" fillId="43" borderId="0" xfId="0" applyNumberFormat="1" applyFont="1" applyFill="1" applyAlignment="1">
      <alignment horizontal="center"/>
    </xf>
    <xf numFmtId="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4" fontId="8" fillId="43" borderId="0" xfId="0" applyNumberFormat="1" applyFont="1" applyFill="1" applyAlignment="1">
      <alignment horizontal="right"/>
    </xf>
    <xf numFmtId="4" fontId="8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4" fontId="8" fillId="0" borderId="0" xfId="0" applyNumberFormat="1" applyFont="1" applyAlignment="1">
      <alignment horizontal="center"/>
    </xf>
    <xf numFmtId="49" fontId="20" fillId="0" borderId="6" xfId="0" applyNumberFormat="1" applyFont="1" applyBorder="1" applyAlignment="1">
      <alignment horizontal="center"/>
    </xf>
    <xf numFmtId="0" fontId="8" fillId="43" borderId="0" xfId="0" applyFont="1" applyFill="1" applyAlignment="1">
      <alignment horizontal="left" indent="1"/>
    </xf>
    <xf numFmtId="169" fontId="8" fillId="45" borderId="0" xfId="0" applyNumberFormat="1" applyFont="1" applyFill="1" applyAlignment="1" applyProtection="1">
      <alignment horizontal="right"/>
      <protection locked="0"/>
    </xf>
    <xf numFmtId="166" fontId="8" fillId="43" borderId="0" xfId="0" applyNumberFormat="1" applyFont="1" applyFill="1" applyAlignment="1">
      <alignment horizontal="left"/>
    </xf>
    <xf numFmtId="43" fontId="8" fillId="43" borderId="0" xfId="1" applyFont="1" applyFill="1" applyBorder="1"/>
    <xf numFmtId="168" fontId="8" fillId="43" borderId="0" xfId="0" applyNumberFormat="1" applyFont="1" applyFill="1" applyAlignment="1">
      <alignment horizontal="right"/>
    </xf>
    <xf numFmtId="167" fontId="8" fillId="0" borderId="0" xfId="0" applyNumberFormat="1" applyFont="1" applyAlignment="1">
      <alignment horizontal="right"/>
    </xf>
    <xf numFmtId="169" fontId="8" fillId="43" borderId="0" xfId="0" applyNumberFormat="1" applyFont="1" applyFill="1" applyAlignment="1">
      <alignment horizontal="right"/>
    </xf>
    <xf numFmtId="169" fontId="8" fillId="0" borderId="0" xfId="0" applyNumberFormat="1" applyFont="1" applyAlignment="1">
      <alignment horizontal="right"/>
    </xf>
    <xf numFmtId="170" fontId="8" fillId="43" borderId="0" xfId="0" applyNumberFormat="1" applyFont="1" applyFill="1" applyAlignment="1">
      <alignment horizontal="left"/>
    </xf>
    <xf numFmtId="43" fontId="8" fillId="0" borderId="0" xfId="0" applyNumberFormat="1" applyFont="1" applyAlignment="1">
      <alignment horizontal="right"/>
    </xf>
    <xf numFmtId="43" fontId="8" fillId="43" borderId="2" xfId="0" applyNumberFormat="1" applyFont="1" applyFill="1" applyBorder="1"/>
    <xf numFmtId="169" fontId="8" fillId="43" borderId="2" xfId="0" applyNumberFormat="1" applyFont="1" applyFill="1" applyBorder="1"/>
    <xf numFmtId="169" fontId="8" fillId="43" borderId="2" xfId="0" applyNumberFormat="1" applyFont="1" applyFill="1" applyBorder="1" applyAlignment="1">
      <alignment horizontal="right"/>
    </xf>
    <xf numFmtId="43" fontId="8" fillId="43" borderId="20" xfId="0" applyNumberFormat="1" applyFont="1" applyFill="1" applyBorder="1"/>
    <xf numFmtId="44" fontId="8" fillId="43" borderId="20" xfId="0" applyNumberFormat="1" applyFont="1" applyFill="1" applyBorder="1" applyProtection="1">
      <protection locked="0"/>
    </xf>
    <xf numFmtId="171" fontId="8" fillId="0" borderId="0" xfId="0" applyNumberFormat="1" applyFont="1"/>
    <xf numFmtId="43" fontId="8" fillId="43" borderId="0" xfId="1" applyFont="1" applyFill="1"/>
    <xf numFmtId="43" fontId="8" fillId="43" borderId="2" xfId="1" applyFont="1" applyFill="1" applyBorder="1"/>
    <xf numFmtId="43" fontId="8" fillId="43" borderId="0" xfId="0" applyNumberFormat="1" applyFont="1" applyFill="1" applyAlignment="1">
      <alignment horizontal="right"/>
    </xf>
    <xf numFmtId="39" fontId="8" fillId="43" borderId="0" xfId="0" applyNumberFormat="1" applyFont="1" applyFill="1" applyAlignment="1">
      <alignment horizontal="right"/>
    </xf>
    <xf numFmtId="39" fontId="8" fillId="0" borderId="0" xfId="0" applyNumberFormat="1" applyFont="1" applyAlignment="1">
      <alignment horizontal="right"/>
    </xf>
    <xf numFmtId="43" fontId="8" fillId="43" borderId="18" xfId="0" applyNumberFormat="1" applyFont="1" applyFill="1" applyBorder="1"/>
    <xf numFmtId="44" fontId="8" fillId="43" borderId="18" xfId="0" applyNumberFormat="1" applyFont="1" applyFill="1" applyBorder="1" applyProtection="1">
      <protection locked="0"/>
    </xf>
    <xf numFmtId="170" fontId="8" fillId="43" borderId="0" xfId="0" applyNumberFormat="1" applyFont="1" applyFill="1" applyAlignment="1">
      <alignment horizontal="right"/>
    </xf>
    <xf numFmtId="170" fontId="8" fillId="0" borderId="0" xfId="0" applyNumberFormat="1" applyFont="1" applyAlignment="1">
      <alignment horizontal="right"/>
    </xf>
    <xf numFmtId="44" fontId="8" fillId="43" borderId="20" xfId="0" applyNumberFormat="1" applyFont="1" applyFill="1" applyBorder="1"/>
    <xf numFmtId="44" fontId="8" fillId="43" borderId="0" xfId="0" applyNumberFormat="1" applyFont="1" applyFill="1"/>
    <xf numFmtId="44" fontId="8" fillId="43" borderId="18" xfId="0" applyNumberFormat="1" applyFont="1" applyFill="1" applyBorder="1"/>
    <xf numFmtId="39" fontId="7" fillId="43" borderId="0" xfId="0" applyNumberFormat="1" applyFont="1" applyFill="1" applyAlignment="1">
      <alignment horizontal="right"/>
    </xf>
    <xf numFmtId="39" fontId="7" fillId="0" borderId="0" xfId="0" applyNumberFormat="1" applyFont="1" applyAlignment="1">
      <alignment horizontal="right"/>
    </xf>
    <xf numFmtId="170" fontId="8" fillId="43" borderId="0" xfId="0" applyNumberFormat="1" applyFont="1" applyFill="1"/>
    <xf numFmtId="4" fontId="8" fillId="43" borderId="0" xfId="0" applyNumberFormat="1" applyFont="1" applyFill="1"/>
    <xf numFmtId="44" fontId="8" fillId="0" borderId="0" xfId="0" applyNumberFormat="1" applyFont="1"/>
    <xf numFmtId="43" fontId="6" fillId="0" borderId="0" xfId="2" applyNumberFormat="1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173" fontId="7" fillId="0" borderId="0" xfId="0" applyNumberFormat="1" applyFont="1"/>
    <xf numFmtId="0" fontId="7" fillId="43" borderId="2" xfId="0" applyFont="1" applyFill="1" applyBorder="1" applyAlignment="1">
      <alignment horizontal="center" vertical="center"/>
    </xf>
    <xf numFmtId="4" fontId="7" fillId="15" borderId="2" xfId="2" applyNumberFormat="1" applyFont="1" applyFill="1" applyBorder="1" applyAlignment="1">
      <alignment horizontal="center" wrapText="1"/>
    </xf>
    <xf numFmtId="164" fontId="7" fillId="15" borderId="2" xfId="2" applyNumberFormat="1" applyFont="1" applyFill="1" applyBorder="1" applyAlignment="1">
      <alignment horizontal="center" wrapText="1"/>
    </xf>
    <xf numFmtId="164" fontId="8" fillId="15" borderId="2" xfId="2" applyNumberFormat="1" applyFont="1" applyFill="1" applyBorder="1" applyAlignment="1">
      <alignment horizontal="center" wrapText="1"/>
    </xf>
    <xf numFmtId="41" fontId="7" fillId="43" borderId="0" xfId="0" applyNumberFormat="1" applyFont="1" applyFill="1" applyAlignment="1">
      <alignment horizontal="center" vertical="center"/>
    </xf>
    <xf numFmtId="164" fontId="8" fillId="43" borderId="0" xfId="0" applyNumberFormat="1" applyFont="1" applyFill="1" applyAlignment="1">
      <alignment horizontal="center"/>
    </xf>
    <xf numFmtId="41" fontId="7" fillId="43" borderId="2" xfId="0" applyNumberFormat="1" applyFont="1" applyFill="1" applyBorder="1" applyAlignment="1">
      <alignment horizontal="center"/>
    </xf>
    <xf numFmtId="0" fontId="7" fillId="43" borderId="2" xfId="0" applyFont="1" applyFill="1" applyBorder="1" applyAlignment="1">
      <alignment horizontal="center"/>
    </xf>
    <xf numFmtId="4" fontId="8" fillId="43" borderId="2" xfId="0" applyNumberFormat="1" applyFont="1" applyFill="1" applyBorder="1" applyAlignment="1">
      <alignment horizontal="center"/>
    </xf>
    <xf numFmtId="41" fontId="7" fillId="43" borderId="0" xfId="0" applyNumberFormat="1" applyFont="1" applyFill="1" applyAlignment="1">
      <alignment horizontal="center" vertical="center" wrapText="1"/>
    </xf>
    <xf numFmtId="0" fontId="7" fillId="43" borderId="0" xfId="0" applyFont="1" applyFill="1" applyAlignment="1">
      <alignment horizontal="center" vertical="center" wrapText="1"/>
    </xf>
    <xf numFmtId="0" fontId="7" fillId="47" borderId="0" xfId="0" applyFont="1" applyFill="1"/>
    <xf numFmtId="0" fontId="8" fillId="0" borderId="16" xfId="0" applyFont="1" applyBorder="1"/>
    <xf numFmtId="49" fontId="45" fillId="0" borderId="16" xfId="0" applyNumberFormat="1" applyFont="1" applyBorder="1" applyAlignment="1">
      <alignment horizontal="center"/>
    </xf>
    <xf numFmtId="0" fontId="46" fillId="42" borderId="17" xfId="0" applyFont="1" applyFill="1" applyBorder="1" applyAlignment="1">
      <alignment vertical="center"/>
    </xf>
    <xf numFmtId="0" fontId="46" fillId="42" borderId="17" xfId="0" applyFont="1" applyFill="1" applyBorder="1" applyAlignment="1">
      <alignment horizontal="left" vertical="center"/>
    </xf>
    <xf numFmtId="0" fontId="46" fillId="42" borderId="17" xfId="0" applyFont="1" applyFill="1" applyBorder="1" applyAlignment="1">
      <alignment vertical="center" wrapText="1"/>
    </xf>
    <xf numFmtId="0" fontId="47" fillId="0" borderId="0" xfId="0" applyFont="1"/>
    <xf numFmtId="49" fontId="45" fillId="0" borderId="0" xfId="0" applyNumberFormat="1" applyFont="1" applyAlignment="1">
      <alignment horizontal="center"/>
    </xf>
    <xf numFmtId="49" fontId="45" fillId="43" borderId="0" xfId="0" applyNumberFormat="1" applyFont="1" applyFill="1" applyAlignment="1">
      <alignment horizontal="center"/>
    </xf>
    <xf numFmtId="49" fontId="45" fillId="0" borderId="0" xfId="0" applyNumberFormat="1" applyFont="1" applyAlignment="1">
      <alignment textRotation="45"/>
    </xf>
    <xf numFmtId="49" fontId="45" fillId="43" borderId="0" xfId="0" applyNumberFormat="1" applyFont="1" applyFill="1" applyAlignment="1">
      <alignment textRotation="45"/>
    </xf>
    <xf numFmtId="49" fontId="8" fillId="0" borderId="0" xfId="0" applyNumberFormat="1" applyFont="1"/>
    <xf numFmtId="49" fontId="8" fillId="43" borderId="0" xfId="0" applyNumberFormat="1" applyFont="1" applyFill="1"/>
    <xf numFmtId="0" fontId="8" fillId="0" borderId="6" xfId="0" applyFont="1" applyBorder="1" applyAlignment="1">
      <alignment horizontal="center"/>
    </xf>
    <xf numFmtId="49" fontId="45" fillId="0" borderId="6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center"/>
    </xf>
    <xf numFmtId="49" fontId="8" fillId="43" borderId="0" xfId="0" applyNumberFormat="1" applyFont="1" applyFill="1" applyAlignment="1">
      <alignment horizontal="center"/>
    </xf>
    <xf numFmtId="43" fontId="7" fillId="43" borderId="0" xfId="0" applyNumberFormat="1" applyFont="1" applyFill="1"/>
    <xf numFmtId="43" fontId="7" fillId="0" borderId="0" xfId="0" applyNumberFormat="1" applyFont="1"/>
    <xf numFmtId="168" fontId="8" fillId="0" borderId="0" xfId="1349" applyNumberFormat="1" applyFont="1" applyFill="1"/>
    <xf numFmtId="44" fontId="8" fillId="0" borderId="4" xfId="1349" applyFont="1" applyBorder="1"/>
    <xf numFmtId="168" fontId="8" fillId="0" borderId="4" xfId="1349" applyNumberFormat="1" applyFont="1" applyBorder="1"/>
    <xf numFmtId="168" fontId="8" fillId="43" borderId="4" xfId="1349" applyNumberFormat="1" applyFont="1" applyFill="1" applyBorder="1"/>
    <xf numFmtId="168" fontId="8" fillId="43" borderId="4" xfId="1349" applyNumberFormat="1" applyFont="1" applyFill="1" applyBorder="1" applyProtection="1">
      <protection locked="0"/>
    </xf>
    <xf numFmtId="39" fontId="7" fillId="0" borderId="0" xfId="0" applyNumberFormat="1" applyFont="1"/>
    <xf numFmtId="168" fontId="8" fillId="43" borderId="4" xfId="1349" applyNumberFormat="1" applyFont="1" applyFill="1" applyBorder="1" applyAlignment="1">
      <alignment horizontal="center" vertical="center"/>
    </xf>
    <xf numFmtId="168" fontId="8" fillId="43" borderId="4" xfId="1349" applyNumberFormat="1" applyFont="1" applyFill="1" applyBorder="1" applyAlignment="1" applyProtection="1">
      <alignment vertical="center"/>
      <protection locked="0"/>
    </xf>
    <xf numFmtId="168" fontId="8" fillId="43" borderId="4" xfId="1349" applyNumberFormat="1" applyFont="1" applyFill="1" applyBorder="1" applyAlignment="1">
      <alignment vertical="center"/>
    </xf>
    <xf numFmtId="168" fontId="8" fillId="0" borderId="2" xfId="1349" applyNumberFormat="1" applyFont="1" applyFill="1" applyBorder="1"/>
    <xf numFmtId="168" fontId="8" fillId="0" borderId="19" xfId="1349" applyNumberFormat="1" applyFont="1" applyFill="1" applyBorder="1"/>
    <xf numFmtId="168" fontId="8" fillId="0" borderId="0" xfId="1349" applyNumberFormat="1" applyFont="1" applyFill="1" applyBorder="1"/>
    <xf numFmtId="168" fontId="8" fillId="0" borderId="4" xfId="1349" applyNumberFormat="1" applyFont="1" applyFill="1" applyBorder="1" applyAlignment="1">
      <alignment horizontal="center" vertical="center"/>
    </xf>
    <xf numFmtId="168" fontId="7" fillId="0" borderId="0" xfId="1349" applyNumberFormat="1" applyFont="1" applyFill="1" applyBorder="1" applyAlignment="1">
      <alignment horizontal="center" vertical="center"/>
    </xf>
    <xf numFmtId="168" fontId="7" fillId="0" borderId="0" xfId="1349" applyNumberFormat="1" applyFont="1" applyFill="1" applyBorder="1" applyAlignment="1">
      <alignment horizontal="center" vertical="top"/>
    </xf>
    <xf numFmtId="168" fontId="7" fillId="0" borderId="0" xfId="1349" applyNumberFormat="1" applyFont="1" applyFill="1" applyBorder="1" applyAlignment="1">
      <alignment horizontal="center"/>
    </xf>
    <xf numFmtId="41" fontId="7" fillId="0" borderId="0" xfId="0" applyNumberFormat="1" applyFont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44" fontId="8" fillId="0" borderId="4" xfId="1349" applyFont="1" applyFill="1" applyBorder="1"/>
    <xf numFmtId="168" fontId="8" fillId="0" borderId="4" xfId="1349" applyNumberFormat="1" applyFont="1" applyFill="1" applyBorder="1"/>
    <xf numFmtId="44" fontId="8" fillId="0" borderId="2" xfId="1349" applyFont="1" applyFill="1" applyBorder="1"/>
    <xf numFmtId="44" fontId="8" fillId="0" borderId="18" xfId="1349" applyFont="1" applyFill="1" applyBorder="1"/>
    <xf numFmtId="44" fontId="8" fillId="48" borderId="0" xfId="1349" applyFont="1" applyFill="1" applyBorder="1" applyProtection="1">
      <protection locked="0"/>
    </xf>
    <xf numFmtId="44" fontId="8" fillId="48" borderId="18" xfId="1349" applyFont="1" applyFill="1" applyBorder="1"/>
    <xf numFmtId="168" fontId="8" fillId="48" borderId="2" xfId="1349" applyNumberFormat="1" applyFont="1" applyFill="1" applyBorder="1"/>
    <xf numFmtId="168" fontId="8" fillId="48" borderId="0" xfId="1349" applyNumberFormat="1" applyFont="1" applyFill="1" applyBorder="1" applyProtection="1">
      <protection locked="0"/>
    </xf>
    <xf numFmtId="168" fontId="8" fillId="16" borderId="2" xfId="1349" applyNumberFormat="1" applyFont="1" applyFill="1" applyBorder="1"/>
    <xf numFmtId="168" fontId="8" fillId="0" borderId="21" xfId="1349" applyNumberFormat="1" applyFont="1" applyFill="1" applyBorder="1"/>
    <xf numFmtId="168" fontId="8" fillId="43" borderId="21" xfId="1349" applyNumberFormat="1" applyFont="1" applyFill="1" applyBorder="1" applyProtection="1">
      <protection locked="0"/>
    </xf>
    <xf numFmtId="168" fontId="8" fillId="43" borderId="21" xfId="1349" applyNumberFormat="1" applyFont="1" applyFill="1" applyBorder="1"/>
    <xf numFmtId="44" fontId="8" fillId="16" borderId="2" xfId="1349" applyFont="1" applyFill="1" applyBorder="1" applyProtection="1">
      <protection locked="0"/>
    </xf>
    <xf numFmtId="44" fontId="8" fillId="0" borderId="0" xfId="1349" applyFont="1" applyFill="1" applyBorder="1"/>
    <xf numFmtId="44" fontId="8" fillId="0" borderId="0" xfId="1349" applyFont="1" applyBorder="1"/>
    <xf numFmtId="168" fontId="8" fillId="0" borderId="0" xfId="1349" applyNumberFormat="1" applyFont="1" applyBorder="1"/>
    <xf numFmtId="168" fontId="8" fillId="43" borderId="22" xfId="1349" applyNumberFormat="1" applyFont="1" applyFill="1" applyBorder="1"/>
    <xf numFmtId="168" fontId="8" fillId="43" borderId="22" xfId="1349" applyNumberFormat="1" applyFont="1" applyFill="1" applyBorder="1" applyProtection="1">
      <protection locked="0"/>
    </xf>
    <xf numFmtId="168" fontId="8" fillId="0" borderId="23" xfId="1349" applyNumberFormat="1" applyFont="1" applyFill="1" applyBorder="1"/>
    <xf numFmtId="168" fontId="8" fillId="43" borderId="23" xfId="1349" applyNumberFormat="1" applyFont="1" applyFill="1" applyBorder="1" applyProtection="1">
      <protection locked="0"/>
    </xf>
    <xf numFmtId="168" fontId="8" fillId="43" borderId="23" xfId="1349" applyNumberFormat="1" applyFont="1" applyFill="1" applyBorder="1"/>
    <xf numFmtId="168" fontId="8" fillId="0" borderId="2" xfId="1349" applyNumberFormat="1" applyFont="1" applyBorder="1" applyProtection="1">
      <protection locked="0"/>
    </xf>
    <xf numFmtId="168" fontId="8" fillId="16" borderId="0" xfId="1349" applyNumberFormat="1" applyFont="1" applyFill="1" applyBorder="1"/>
    <xf numFmtId="44" fontId="8" fillId="16" borderId="0" xfId="1349" applyFont="1" applyFill="1" applyBorder="1"/>
    <xf numFmtId="174" fontId="8" fillId="0" borderId="2" xfId="1349" applyNumberFormat="1" applyFont="1" applyFill="1" applyBorder="1"/>
    <xf numFmtId="174" fontId="8" fillId="0" borderId="2" xfId="1349" applyNumberFormat="1" applyFont="1" applyBorder="1"/>
    <xf numFmtId="43" fontId="8" fillId="0" borderId="4" xfId="0" applyNumberFormat="1" applyFont="1" applyBorder="1"/>
    <xf numFmtId="0" fontId="8" fillId="43" borderId="4" xfId="0" applyFont="1" applyFill="1" applyBorder="1"/>
    <xf numFmtId="0" fontId="8" fillId="0" borderId="4" xfId="0" applyFont="1" applyBorder="1"/>
    <xf numFmtId="169" fontId="3" fillId="15" borderId="0" xfId="1" applyNumberFormat="1" applyFont="1" applyFill="1"/>
    <xf numFmtId="169" fontId="4" fillId="15" borderId="0" xfId="1" applyNumberFormat="1" applyFont="1" applyFill="1" applyAlignment="1">
      <alignment horizontal="center"/>
    </xf>
    <xf numFmtId="169" fontId="6" fillId="15" borderId="0" xfId="1" applyNumberFormat="1" applyFont="1" applyFill="1"/>
    <xf numFmtId="169" fontId="10" fillId="15" borderId="0" xfId="1" applyNumberFormat="1" applyFont="1" applyFill="1"/>
    <xf numFmtId="169" fontId="10" fillId="0" borderId="0" xfId="1" applyNumberFormat="1" applyFont="1"/>
    <xf numFmtId="169" fontId="6" fillId="0" borderId="0" xfId="1" applyNumberFormat="1" applyFont="1"/>
    <xf numFmtId="169" fontId="20" fillId="43" borderId="0" xfId="1" applyNumberFormat="1" applyFont="1" applyFill="1"/>
    <xf numFmtId="169" fontId="4" fillId="43" borderId="0" xfId="1" applyNumberFormat="1" applyFont="1" applyFill="1" applyAlignment="1">
      <alignment horizontal="center"/>
    </xf>
    <xf numFmtId="169" fontId="8" fillId="43" borderId="0" xfId="1" applyNumberFormat="1" applyFont="1" applyFill="1"/>
    <xf numFmtId="169" fontId="8" fillId="0" borderId="0" xfId="1" applyNumberFormat="1" applyFont="1"/>
    <xf numFmtId="169" fontId="0" fillId="0" borderId="0" xfId="1" applyNumberFormat="1" applyFont="1"/>
    <xf numFmtId="44" fontId="8" fillId="15" borderId="0" xfId="2" applyNumberFormat="1" applyFont="1" applyFill="1"/>
    <xf numFmtId="44" fontId="5" fillId="15" borderId="0" xfId="2" applyNumberFormat="1" applyFont="1" applyFill="1"/>
    <xf numFmtId="44" fontId="7" fillId="15" borderId="0" xfId="2" applyNumberFormat="1" applyFont="1" applyFill="1"/>
    <xf numFmtId="44" fontId="7" fillId="43" borderId="0" xfId="0" applyNumberFormat="1" applyFont="1" applyFill="1" applyAlignment="1">
      <alignment horizontal="center" vertical="center"/>
    </xf>
    <xf numFmtId="44" fontId="7" fillId="43" borderId="2" xfId="0" applyNumberFormat="1" applyFont="1" applyFill="1" applyBorder="1" applyAlignment="1">
      <alignment horizontal="center"/>
    </xf>
    <xf numFmtId="44" fontId="6" fillId="15" borderId="0" xfId="2" applyNumberFormat="1" applyFont="1" applyFill="1"/>
    <xf numFmtId="44" fontId="8" fillId="16" borderId="0" xfId="2" applyNumberFormat="1" applyFont="1" applyFill="1" applyAlignment="1" applyProtection="1">
      <alignment horizontal="right"/>
      <protection locked="0"/>
    </xf>
    <xf numFmtId="44" fontId="8" fillId="16" borderId="0" xfId="1" applyNumberFormat="1" applyFont="1" applyFill="1" applyAlignment="1" applyProtection="1">
      <alignment horizontal="right"/>
      <protection locked="0"/>
    </xf>
    <xf numFmtId="44" fontId="8" fillId="0" borderId="0" xfId="1" applyNumberFormat="1" applyFont="1" applyFill="1" applyAlignment="1" applyProtection="1">
      <alignment horizontal="right"/>
      <protection locked="0"/>
    </xf>
    <xf numFmtId="44" fontId="8" fillId="16" borderId="2" xfId="1" applyNumberFormat="1" applyFont="1" applyFill="1" applyBorder="1" applyAlignment="1" applyProtection="1">
      <alignment horizontal="right"/>
      <protection locked="0"/>
    </xf>
    <xf numFmtId="44" fontId="10" fillId="15" borderId="0" xfId="0" applyNumberFormat="1" applyFont="1" applyFill="1"/>
    <xf numFmtId="44" fontId="6" fillId="15" borderId="0" xfId="1" applyNumberFormat="1" applyFont="1" applyFill="1"/>
    <xf numFmtId="44" fontId="0" fillId="0" borderId="0" xfId="0" applyNumberFormat="1"/>
    <xf numFmtId="44" fontId="12" fillId="0" borderId="0" xfId="2" applyNumberFormat="1" applyFont="1" applyAlignment="1">
      <alignment horizontal="right"/>
    </xf>
    <xf numFmtId="44" fontId="6" fillId="0" borderId="0" xfId="2" applyNumberFormat="1" applyFont="1"/>
    <xf numFmtId="44" fontId="8" fillId="15" borderId="0" xfId="2" applyNumberFormat="1" applyFont="1" applyFill="1" applyAlignment="1">
      <alignment horizontal="right"/>
    </xf>
    <xf numFmtId="44" fontId="7" fillId="43" borderId="0" xfId="0" applyNumberFormat="1" applyFont="1" applyFill="1" applyAlignment="1">
      <alignment horizontal="center"/>
    </xf>
    <xf numFmtId="44" fontId="8" fillId="16" borderId="0" xfId="1" applyNumberFormat="1" applyFont="1" applyFill="1" applyAlignment="1" applyProtection="1">
      <protection locked="0"/>
    </xf>
    <xf numFmtId="44" fontId="8" fillId="16" borderId="2" xfId="1" applyNumberFormat="1" applyFont="1" applyFill="1" applyBorder="1" applyAlignment="1" applyProtection="1">
      <protection locked="0"/>
    </xf>
    <xf numFmtId="44" fontId="8" fillId="16" borderId="0" xfId="1" applyNumberFormat="1" applyFont="1" applyFill="1" applyBorder="1" applyAlignment="1" applyProtection="1">
      <alignment horizontal="right"/>
      <protection locked="0"/>
    </xf>
    <xf numFmtId="44" fontId="7" fillId="15" borderId="0" xfId="2" applyNumberFormat="1" applyFont="1" applyFill="1" applyAlignment="1">
      <alignment horizontal="right"/>
    </xf>
    <xf numFmtId="44" fontId="8" fillId="15" borderId="0" xfId="1" applyNumberFormat="1" applyFont="1" applyFill="1" applyBorder="1" applyAlignment="1" applyProtection="1"/>
    <xf numFmtId="44" fontId="8" fillId="16" borderId="0" xfId="1" applyNumberFormat="1" applyFont="1" applyFill="1" applyBorder="1" applyAlignment="1" applyProtection="1">
      <protection locked="0"/>
    </xf>
    <xf numFmtId="44" fontId="10" fillId="15" borderId="0" xfId="1" applyNumberFormat="1" applyFont="1" applyFill="1" applyProtection="1"/>
    <xf numFmtId="44" fontId="6" fillId="15" borderId="2" xfId="1" applyNumberFormat="1" applyFont="1" applyFill="1" applyBorder="1" applyProtection="1"/>
    <xf numFmtId="44" fontId="10" fillId="15" borderId="0" xfId="1" applyNumberFormat="1" applyFont="1" applyFill="1"/>
    <xf numFmtId="44" fontId="6" fillId="0" borderId="0" xfId="4" applyFont="1" applyFill="1" applyAlignment="1" applyProtection="1"/>
    <xf numFmtId="44" fontId="6" fillId="16" borderId="0" xfId="1" applyNumberFormat="1" applyFont="1" applyFill="1" applyAlignment="1" applyProtection="1">
      <protection locked="0"/>
    </xf>
    <xf numFmtId="44" fontId="8" fillId="0" borderId="0" xfId="2" applyNumberFormat="1" applyFont="1" applyAlignment="1">
      <alignment horizontal="center"/>
    </xf>
    <xf numFmtId="44" fontId="10" fillId="0" borderId="0" xfId="2" applyNumberFormat="1" applyFont="1" applyAlignment="1">
      <alignment horizontal="center"/>
    </xf>
    <xf numFmtId="44" fontId="8" fillId="0" borderId="0" xfId="2" applyNumberFormat="1" applyFont="1" applyAlignment="1">
      <alignment horizontal="right"/>
    </xf>
    <xf numFmtId="44" fontId="8" fillId="43" borderId="0" xfId="0" applyNumberFormat="1" applyFont="1" applyFill="1" applyAlignment="1">
      <alignment horizontal="center"/>
    </xf>
    <xf numFmtId="44" fontId="8" fillId="43" borderId="2" xfId="0" applyNumberFormat="1" applyFont="1" applyFill="1" applyBorder="1"/>
    <xf numFmtId="44" fontId="8" fillId="43" borderId="2" xfId="0" applyNumberFormat="1" applyFont="1" applyFill="1" applyBorder="1" applyAlignment="1">
      <alignment horizontal="center"/>
    </xf>
    <xf numFmtId="44" fontId="6" fillId="15" borderId="0" xfId="4" applyFont="1" applyFill="1" applyProtection="1"/>
    <xf numFmtId="44" fontId="8" fillId="15" borderId="0" xfId="1" applyNumberFormat="1" applyFont="1" applyFill="1" applyBorder="1" applyAlignment="1" applyProtection="1">
      <alignment horizontal="right"/>
    </xf>
    <xf numFmtId="44" fontId="8" fillId="0" borderId="0" xfId="1" applyNumberFormat="1" applyFont="1" applyFill="1" applyAlignment="1" applyProtection="1">
      <alignment horizontal="right"/>
    </xf>
    <xf numFmtId="44" fontId="6" fillId="15" borderId="2" xfId="0" applyNumberFormat="1" applyFont="1" applyFill="1" applyBorder="1"/>
    <xf numFmtId="44" fontId="6" fillId="15" borderId="0" xfId="4" applyFont="1" applyFill="1" applyProtection="1">
      <protection locked="0"/>
    </xf>
    <xf numFmtId="44" fontId="6" fillId="15" borderId="5" xfId="0" applyNumberFormat="1" applyFont="1" applyFill="1" applyBorder="1"/>
    <xf numFmtId="44" fontId="6" fillId="15" borderId="0" xfId="1" applyNumberFormat="1" applyFont="1" applyFill="1" applyProtection="1"/>
    <xf numFmtId="44" fontId="6" fillId="16" borderId="0" xfId="1" applyNumberFormat="1" applyFont="1" applyFill="1" applyBorder="1" applyAlignment="1" applyProtection="1">
      <protection locked="0"/>
    </xf>
    <xf numFmtId="44" fontId="6" fillId="0" borderId="0" xfId="4" applyFont="1" applyAlignment="1" applyProtection="1"/>
    <xf numFmtId="44" fontId="7" fillId="43" borderId="0" xfId="0" applyNumberFormat="1" applyFont="1" applyFill="1"/>
    <xf numFmtId="44" fontId="8" fillId="45" borderId="0" xfId="0" applyNumberFormat="1" applyFont="1" applyFill="1" applyAlignment="1" applyProtection="1">
      <alignment horizontal="right"/>
      <protection locked="0"/>
    </xf>
    <xf numFmtId="44" fontId="8" fillId="46" borderId="0" xfId="0" applyNumberFormat="1" applyFont="1" applyFill="1" applyAlignment="1" applyProtection="1">
      <alignment horizontal="right"/>
      <protection locked="0"/>
    </xf>
    <xf numFmtId="44" fontId="8" fillId="45" borderId="2" xfId="0" applyNumberFormat="1" applyFont="1" applyFill="1" applyBorder="1" applyAlignment="1" applyProtection="1">
      <alignment horizontal="right"/>
      <protection locked="0"/>
    </xf>
    <xf numFmtId="44" fontId="8" fillId="43" borderId="0" xfId="0" applyNumberFormat="1" applyFont="1" applyFill="1" applyProtection="1">
      <protection locked="0"/>
    </xf>
    <xf numFmtId="44" fontId="8" fillId="45" borderId="18" xfId="0" applyNumberFormat="1" applyFont="1" applyFill="1" applyBorder="1" applyAlignment="1" applyProtection="1">
      <alignment horizontal="right"/>
      <protection locked="0"/>
    </xf>
    <xf numFmtId="44" fontId="8" fillId="43" borderId="0" xfId="1" applyNumberFormat="1" applyFont="1" applyFill="1"/>
    <xf numFmtId="44" fontId="8" fillId="43" borderId="0" xfId="0" applyNumberFormat="1" applyFont="1" applyFill="1" applyAlignment="1">
      <alignment horizontal="right"/>
    </xf>
    <xf numFmtId="44" fontId="8" fillId="0" borderId="0" xfId="0" applyNumberFormat="1" applyFont="1" applyAlignment="1">
      <alignment horizontal="right"/>
    </xf>
    <xf numFmtId="44" fontId="7" fillId="43" borderId="0" xfId="0" applyNumberFormat="1" applyFont="1" applyFill="1" applyAlignment="1">
      <alignment horizontal="right"/>
    </xf>
    <xf numFmtId="44" fontId="8" fillId="45" borderId="0" xfId="0" applyNumberFormat="1" applyFont="1" applyFill="1" applyProtection="1">
      <protection locked="0"/>
    </xf>
    <xf numFmtId="44" fontId="8" fillId="43" borderId="0" xfId="0" applyNumberFormat="1" applyFont="1" applyFill="1" applyAlignment="1" applyProtection="1">
      <alignment horizontal="right"/>
      <protection locked="0"/>
    </xf>
    <xf numFmtId="44" fontId="8" fillId="0" borderId="0" xfId="1" applyNumberFormat="1" applyFont="1" applyFill="1" applyAlignment="1" applyProtection="1">
      <protection locked="0"/>
    </xf>
    <xf numFmtId="44" fontId="6" fillId="15" borderId="2" xfId="2" applyNumberFormat="1" applyFont="1" applyFill="1" applyBorder="1"/>
    <xf numFmtId="39" fontId="6" fillId="15" borderId="2" xfId="2" applyNumberFormat="1" applyFont="1" applyFill="1" applyBorder="1"/>
    <xf numFmtId="44" fontId="6" fillId="15" borderId="0" xfId="1" applyNumberFormat="1" applyFont="1" applyFill="1" applyBorder="1" applyProtection="1"/>
    <xf numFmtId="169" fontId="10" fillId="15" borderId="2" xfId="1" applyNumberFormat="1" applyFont="1" applyFill="1" applyBorder="1" applyProtection="1"/>
    <xf numFmtId="44" fontId="10" fillId="15" borderId="2" xfId="1" applyNumberFormat="1" applyFont="1" applyFill="1" applyBorder="1" applyProtection="1"/>
    <xf numFmtId="44" fontId="8" fillId="0" borderId="0" xfId="2" applyNumberFormat="1" applyFont="1" applyAlignment="1" applyProtection="1">
      <alignment horizontal="right"/>
      <protection locked="0"/>
    </xf>
    <xf numFmtId="44" fontId="6" fillId="0" borderId="0" xfId="4" applyFont="1" applyFill="1" applyProtection="1"/>
    <xf numFmtId="44" fontId="6" fillId="16" borderId="0" xfId="1" applyNumberFormat="1" applyFont="1" applyFill="1" applyAlignment="1" applyProtection="1">
      <alignment horizontal="left" vertical="top" wrapText="1"/>
      <protection locked="0"/>
    </xf>
    <xf numFmtId="172" fontId="6" fillId="16" borderId="0" xfId="1" applyNumberFormat="1" applyFont="1" applyFill="1" applyAlignment="1" applyProtection="1">
      <alignment horizontal="left" vertical="top" wrapText="1"/>
      <protection locked="0"/>
    </xf>
  </cellXfs>
  <cellStyles count="1350">
    <cellStyle name="20% - Accent1 2" xfId="6" xr:uid="{00000000-0005-0000-0000-000000000000}"/>
    <cellStyle name="20% - Accent1 2 2" xfId="7" xr:uid="{00000000-0005-0000-0000-000001000000}"/>
    <cellStyle name="20% - Accent2 2" xfId="8" xr:uid="{00000000-0005-0000-0000-000002000000}"/>
    <cellStyle name="20% - Accent2 2 2" xfId="9" xr:uid="{00000000-0005-0000-0000-000003000000}"/>
    <cellStyle name="20% - Accent3 2" xfId="10" xr:uid="{00000000-0005-0000-0000-000004000000}"/>
    <cellStyle name="20% - Accent3 2 2" xfId="11" xr:uid="{00000000-0005-0000-0000-000005000000}"/>
    <cellStyle name="20% - Accent4 2" xfId="12" xr:uid="{00000000-0005-0000-0000-000006000000}"/>
    <cellStyle name="20% - Accent4 2 2" xfId="13" xr:uid="{00000000-0005-0000-0000-000007000000}"/>
    <cellStyle name="20% - Accent5 2" xfId="14" xr:uid="{00000000-0005-0000-0000-000008000000}"/>
    <cellStyle name="20% - Accent5 2 2" xfId="15" xr:uid="{00000000-0005-0000-0000-000009000000}"/>
    <cellStyle name="20% - Accent6 2" xfId="16" xr:uid="{00000000-0005-0000-0000-00000A000000}"/>
    <cellStyle name="20% - Accent6 2 2" xfId="17" xr:uid="{00000000-0005-0000-0000-00000B000000}"/>
    <cellStyle name="40% - Accent1 2" xfId="18" xr:uid="{00000000-0005-0000-0000-00000C000000}"/>
    <cellStyle name="40% - Accent1 2 2" xfId="19" xr:uid="{00000000-0005-0000-0000-00000D000000}"/>
    <cellStyle name="40% - Accent2 2" xfId="20" xr:uid="{00000000-0005-0000-0000-00000E000000}"/>
    <cellStyle name="40% - Accent2 2 2" xfId="21" xr:uid="{00000000-0005-0000-0000-00000F000000}"/>
    <cellStyle name="40% - Accent3 2" xfId="22" xr:uid="{00000000-0005-0000-0000-000010000000}"/>
    <cellStyle name="40% - Accent3 2 2" xfId="23" xr:uid="{00000000-0005-0000-0000-000011000000}"/>
    <cellStyle name="40% - Accent4 2" xfId="24" xr:uid="{00000000-0005-0000-0000-000012000000}"/>
    <cellStyle name="40% - Accent4 2 2" xfId="25" xr:uid="{00000000-0005-0000-0000-000013000000}"/>
    <cellStyle name="40% - Accent5 2" xfId="26" xr:uid="{00000000-0005-0000-0000-000014000000}"/>
    <cellStyle name="40% - Accent5 2 2" xfId="27" xr:uid="{00000000-0005-0000-0000-000015000000}"/>
    <cellStyle name="40% - Accent6 2" xfId="28" xr:uid="{00000000-0005-0000-0000-000016000000}"/>
    <cellStyle name="40% - Accent6 2 2" xfId="29" xr:uid="{00000000-0005-0000-0000-000017000000}"/>
    <cellStyle name="60% - Accent1 2" xfId="30" xr:uid="{00000000-0005-0000-0000-000018000000}"/>
    <cellStyle name="60% - Accent2 2" xfId="31" xr:uid="{00000000-0005-0000-0000-000019000000}"/>
    <cellStyle name="60% - Accent3 2" xfId="32" xr:uid="{00000000-0005-0000-0000-00001A000000}"/>
    <cellStyle name="60% - Accent4 2" xfId="33" xr:uid="{00000000-0005-0000-0000-00001B000000}"/>
    <cellStyle name="60% - Accent5 2" xfId="34" xr:uid="{00000000-0005-0000-0000-00001C000000}"/>
    <cellStyle name="60% - Accent6 2" xfId="35" xr:uid="{00000000-0005-0000-0000-00001D000000}"/>
    <cellStyle name="Accent1 2" xfId="36" xr:uid="{00000000-0005-0000-0000-00001E000000}"/>
    <cellStyle name="Accent2 2" xfId="37" xr:uid="{00000000-0005-0000-0000-00001F000000}"/>
    <cellStyle name="Accent3 2" xfId="38" xr:uid="{00000000-0005-0000-0000-000020000000}"/>
    <cellStyle name="Accent4 2" xfId="39" xr:uid="{00000000-0005-0000-0000-000021000000}"/>
    <cellStyle name="Accent5 2" xfId="40" xr:uid="{00000000-0005-0000-0000-000022000000}"/>
    <cellStyle name="Accent6 2" xfId="41" xr:uid="{00000000-0005-0000-0000-000023000000}"/>
    <cellStyle name="Bad 2" xfId="42" xr:uid="{00000000-0005-0000-0000-000024000000}"/>
    <cellStyle name="Calculation 2" xfId="43" xr:uid="{00000000-0005-0000-0000-000025000000}"/>
    <cellStyle name="Calculation 2 10" xfId="173" xr:uid="{00000000-0005-0000-0000-000026000000}"/>
    <cellStyle name="Calculation 2 10 2" xfId="174" xr:uid="{00000000-0005-0000-0000-000027000000}"/>
    <cellStyle name="Calculation 2 11" xfId="175" xr:uid="{00000000-0005-0000-0000-000028000000}"/>
    <cellStyle name="Calculation 2 11 2" xfId="176" xr:uid="{00000000-0005-0000-0000-000029000000}"/>
    <cellStyle name="Calculation 2 12" xfId="177" xr:uid="{00000000-0005-0000-0000-00002A000000}"/>
    <cellStyle name="Calculation 2 12 2" xfId="178" xr:uid="{00000000-0005-0000-0000-00002B000000}"/>
    <cellStyle name="Calculation 2 13" xfId="179" xr:uid="{00000000-0005-0000-0000-00002C000000}"/>
    <cellStyle name="Calculation 2 13 2" xfId="180" xr:uid="{00000000-0005-0000-0000-00002D000000}"/>
    <cellStyle name="Calculation 2 14" xfId="181" xr:uid="{00000000-0005-0000-0000-00002E000000}"/>
    <cellStyle name="Calculation 2 14 2" xfId="182" xr:uid="{00000000-0005-0000-0000-00002F000000}"/>
    <cellStyle name="Calculation 2 15" xfId="183" xr:uid="{00000000-0005-0000-0000-000030000000}"/>
    <cellStyle name="Calculation 2 15 2" xfId="184" xr:uid="{00000000-0005-0000-0000-000031000000}"/>
    <cellStyle name="Calculation 2 16" xfId="185" xr:uid="{00000000-0005-0000-0000-000032000000}"/>
    <cellStyle name="Calculation 2 16 2" xfId="186" xr:uid="{00000000-0005-0000-0000-000033000000}"/>
    <cellStyle name="Calculation 2 17" xfId="187" xr:uid="{00000000-0005-0000-0000-000034000000}"/>
    <cellStyle name="Calculation 2 17 2" xfId="188" xr:uid="{00000000-0005-0000-0000-000035000000}"/>
    <cellStyle name="Calculation 2 18" xfId="189" xr:uid="{00000000-0005-0000-0000-000036000000}"/>
    <cellStyle name="Calculation 2 18 2" xfId="190" xr:uid="{00000000-0005-0000-0000-000037000000}"/>
    <cellStyle name="Calculation 2 19" xfId="191" xr:uid="{00000000-0005-0000-0000-000038000000}"/>
    <cellStyle name="Calculation 2 19 2" xfId="192" xr:uid="{00000000-0005-0000-0000-000039000000}"/>
    <cellStyle name="Calculation 2 2" xfId="44" xr:uid="{00000000-0005-0000-0000-00003A000000}"/>
    <cellStyle name="Calculation 2 2 10" xfId="193" xr:uid="{00000000-0005-0000-0000-00003B000000}"/>
    <cellStyle name="Calculation 2 2 10 2" xfId="194" xr:uid="{00000000-0005-0000-0000-00003C000000}"/>
    <cellStyle name="Calculation 2 2 11" xfId="195" xr:uid="{00000000-0005-0000-0000-00003D000000}"/>
    <cellStyle name="Calculation 2 2 11 2" xfId="196" xr:uid="{00000000-0005-0000-0000-00003E000000}"/>
    <cellStyle name="Calculation 2 2 12" xfId="197" xr:uid="{00000000-0005-0000-0000-00003F000000}"/>
    <cellStyle name="Calculation 2 2 12 2" xfId="198" xr:uid="{00000000-0005-0000-0000-000040000000}"/>
    <cellStyle name="Calculation 2 2 13" xfId="199" xr:uid="{00000000-0005-0000-0000-000041000000}"/>
    <cellStyle name="Calculation 2 2 13 2" xfId="200" xr:uid="{00000000-0005-0000-0000-000042000000}"/>
    <cellStyle name="Calculation 2 2 14" xfId="201" xr:uid="{00000000-0005-0000-0000-000043000000}"/>
    <cellStyle name="Calculation 2 2 14 2" xfId="202" xr:uid="{00000000-0005-0000-0000-000044000000}"/>
    <cellStyle name="Calculation 2 2 15" xfId="203" xr:uid="{00000000-0005-0000-0000-000045000000}"/>
    <cellStyle name="Calculation 2 2 15 2" xfId="204" xr:uid="{00000000-0005-0000-0000-000046000000}"/>
    <cellStyle name="Calculation 2 2 16" xfId="205" xr:uid="{00000000-0005-0000-0000-000047000000}"/>
    <cellStyle name="Calculation 2 2 16 2" xfId="206" xr:uid="{00000000-0005-0000-0000-000048000000}"/>
    <cellStyle name="Calculation 2 2 17" xfId="207" xr:uid="{00000000-0005-0000-0000-000049000000}"/>
    <cellStyle name="Calculation 2 2 17 2" xfId="208" xr:uid="{00000000-0005-0000-0000-00004A000000}"/>
    <cellStyle name="Calculation 2 2 18" xfId="209" xr:uid="{00000000-0005-0000-0000-00004B000000}"/>
    <cellStyle name="Calculation 2 2 18 2" xfId="210" xr:uid="{00000000-0005-0000-0000-00004C000000}"/>
    <cellStyle name="Calculation 2 2 19" xfId="211" xr:uid="{00000000-0005-0000-0000-00004D000000}"/>
    <cellStyle name="Calculation 2 2 19 2" xfId="212" xr:uid="{00000000-0005-0000-0000-00004E000000}"/>
    <cellStyle name="Calculation 2 2 2" xfId="213" xr:uid="{00000000-0005-0000-0000-00004F000000}"/>
    <cellStyle name="Calculation 2 2 2 2" xfId="214" xr:uid="{00000000-0005-0000-0000-000050000000}"/>
    <cellStyle name="Calculation 2 2 20" xfId="215" xr:uid="{00000000-0005-0000-0000-000051000000}"/>
    <cellStyle name="Calculation 2 2 20 2" xfId="216" xr:uid="{00000000-0005-0000-0000-000052000000}"/>
    <cellStyle name="Calculation 2 2 21" xfId="217" xr:uid="{00000000-0005-0000-0000-000053000000}"/>
    <cellStyle name="Calculation 2 2 21 2" xfId="218" xr:uid="{00000000-0005-0000-0000-000054000000}"/>
    <cellStyle name="Calculation 2 2 22" xfId="219" xr:uid="{00000000-0005-0000-0000-000055000000}"/>
    <cellStyle name="Calculation 2 2 22 2" xfId="220" xr:uid="{00000000-0005-0000-0000-000056000000}"/>
    <cellStyle name="Calculation 2 2 23" xfId="221" xr:uid="{00000000-0005-0000-0000-000057000000}"/>
    <cellStyle name="Calculation 2 2 23 2" xfId="222" xr:uid="{00000000-0005-0000-0000-000058000000}"/>
    <cellStyle name="Calculation 2 2 24" xfId="223" xr:uid="{00000000-0005-0000-0000-000059000000}"/>
    <cellStyle name="Calculation 2 2 24 2" xfId="224" xr:uid="{00000000-0005-0000-0000-00005A000000}"/>
    <cellStyle name="Calculation 2 2 25" xfId="225" xr:uid="{00000000-0005-0000-0000-00005B000000}"/>
    <cellStyle name="Calculation 2 2 25 2" xfId="226" xr:uid="{00000000-0005-0000-0000-00005C000000}"/>
    <cellStyle name="Calculation 2 2 26" xfId="227" xr:uid="{00000000-0005-0000-0000-00005D000000}"/>
    <cellStyle name="Calculation 2 2 26 2" xfId="228" xr:uid="{00000000-0005-0000-0000-00005E000000}"/>
    <cellStyle name="Calculation 2 2 27" xfId="229" xr:uid="{00000000-0005-0000-0000-00005F000000}"/>
    <cellStyle name="Calculation 2 2 27 2" xfId="230" xr:uid="{00000000-0005-0000-0000-000060000000}"/>
    <cellStyle name="Calculation 2 2 28" xfId="231" xr:uid="{00000000-0005-0000-0000-000061000000}"/>
    <cellStyle name="Calculation 2 2 28 2" xfId="232" xr:uid="{00000000-0005-0000-0000-000062000000}"/>
    <cellStyle name="Calculation 2 2 29" xfId="233" xr:uid="{00000000-0005-0000-0000-000063000000}"/>
    <cellStyle name="Calculation 2 2 29 2" xfId="234" xr:uid="{00000000-0005-0000-0000-000064000000}"/>
    <cellStyle name="Calculation 2 2 3" xfId="235" xr:uid="{00000000-0005-0000-0000-000065000000}"/>
    <cellStyle name="Calculation 2 2 3 2" xfId="236" xr:uid="{00000000-0005-0000-0000-000066000000}"/>
    <cellStyle name="Calculation 2 2 30" xfId="237" xr:uid="{00000000-0005-0000-0000-000067000000}"/>
    <cellStyle name="Calculation 2 2 30 2" xfId="238" xr:uid="{00000000-0005-0000-0000-000068000000}"/>
    <cellStyle name="Calculation 2 2 31" xfId="239" xr:uid="{00000000-0005-0000-0000-000069000000}"/>
    <cellStyle name="Calculation 2 2 31 2" xfId="240" xr:uid="{00000000-0005-0000-0000-00006A000000}"/>
    <cellStyle name="Calculation 2 2 32" xfId="241" xr:uid="{00000000-0005-0000-0000-00006B000000}"/>
    <cellStyle name="Calculation 2 2 32 2" xfId="242" xr:uid="{00000000-0005-0000-0000-00006C000000}"/>
    <cellStyle name="Calculation 2 2 33" xfId="243" xr:uid="{00000000-0005-0000-0000-00006D000000}"/>
    <cellStyle name="Calculation 2 2 33 2" xfId="244" xr:uid="{00000000-0005-0000-0000-00006E000000}"/>
    <cellStyle name="Calculation 2 2 34" xfId="245" xr:uid="{00000000-0005-0000-0000-00006F000000}"/>
    <cellStyle name="Calculation 2 2 34 2" xfId="246" xr:uid="{00000000-0005-0000-0000-000070000000}"/>
    <cellStyle name="Calculation 2 2 35" xfId="247" xr:uid="{00000000-0005-0000-0000-000071000000}"/>
    <cellStyle name="Calculation 2 2 35 2" xfId="248" xr:uid="{00000000-0005-0000-0000-000072000000}"/>
    <cellStyle name="Calculation 2 2 36" xfId="249" xr:uid="{00000000-0005-0000-0000-000073000000}"/>
    <cellStyle name="Calculation 2 2 36 2" xfId="250" xr:uid="{00000000-0005-0000-0000-000074000000}"/>
    <cellStyle name="Calculation 2 2 37" xfId="251" xr:uid="{00000000-0005-0000-0000-000075000000}"/>
    <cellStyle name="Calculation 2 2 37 2" xfId="252" xr:uid="{00000000-0005-0000-0000-000076000000}"/>
    <cellStyle name="Calculation 2 2 38" xfId="253" xr:uid="{00000000-0005-0000-0000-000077000000}"/>
    <cellStyle name="Calculation 2 2 38 2" xfId="254" xr:uid="{00000000-0005-0000-0000-000078000000}"/>
    <cellStyle name="Calculation 2 2 39" xfId="255" xr:uid="{00000000-0005-0000-0000-000079000000}"/>
    <cellStyle name="Calculation 2 2 39 2" xfId="256" xr:uid="{00000000-0005-0000-0000-00007A000000}"/>
    <cellStyle name="Calculation 2 2 4" xfId="257" xr:uid="{00000000-0005-0000-0000-00007B000000}"/>
    <cellStyle name="Calculation 2 2 4 2" xfId="258" xr:uid="{00000000-0005-0000-0000-00007C000000}"/>
    <cellStyle name="Calculation 2 2 40" xfId="259" xr:uid="{00000000-0005-0000-0000-00007D000000}"/>
    <cellStyle name="Calculation 2 2 40 2" xfId="260" xr:uid="{00000000-0005-0000-0000-00007E000000}"/>
    <cellStyle name="Calculation 2 2 41" xfId="261" xr:uid="{00000000-0005-0000-0000-00007F000000}"/>
    <cellStyle name="Calculation 2 2 41 2" xfId="262" xr:uid="{00000000-0005-0000-0000-000080000000}"/>
    <cellStyle name="Calculation 2 2 42" xfId="263" xr:uid="{00000000-0005-0000-0000-000081000000}"/>
    <cellStyle name="Calculation 2 2 42 2" xfId="264" xr:uid="{00000000-0005-0000-0000-000082000000}"/>
    <cellStyle name="Calculation 2 2 43" xfId="265" xr:uid="{00000000-0005-0000-0000-000083000000}"/>
    <cellStyle name="Calculation 2 2 43 2" xfId="266" xr:uid="{00000000-0005-0000-0000-000084000000}"/>
    <cellStyle name="Calculation 2 2 44" xfId="267" xr:uid="{00000000-0005-0000-0000-000085000000}"/>
    <cellStyle name="Calculation 2 2 44 2" xfId="268" xr:uid="{00000000-0005-0000-0000-000086000000}"/>
    <cellStyle name="Calculation 2 2 45" xfId="269" xr:uid="{00000000-0005-0000-0000-000087000000}"/>
    <cellStyle name="Calculation 2 2 45 2" xfId="270" xr:uid="{00000000-0005-0000-0000-000088000000}"/>
    <cellStyle name="Calculation 2 2 46" xfId="271" xr:uid="{00000000-0005-0000-0000-000089000000}"/>
    <cellStyle name="Calculation 2 2 46 2" xfId="272" xr:uid="{00000000-0005-0000-0000-00008A000000}"/>
    <cellStyle name="Calculation 2 2 47" xfId="273" xr:uid="{00000000-0005-0000-0000-00008B000000}"/>
    <cellStyle name="Calculation 2 2 47 2" xfId="274" xr:uid="{00000000-0005-0000-0000-00008C000000}"/>
    <cellStyle name="Calculation 2 2 48" xfId="275" xr:uid="{00000000-0005-0000-0000-00008D000000}"/>
    <cellStyle name="Calculation 2 2 48 2" xfId="276" xr:uid="{00000000-0005-0000-0000-00008E000000}"/>
    <cellStyle name="Calculation 2 2 49" xfId="277" xr:uid="{00000000-0005-0000-0000-00008F000000}"/>
    <cellStyle name="Calculation 2 2 49 2" xfId="278" xr:uid="{00000000-0005-0000-0000-000090000000}"/>
    <cellStyle name="Calculation 2 2 5" xfId="279" xr:uid="{00000000-0005-0000-0000-000091000000}"/>
    <cellStyle name="Calculation 2 2 5 2" xfId="280" xr:uid="{00000000-0005-0000-0000-000092000000}"/>
    <cellStyle name="Calculation 2 2 50" xfId="281" xr:uid="{00000000-0005-0000-0000-000093000000}"/>
    <cellStyle name="Calculation 2 2 50 2" xfId="282" xr:uid="{00000000-0005-0000-0000-000094000000}"/>
    <cellStyle name="Calculation 2 2 51" xfId="283" xr:uid="{00000000-0005-0000-0000-000095000000}"/>
    <cellStyle name="Calculation 2 2 51 2" xfId="284" xr:uid="{00000000-0005-0000-0000-000096000000}"/>
    <cellStyle name="Calculation 2 2 52" xfId="285" xr:uid="{00000000-0005-0000-0000-000097000000}"/>
    <cellStyle name="Calculation 2 2 52 2" xfId="286" xr:uid="{00000000-0005-0000-0000-000098000000}"/>
    <cellStyle name="Calculation 2 2 53" xfId="287" xr:uid="{00000000-0005-0000-0000-000099000000}"/>
    <cellStyle name="Calculation 2 2 54" xfId="288" xr:uid="{00000000-0005-0000-0000-00009A000000}"/>
    <cellStyle name="Calculation 2 2 55" xfId="289" xr:uid="{00000000-0005-0000-0000-00009B000000}"/>
    <cellStyle name="Calculation 2 2 56" xfId="290" xr:uid="{00000000-0005-0000-0000-00009C000000}"/>
    <cellStyle name="Calculation 2 2 57" xfId="291" xr:uid="{00000000-0005-0000-0000-00009D000000}"/>
    <cellStyle name="Calculation 2 2 58" xfId="1265" xr:uid="{00000000-0005-0000-0000-00009E000000}"/>
    <cellStyle name="Calculation 2 2 59" xfId="1266" xr:uid="{00000000-0005-0000-0000-00009F000000}"/>
    <cellStyle name="Calculation 2 2 6" xfId="292" xr:uid="{00000000-0005-0000-0000-0000A0000000}"/>
    <cellStyle name="Calculation 2 2 6 2" xfId="293" xr:uid="{00000000-0005-0000-0000-0000A1000000}"/>
    <cellStyle name="Calculation 2 2 60" xfId="1267" xr:uid="{00000000-0005-0000-0000-0000A2000000}"/>
    <cellStyle name="Calculation 2 2 61" xfId="1268" xr:uid="{00000000-0005-0000-0000-0000A3000000}"/>
    <cellStyle name="Calculation 2 2 7" xfId="294" xr:uid="{00000000-0005-0000-0000-0000A4000000}"/>
    <cellStyle name="Calculation 2 2 7 2" xfId="295" xr:uid="{00000000-0005-0000-0000-0000A5000000}"/>
    <cellStyle name="Calculation 2 2 8" xfId="296" xr:uid="{00000000-0005-0000-0000-0000A6000000}"/>
    <cellStyle name="Calculation 2 2 8 2" xfId="297" xr:uid="{00000000-0005-0000-0000-0000A7000000}"/>
    <cellStyle name="Calculation 2 2 9" xfId="298" xr:uid="{00000000-0005-0000-0000-0000A8000000}"/>
    <cellStyle name="Calculation 2 2 9 2" xfId="299" xr:uid="{00000000-0005-0000-0000-0000A9000000}"/>
    <cellStyle name="Calculation 2 20" xfId="300" xr:uid="{00000000-0005-0000-0000-0000AA000000}"/>
    <cellStyle name="Calculation 2 20 2" xfId="301" xr:uid="{00000000-0005-0000-0000-0000AB000000}"/>
    <cellStyle name="Calculation 2 21" xfId="302" xr:uid="{00000000-0005-0000-0000-0000AC000000}"/>
    <cellStyle name="Calculation 2 21 2" xfId="303" xr:uid="{00000000-0005-0000-0000-0000AD000000}"/>
    <cellStyle name="Calculation 2 22" xfId="304" xr:uid="{00000000-0005-0000-0000-0000AE000000}"/>
    <cellStyle name="Calculation 2 22 2" xfId="305" xr:uid="{00000000-0005-0000-0000-0000AF000000}"/>
    <cellStyle name="Calculation 2 23" xfId="306" xr:uid="{00000000-0005-0000-0000-0000B0000000}"/>
    <cellStyle name="Calculation 2 23 2" xfId="307" xr:uid="{00000000-0005-0000-0000-0000B1000000}"/>
    <cellStyle name="Calculation 2 24" xfId="308" xr:uid="{00000000-0005-0000-0000-0000B2000000}"/>
    <cellStyle name="Calculation 2 24 2" xfId="309" xr:uid="{00000000-0005-0000-0000-0000B3000000}"/>
    <cellStyle name="Calculation 2 25" xfId="310" xr:uid="{00000000-0005-0000-0000-0000B4000000}"/>
    <cellStyle name="Calculation 2 25 2" xfId="311" xr:uid="{00000000-0005-0000-0000-0000B5000000}"/>
    <cellStyle name="Calculation 2 26" xfId="312" xr:uid="{00000000-0005-0000-0000-0000B6000000}"/>
    <cellStyle name="Calculation 2 26 2" xfId="313" xr:uid="{00000000-0005-0000-0000-0000B7000000}"/>
    <cellStyle name="Calculation 2 27" xfId="314" xr:uid="{00000000-0005-0000-0000-0000B8000000}"/>
    <cellStyle name="Calculation 2 27 2" xfId="315" xr:uid="{00000000-0005-0000-0000-0000B9000000}"/>
    <cellStyle name="Calculation 2 28" xfId="316" xr:uid="{00000000-0005-0000-0000-0000BA000000}"/>
    <cellStyle name="Calculation 2 28 2" xfId="317" xr:uid="{00000000-0005-0000-0000-0000BB000000}"/>
    <cellStyle name="Calculation 2 29" xfId="318" xr:uid="{00000000-0005-0000-0000-0000BC000000}"/>
    <cellStyle name="Calculation 2 29 2" xfId="319" xr:uid="{00000000-0005-0000-0000-0000BD000000}"/>
    <cellStyle name="Calculation 2 3" xfId="320" xr:uid="{00000000-0005-0000-0000-0000BE000000}"/>
    <cellStyle name="Calculation 2 3 2" xfId="321" xr:uid="{00000000-0005-0000-0000-0000BF000000}"/>
    <cellStyle name="Calculation 2 3 3" xfId="1269" xr:uid="{00000000-0005-0000-0000-0000C0000000}"/>
    <cellStyle name="Calculation 2 3 4" xfId="1270" xr:uid="{00000000-0005-0000-0000-0000C1000000}"/>
    <cellStyle name="Calculation 2 3 5" xfId="1271" xr:uid="{00000000-0005-0000-0000-0000C2000000}"/>
    <cellStyle name="Calculation 2 3 6" xfId="1272" xr:uid="{00000000-0005-0000-0000-0000C3000000}"/>
    <cellStyle name="Calculation 2 30" xfId="322" xr:uid="{00000000-0005-0000-0000-0000C4000000}"/>
    <cellStyle name="Calculation 2 30 2" xfId="323" xr:uid="{00000000-0005-0000-0000-0000C5000000}"/>
    <cellStyle name="Calculation 2 31" xfId="324" xr:uid="{00000000-0005-0000-0000-0000C6000000}"/>
    <cellStyle name="Calculation 2 31 2" xfId="325" xr:uid="{00000000-0005-0000-0000-0000C7000000}"/>
    <cellStyle name="Calculation 2 32" xfId="326" xr:uid="{00000000-0005-0000-0000-0000C8000000}"/>
    <cellStyle name="Calculation 2 32 2" xfId="327" xr:uid="{00000000-0005-0000-0000-0000C9000000}"/>
    <cellStyle name="Calculation 2 33" xfId="328" xr:uid="{00000000-0005-0000-0000-0000CA000000}"/>
    <cellStyle name="Calculation 2 33 2" xfId="329" xr:uid="{00000000-0005-0000-0000-0000CB000000}"/>
    <cellStyle name="Calculation 2 34" xfId="330" xr:uid="{00000000-0005-0000-0000-0000CC000000}"/>
    <cellStyle name="Calculation 2 34 2" xfId="331" xr:uid="{00000000-0005-0000-0000-0000CD000000}"/>
    <cellStyle name="Calculation 2 35" xfId="332" xr:uid="{00000000-0005-0000-0000-0000CE000000}"/>
    <cellStyle name="Calculation 2 35 2" xfId="333" xr:uid="{00000000-0005-0000-0000-0000CF000000}"/>
    <cellStyle name="Calculation 2 36" xfId="334" xr:uid="{00000000-0005-0000-0000-0000D0000000}"/>
    <cellStyle name="Calculation 2 36 2" xfId="335" xr:uid="{00000000-0005-0000-0000-0000D1000000}"/>
    <cellStyle name="Calculation 2 37" xfId="336" xr:uid="{00000000-0005-0000-0000-0000D2000000}"/>
    <cellStyle name="Calculation 2 37 2" xfId="337" xr:uid="{00000000-0005-0000-0000-0000D3000000}"/>
    <cellStyle name="Calculation 2 38" xfId="338" xr:uid="{00000000-0005-0000-0000-0000D4000000}"/>
    <cellStyle name="Calculation 2 38 2" xfId="339" xr:uid="{00000000-0005-0000-0000-0000D5000000}"/>
    <cellStyle name="Calculation 2 39" xfId="340" xr:uid="{00000000-0005-0000-0000-0000D6000000}"/>
    <cellStyle name="Calculation 2 39 2" xfId="341" xr:uid="{00000000-0005-0000-0000-0000D7000000}"/>
    <cellStyle name="Calculation 2 4" xfId="342" xr:uid="{00000000-0005-0000-0000-0000D8000000}"/>
    <cellStyle name="Calculation 2 4 2" xfId="343" xr:uid="{00000000-0005-0000-0000-0000D9000000}"/>
    <cellStyle name="Calculation 2 4 3" xfId="1273" xr:uid="{00000000-0005-0000-0000-0000DA000000}"/>
    <cellStyle name="Calculation 2 4 4" xfId="1274" xr:uid="{00000000-0005-0000-0000-0000DB000000}"/>
    <cellStyle name="Calculation 2 4 5" xfId="1275" xr:uid="{00000000-0005-0000-0000-0000DC000000}"/>
    <cellStyle name="Calculation 2 4 6" xfId="1276" xr:uid="{00000000-0005-0000-0000-0000DD000000}"/>
    <cellStyle name="Calculation 2 40" xfId="344" xr:uid="{00000000-0005-0000-0000-0000DE000000}"/>
    <cellStyle name="Calculation 2 40 2" xfId="345" xr:uid="{00000000-0005-0000-0000-0000DF000000}"/>
    <cellStyle name="Calculation 2 41" xfId="346" xr:uid="{00000000-0005-0000-0000-0000E0000000}"/>
    <cellStyle name="Calculation 2 41 2" xfId="347" xr:uid="{00000000-0005-0000-0000-0000E1000000}"/>
    <cellStyle name="Calculation 2 42" xfId="348" xr:uid="{00000000-0005-0000-0000-0000E2000000}"/>
    <cellStyle name="Calculation 2 42 2" xfId="349" xr:uid="{00000000-0005-0000-0000-0000E3000000}"/>
    <cellStyle name="Calculation 2 43" xfId="350" xr:uid="{00000000-0005-0000-0000-0000E4000000}"/>
    <cellStyle name="Calculation 2 43 2" xfId="351" xr:uid="{00000000-0005-0000-0000-0000E5000000}"/>
    <cellStyle name="Calculation 2 44" xfId="352" xr:uid="{00000000-0005-0000-0000-0000E6000000}"/>
    <cellStyle name="Calculation 2 44 2" xfId="353" xr:uid="{00000000-0005-0000-0000-0000E7000000}"/>
    <cellStyle name="Calculation 2 45" xfId="354" xr:uid="{00000000-0005-0000-0000-0000E8000000}"/>
    <cellStyle name="Calculation 2 45 2" xfId="355" xr:uid="{00000000-0005-0000-0000-0000E9000000}"/>
    <cellStyle name="Calculation 2 46" xfId="356" xr:uid="{00000000-0005-0000-0000-0000EA000000}"/>
    <cellStyle name="Calculation 2 46 2" xfId="357" xr:uid="{00000000-0005-0000-0000-0000EB000000}"/>
    <cellStyle name="Calculation 2 47" xfId="358" xr:uid="{00000000-0005-0000-0000-0000EC000000}"/>
    <cellStyle name="Calculation 2 47 2" xfId="359" xr:uid="{00000000-0005-0000-0000-0000ED000000}"/>
    <cellStyle name="Calculation 2 48" xfId="360" xr:uid="{00000000-0005-0000-0000-0000EE000000}"/>
    <cellStyle name="Calculation 2 48 2" xfId="361" xr:uid="{00000000-0005-0000-0000-0000EF000000}"/>
    <cellStyle name="Calculation 2 49" xfId="362" xr:uid="{00000000-0005-0000-0000-0000F0000000}"/>
    <cellStyle name="Calculation 2 49 2" xfId="363" xr:uid="{00000000-0005-0000-0000-0000F1000000}"/>
    <cellStyle name="Calculation 2 5" xfId="364" xr:uid="{00000000-0005-0000-0000-0000F2000000}"/>
    <cellStyle name="Calculation 2 5 2" xfId="365" xr:uid="{00000000-0005-0000-0000-0000F3000000}"/>
    <cellStyle name="Calculation 2 5 3" xfId="1277" xr:uid="{00000000-0005-0000-0000-0000F4000000}"/>
    <cellStyle name="Calculation 2 5 4" xfId="1278" xr:uid="{00000000-0005-0000-0000-0000F5000000}"/>
    <cellStyle name="Calculation 2 5 5" xfId="1279" xr:uid="{00000000-0005-0000-0000-0000F6000000}"/>
    <cellStyle name="Calculation 2 5 6" xfId="1280" xr:uid="{00000000-0005-0000-0000-0000F7000000}"/>
    <cellStyle name="Calculation 2 50" xfId="366" xr:uid="{00000000-0005-0000-0000-0000F8000000}"/>
    <cellStyle name="Calculation 2 50 2" xfId="367" xr:uid="{00000000-0005-0000-0000-0000F9000000}"/>
    <cellStyle name="Calculation 2 51" xfId="368" xr:uid="{00000000-0005-0000-0000-0000FA000000}"/>
    <cellStyle name="Calculation 2 51 2" xfId="369" xr:uid="{00000000-0005-0000-0000-0000FB000000}"/>
    <cellStyle name="Calculation 2 52" xfId="370" xr:uid="{00000000-0005-0000-0000-0000FC000000}"/>
    <cellStyle name="Calculation 2 52 2" xfId="371" xr:uid="{00000000-0005-0000-0000-0000FD000000}"/>
    <cellStyle name="Calculation 2 53" xfId="372" xr:uid="{00000000-0005-0000-0000-0000FE000000}"/>
    <cellStyle name="Calculation 2 53 2" xfId="373" xr:uid="{00000000-0005-0000-0000-0000FF000000}"/>
    <cellStyle name="Calculation 2 54" xfId="374" xr:uid="{00000000-0005-0000-0000-000000010000}"/>
    <cellStyle name="Calculation 2 55" xfId="375" xr:uid="{00000000-0005-0000-0000-000001010000}"/>
    <cellStyle name="Calculation 2 56" xfId="376" xr:uid="{00000000-0005-0000-0000-000002010000}"/>
    <cellStyle name="Calculation 2 57" xfId="377" xr:uid="{00000000-0005-0000-0000-000003010000}"/>
    <cellStyle name="Calculation 2 58" xfId="378" xr:uid="{00000000-0005-0000-0000-000004010000}"/>
    <cellStyle name="Calculation 2 6" xfId="379" xr:uid="{00000000-0005-0000-0000-000005010000}"/>
    <cellStyle name="Calculation 2 6 2" xfId="380" xr:uid="{00000000-0005-0000-0000-000006010000}"/>
    <cellStyle name="Calculation 2 7" xfId="381" xr:uid="{00000000-0005-0000-0000-000007010000}"/>
    <cellStyle name="Calculation 2 7 2" xfId="382" xr:uid="{00000000-0005-0000-0000-000008010000}"/>
    <cellStyle name="Calculation 2 8" xfId="383" xr:uid="{00000000-0005-0000-0000-000009010000}"/>
    <cellStyle name="Calculation 2 8 2" xfId="384" xr:uid="{00000000-0005-0000-0000-00000A010000}"/>
    <cellStyle name="Calculation 2 9" xfId="385" xr:uid="{00000000-0005-0000-0000-00000B010000}"/>
    <cellStyle name="Calculation 2 9 2" xfId="386" xr:uid="{00000000-0005-0000-0000-00000C010000}"/>
    <cellStyle name="Check Cell 2" xfId="45" xr:uid="{00000000-0005-0000-0000-00000D010000}"/>
    <cellStyle name="Comma" xfId="1" builtinId="3"/>
    <cellStyle name="Comma 19" xfId="46" xr:uid="{00000000-0005-0000-0000-00000F010000}"/>
    <cellStyle name="Comma 2" xfId="47" xr:uid="{00000000-0005-0000-0000-000010010000}"/>
    <cellStyle name="Comma 2 10" xfId="48" xr:uid="{00000000-0005-0000-0000-000011010000}"/>
    <cellStyle name="Comma 2 11" xfId="49" xr:uid="{00000000-0005-0000-0000-000012010000}"/>
    <cellStyle name="Comma 2 12" xfId="50" xr:uid="{00000000-0005-0000-0000-000013010000}"/>
    <cellStyle name="Comma 2 13" xfId="51" xr:uid="{00000000-0005-0000-0000-000014010000}"/>
    <cellStyle name="Comma 2 14" xfId="52" xr:uid="{00000000-0005-0000-0000-000015010000}"/>
    <cellStyle name="Comma 2 15" xfId="53" xr:uid="{00000000-0005-0000-0000-000016010000}"/>
    <cellStyle name="Comma 2 16" xfId="54" xr:uid="{00000000-0005-0000-0000-000017010000}"/>
    <cellStyle name="Comma 2 17" xfId="55" xr:uid="{00000000-0005-0000-0000-000018010000}"/>
    <cellStyle name="Comma 2 2" xfId="56" xr:uid="{00000000-0005-0000-0000-000019010000}"/>
    <cellStyle name="Comma 2 2 2" xfId="57" xr:uid="{00000000-0005-0000-0000-00001A010000}"/>
    <cellStyle name="Comma 2 2 3" xfId="58" xr:uid="{00000000-0005-0000-0000-00001B010000}"/>
    <cellStyle name="Comma 2 2 4" xfId="59" xr:uid="{00000000-0005-0000-0000-00001C010000}"/>
    <cellStyle name="Comma 2 2 5" xfId="60" xr:uid="{00000000-0005-0000-0000-00001D010000}"/>
    <cellStyle name="Comma 2 3" xfId="61" xr:uid="{00000000-0005-0000-0000-00001E010000}"/>
    <cellStyle name="Comma 2 3 2" xfId="62" xr:uid="{00000000-0005-0000-0000-00001F010000}"/>
    <cellStyle name="Comma 2 4" xfId="63" xr:uid="{00000000-0005-0000-0000-000020010000}"/>
    <cellStyle name="Comma 2 5" xfId="64" xr:uid="{00000000-0005-0000-0000-000021010000}"/>
    <cellStyle name="Comma 2 6" xfId="65" xr:uid="{00000000-0005-0000-0000-000022010000}"/>
    <cellStyle name="Comma 2 7" xfId="66" xr:uid="{00000000-0005-0000-0000-000023010000}"/>
    <cellStyle name="Comma 2 8" xfId="67" xr:uid="{00000000-0005-0000-0000-000024010000}"/>
    <cellStyle name="Comma 2 9" xfId="68" xr:uid="{00000000-0005-0000-0000-000025010000}"/>
    <cellStyle name="Comma 3" xfId="69" xr:uid="{00000000-0005-0000-0000-000026010000}"/>
    <cellStyle name="Comma 3 2" xfId="70" xr:uid="{00000000-0005-0000-0000-000027010000}"/>
    <cellStyle name="Comma 4" xfId="71" xr:uid="{00000000-0005-0000-0000-000028010000}"/>
    <cellStyle name="Comma 4 2" xfId="72" xr:uid="{00000000-0005-0000-0000-000029010000}"/>
    <cellStyle name="Comma 5" xfId="1263" xr:uid="{00000000-0005-0000-0000-00002A010000}"/>
    <cellStyle name="Currency" xfId="1349" builtinId="4"/>
    <cellStyle name="Currency 2" xfId="4" xr:uid="{00000000-0005-0000-0000-00002C010000}"/>
    <cellStyle name="Currency 2 2" xfId="73" xr:uid="{00000000-0005-0000-0000-00002D010000}"/>
    <cellStyle name="Currency 2 3" xfId="74" xr:uid="{00000000-0005-0000-0000-00002E010000}"/>
    <cellStyle name="Currency 3" xfId="75" xr:uid="{00000000-0005-0000-0000-00002F010000}"/>
    <cellStyle name="Currency 4" xfId="76" xr:uid="{00000000-0005-0000-0000-000030010000}"/>
    <cellStyle name="Explanatory Text 2" xfId="77" xr:uid="{00000000-0005-0000-0000-000031010000}"/>
    <cellStyle name="Good 2" xfId="78" xr:uid="{00000000-0005-0000-0000-000032010000}"/>
    <cellStyle name="Heading 1 2" xfId="79" xr:uid="{00000000-0005-0000-0000-000033010000}"/>
    <cellStyle name="Heading 2 2" xfId="80" xr:uid="{00000000-0005-0000-0000-000034010000}"/>
    <cellStyle name="Heading 3 2" xfId="81" xr:uid="{00000000-0005-0000-0000-000035010000}"/>
    <cellStyle name="Heading 4 2" xfId="82" xr:uid="{00000000-0005-0000-0000-000036010000}"/>
    <cellStyle name="Hyperlink 2" xfId="83" xr:uid="{00000000-0005-0000-0000-000037010000}"/>
    <cellStyle name="Hyperlink 2 2" xfId="387" xr:uid="{00000000-0005-0000-0000-000038010000}"/>
    <cellStyle name="Hyperlink 2 3" xfId="388" xr:uid="{00000000-0005-0000-0000-000039010000}"/>
    <cellStyle name="Input 2" xfId="84" xr:uid="{00000000-0005-0000-0000-00003A010000}"/>
    <cellStyle name="Input 2 10" xfId="389" xr:uid="{00000000-0005-0000-0000-00003B010000}"/>
    <cellStyle name="Input 2 10 2" xfId="390" xr:uid="{00000000-0005-0000-0000-00003C010000}"/>
    <cellStyle name="Input 2 11" xfId="391" xr:uid="{00000000-0005-0000-0000-00003D010000}"/>
    <cellStyle name="Input 2 11 2" xfId="392" xr:uid="{00000000-0005-0000-0000-00003E010000}"/>
    <cellStyle name="Input 2 12" xfId="393" xr:uid="{00000000-0005-0000-0000-00003F010000}"/>
    <cellStyle name="Input 2 12 2" xfId="394" xr:uid="{00000000-0005-0000-0000-000040010000}"/>
    <cellStyle name="Input 2 13" xfId="395" xr:uid="{00000000-0005-0000-0000-000041010000}"/>
    <cellStyle name="Input 2 13 2" xfId="396" xr:uid="{00000000-0005-0000-0000-000042010000}"/>
    <cellStyle name="Input 2 14" xfId="397" xr:uid="{00000000-0005-0000-0000-000043010000}"/>
    <cellStyle name="Input 2 14 2" xfId="398" xr:uid="{00000000-0005-0000-0000-000044010000}"/>
    <cellStyle name="Input 2 15" xfId="399" xr:uid="{00000000-0005-0000-0000-000045010000}"/>
    <cellStyle name="Input 2 15 2" xfId="400" xr:uid="{00000000-0005-0000-0000-000046010000}"/>
    <cellStyle name="Input 2 16" xfId="401" xr:uid="{00000000-0005-0000-0000-000047010000}"/>
    <cellStyle name="Input 2 16 2" xfId="402" xr:uid="{00000000-0005-0000-0000-000048010000}"/>
    <cellStyle name="Input 2 17" xfId="403" xr:uid="{00000000-0005-0000-0000-000049010000}"/>
    <cellStyle name="Input 2 17 2" xfId="404" xr:uid="{00000000-0005-0000-0000-00004A010000}"/>
    <cellStyle name="Input 2 18" xfId="405" xr:uid="{00000000-0005-0000-0000-00004B010000}"/>
    <cellStyle name="Input 2 18 2" xfId="406" xr:uid="{00000000-0005-0000-0000-00004C010000}"/>
    <cellStyle name="Input 2 19" xfId="407" xr:uid="{00000000-0005-0000-0000-00004D010000}"/>
    <cellStyle name="Input 2 19 2" xfId="408" xr:uid="{00000000-0005-0000-0000-00004E010000}"/>
    <cellStyle name="Input 2 2" xfId="85" xr:uid="{00000000-0005-0000-0000-00004F010000}"/>
    <cellStyle name="Input 2 2 10" xfId="409" xr:uid="{00000000-0005-0000-0000-000050010000}"/>
    <cellStyle name="Input 2 2 10 2" xfId="410" xr:uid="{00000000-0005-0000-0000-000051010000}"/>
    <cellStyle name="Input 2 2 11" xfId="411" xr:uid="{00000000-0005-0000-0000-000052010000}"/>
    <cellStyle name="Input 2 2 11 2" xfId="412" xr:uid="{00000000-0005-0000-0000-000053010000}"/>
    <cellStyle name="Input 2 2 12" xfId="413" xr:uid="{00000000-0005-0000-0000-000054010000}"/>
    <cellStyle name="Input 2 2 12 2" xfId="414" xr:uid="{00000000-0005-0000-0000-000055010000}"/>
    <cellStyle name="Input 2 2 13" xfId="415" xr:uid="{00000000-0005-0000-0000-000056010000}"/>
    <cellStyle name="Input 2 2 13 2" xfId="416" xr:uid="{00000000-0005-0000-0000-000057010000}"/>
    <cellStyle name="Input 2 2 14" xfId="417" xr:uid="{00000000-0005-0000-0000-000058010000}"/>
    <cellStyle name="Input 2 2 14 2" xfId="418" xr:uid="{00000000-0005-0000-0000-000059010000}"/>
    <cellStyle name="Input 2 2 15" xfId="419" xr:uid="{00000000-0005-0000-0000-00005A010000}"/>
    <cellStyle name="Input 2 2 15 2" xfId="420" xr:uid="{00000000-0005-0000-0000-00005B010000}"/>
    <cellStyle name="Input 2 2 16" xfId="421" xr:uid="{00000000-0005-0000-0000-00005C010000}"/>
    <cellStyle name="Input 2 2 16 2" xfId="422" xr:uid="{00000000-0005-0000-0000-00005D010000}"/>
    <cellStyle name="Input 2 2 17" xfId="423" xr:uid="{00000000-0005-0000-0000-00005E010000}"/>
    <cellStyle name="Input 2 2 17 2" xfId="424" xr:uid="{00000000-0005-0000-0000-00005F010000}"/>
    <cellStyle name="Input 2 2 18" xfId="425" xr:uid="{00000000-0005-0000-0000-000060010000}"/>
    <cellStyle name="Input 2 2 18 2" xfId="426" xr:uid="{00000000-0005-0000-0000-000061010000}"/>
    <cellStyle name="Input 2 2 19" xfId="427" xr:uid="{00000000-0005-0000-0000-000062010000}"/>
    <cellStyle name="Input 2 2 19 2" xfId="428" xr:uid="{00000000-0005-0000-0000-000063010000}"/>
    <cellStyle name="Input 2 2 2" xfId="429" xr:uid="{00000000-0005-0000-0000-000064010000}"/>
    <cellStyle name="Input 2 2 2 2" xfId="430" xr:uid="{00000000-0005-0000-0000-000065010000}"/>
    <cellStyle name="Input 2 2 20" xfId="431" xr:uid="{00000000-0005-0000-0000-000066010000}"/>
    <cellStyle name="Input 2 2 20 2" xfId="432" xr:uid="{00000000-0005-0000-0000-000067010000}"/>
    <cellStyle name="Input 2 2 21" xfId="433" xr:uid="{00000000-0005-0000-0000-000068010000}"/>
    <cellStyle name="Input 2 2 21 2" xfId="434" xr:uid="{00000000-0005-0000-0000-000069010000}"/>
    <cellStyle name="Input 2 2 22" xfId="435" xr:uid="{00000000-0005-0000-0000-00006A010000}"/>
    <cellStyle name="Input 2 2 22 2" xfId="436" xr:uid="{00000000-0005-0000-0000-00006B010000}"/>
    <cellStyle name="Input 2 2 23" xfId="437" xr:uid="{00000000-0005-0000-0000-00006C010000}"/>
    <cellStyle name="Input 2 2 23 2" xfId="438" xr:uid="{00000000-0005-0000-0000-00006D010000}"/>
    <cellStyle name="Input 2 2 24" xfId="439" xr:uid="{00000000-0005-0000-0000-00006E010000}"/>
    <cellStyle name="Input 2 2 24 2" xfId="440" xr:uid="{00000000-0005-0000-0000-00006F010000}"/>
    <cellStyle name="Input 2 2 25" xfId="441" xr:uid="{00000000-0005-0000-0000-000070010000}"/>
    <cellStyle name="Input 2 2 25 2" xfId="442" xr:uid="{00000000-0005-0000-0000-000071010000}"/>
    <cellStyle name="Input 2 2 26" xfId="443" xr:uid="{00000000-0005-0000-0000-000072010000}"/>
    <cellStyle name="Input 2 2 26 2" xfId="444" xr:uid="{00000000-0005-0000-0000-000073010000}"/>
    <cellStyle name="Input 2 2 27" xfId="445" xr:uid="{00000000-0005-0000-0000-000074010000}"/>
    <cellStyle name="Input 2 2 27 2" xfId="446" xr:uid="{00000000-0005-0000-0000-000075010000}"/>
    <cellStyle name="Input 2 2 28" xfId="447" xr:uid="{00000000-0005-0000-0000-000076010000}"/>
    <cellStyle name="Input 2 2 28 2" xfId="448" xr:uid="{00000000-0005-0000-0000-000077010000}"/>
    <cellStyle name="Input 2 2 29" xfId="449" xr:uid="{00000000-0005-0000-0000-000078010000}"/>
    <cellStyle name="Input 2 2 29 2" xfId="450" xr:uid="{00000000-0005-0000-0000-000079010000}"/>
    <cellStyle name="Input 2 2 3" xfId="451" xr:uid="{00000000-0005-0000-0000-00007A010000}"/>
    <cellStyle name="Input 2 2 3 2" xfId="452" xr:uid="{00000000-0005-0000-0000-00007B010000}"/>
    <cellStyle name="Input 2 2 30" xfId="453" xr:uid="{00000000-0005-0000-0000-00007C010000}"/>
    <cellStyle name="Input 2 2 30 2" xfId="454" xr:uid="{00000000-0005-0000-0000-00007D010000}"/>
    <cellStyle name="Input 2 2 31" xfId="455" xr:uid="{00000000-0005-0000-0000-00007E010000}"/>
    <cellStyle name="Input 2 2 31 2" xfId="456" xr:uid="{00000000-0005-0000-0000-00007F010000}"/>
    <cellStyle name="Input 2 2 32" xfId="457" xr:uid="{00000000-0005-0000-0000-000080010000}"/>
    <cellStyle name="Input 2 2 32 2" xfId="458" xr:uid="{00000000-0005-0000-0000-000081010000}"/>
    <cellStyle name="Input 2 2 33" xfId="459" xr:uid="{00000000-0005-0000-0000-000082010000}"/>
    <cellStyle name="Input 2 2 33 2" xfId="460" xr:uid="{00000000-0005-0000-0000-000083010000}"/>
    <cellStyle name="Input 2 2 34" xfId="461" xr:uid="{00000000-0005-0000-0000-000084010000}"/>
    <cellStyle name="Input 2 2 34 2" xfId="462" xr:uid="{00000000-0005-0000-0000-000085010000}"/>
    <cellStyle name="Input 2 2 35" xfId="463" xr:uid="{00000000-0005-0000-0000-000086010000}"/>
    <cellStyle name="Input 2 2 35 2" xfId="464" xr:uid="{00000000-0005-0000-0000-000087010000}"/>
    <cellStyle name="Input 2 2 36" xfId="465" xr:uid="{00000000-0005-0000-0000-000088010000}"/>
    <cellStyle name="Input 2 2 36 2" xfId="466" xr:uid="{00000000-0005-0000-0000-000089010000}"/>
    <cellStyle name="Input 2 2 37" xfId="467" xr:uid="{00000000-0005-0000-0000-00008A010000}"/>
    <cellStyle name="Input 2 2 37 2" xfId="468" xr:uid="{00000000-0005-0000-0000-00008B010000}"/>
    <cellStyle name="Input 2 2 38" xfId="469" xr:uid="{00000000-0005-0000-0000-00008C010000}"/>
    <cellStyle name="Input 2 2 38 2" xfId="470" xr:uid="{00000000-0005-0000-0000-00008D010000}"/>
    <cellStyle name="Input 2 2 39" xfId="471" xr:uid="{00000000-0005-0000-0000-00008E010000}"/>
    <cellStyle name="Input 2 2 39 2" xfId="472" xr:uid="{00000000-0005-0000-0000-00008F010000}"/>
    <cellStyle name="Input 2 2 4" xfId="473" xr:uid="{00000000-0005-0000-0000-000090010000}"/>
    <cellStyle name="Input 2 2 4 2" xfId="474" xr:uid="{00000000-0005-0000-0000-000091010000}"/>
    <cellStyle name="Input 2 2 40" xfId="475" xr:uid="{00000000-0005-0000-0000-000092010000}"/>
    <cellStyle name="Input 2 2 40 2" xfId="476" xr:uid="{00000000-0005-0000-0000-000093010000}"/>
    <cellStyle name="Input 2 2 41" xfId="477" xr:uid="{00000000-0005-0000-0000-000094010000}"/>
    <cellStyle name="Input 2 2 41 2" xfId="478" xr:uid="{00000000-0005-0000-0000-000095010000}"/>
    <cellStyle name="Input 2 2 42" xfId="479" xr:uid="{00000000-0005-0000-0000-000096010000}"/>
    <cellStyle name="Input 2 2 42 2" xfId="480" xr:uid="{00000000-0005-0000-0000-000097010000}"/>
    <cellStyle name="Input 2 2 43" xfId="481" xr:uid="{00000000-0005-0000-0000-000098010000}"/>
    <cellStyle name="Input 2 2 43 2" xfId="482" xr:uid="{00000000-0005-0000-0000-000099010000}"/>
    <cellStyle name="Input 2 2 44" xfId="483" xr:uid="{00000000-0005-0000-0000-00009A010000}"/>
    <cellStyle name="Input 2 2 44 2" xfId="484" xr:uid="{00000000-0005-0000-0000-00009B010000}"/>
    <cellStyle name="Input 2 2 45" xfId="485" xr:uid="{00000000-0005-0000-0000-00009C010000}"/>
    <cellStyle name="Input 2 2 45 2" xfId="486" xr:uid="{00000000-0005-0000-0000-00009D010000}"/>
    <cellStyle name="Input 2 2 46" xfId="487" xr:uid="{00000000-0005-0000-0000-00009E010000}"/>
    <cellStyle name="Input 2 2 46 2" xfId="488" xr:uid="{00000000-0005-0000-0000-00009F010000}"/>
    <cellStyle name="Input 2 2 47" xfId="489" xr:uid="{00000000-0005-0000-0000-0000A0010000}"/>
    <cellStyle name="Input 2 2 47 2" xfId="490" xr:uid="{00000000-0005-0000-0000-0000A1010000}"/>
    <cellStyle name="Input 2 2 48" xfId="491" xr:uid="{00000000-0005-0000-0000-0000A2010000}"/>
    <cellStyle name="Input 2 2 48 2" xfId="492" xr:uid="{00000000-0005-0000-0000-0000A3010000}"/>
    <cellStyle name="Input 2 2 49" xfId="493" xr:uid="{00000000-0005-0000-0000-0000A4010000}"/>
    <cellStyle name="Input 2 2 49 2" xfId="494" xr:uid="{00000000-0005-0000-0000-0000A5010000}"/>
    <cellStyle name="Input 2 2 5" xfId="495" xr:uid="{00000000-0005-0000-0000-0000A6010000}"/>
    <cellStyle name="Input 2 2 5 2" xfId="496" xr:uid="{00000000-0005-0000-0000-0000A7010000}"/>
    <cellStyle name="Input 2 2 50" xfId="497" xr:uid="{00000000-0005-0000-0000-0000A8010000}"/>
    <cellStyle name="Input 2 2 50 2" xfId="498" xr:uid="{00000000-0005-0000-0000-0000A9010000}"/>
    <cellStyle name="Input 2 2 51" xfId="499" xr:uid="{00000000-0005-0000-0000-0000AA010000}"/>
    <cellStyle name="Input 2 2 51 2" xfId="500" xr:uid="{00000000-0005-0000-0000-0000AB010000}"/>
    <cellStyle name="Input 2 2 52" xfId="501" xr:uid="{00000000-0005-0000-0000-0000AC010000}"/>
    <cellStyle name="Input 2 2 52 2" xfId="502" xr:uid="{00000000-0005-0000-0000-0000AD010000}"/>
    <cellStyle name="Input 2 2 53" xfId="503" xr:uid="{00000000-0005-0000-0000-0000AE010000}"/>
    <cellStyle name="Input 2 2 54" xfId="504" xr:uid="{00000000-0005-0000-0000-0000AF010000}"/>
    <cellStyle name="Input 2 2 55" xfId="505" xr:uid="{00000000-0005-0000-0000-0000B0010000}"/>
    <cellStyle name="Input 2 2 56" xfId="506" xr:uid="{00000000-0005-0000-0000-0000B1010000}"/>
    <cellStyle name="Input 2 2 57" xfId="507" xr:uid="{00000000-0005-0000-0000-0000B2010000}"/>
    <cellStyle name="Input 2 2 58" xfId="1281" xr:uid="{00000000-0005-0000-0000-0000B3010000}"/>
    <cellStyle name="Input 2 2 59" xfId="1282" xr:uid="{00000000-0005-0000-0000-0000B4010000}"/>
    <cellStyle name="Input 2 2 6" xfId="508" xr:uid="{00000000-0005-0000-0000-0000B5010000}"/>
    <cellStyle name="Input 2 2 6 2" xfId="509" xr:uid="{00000000-0005-0000-0000-0000B6010000}"/>
    <cellStyle name="Input 2 2 60" xfId="1283" xr:uid="{00000000-0005-0000-0000-0000B7010000}"/>
    <cellStyle name="Input 2 2 61" xfId="1284" xr:uid="{00000000-0005-0000-0000-0000B8010000}"/>
    <cellStyle name="Input 2 2 7" xfId="510" xr:uid="{00000000-0005-0000-0000-0000B9010000}"/>
    <cellStyle name="Input 2 2 7 2" xfId="511" xr:uid="{00000000-0005-0000-0000-0000BA010000}"/>
    <cellStyle name="Input 2 2 8" xfId="512" xr:uid="{00000000-0005-0000-0000-0000BB010000}"/>
    <cellStyle name="Input 2 2 8 2" xfId="513" xr:uid="{00000000-0005-0000-0000-0000BC010000}"/>
    <cellStyle name="Input 2 2 9" xfId="514" xr:uid="{00000000-0005-0000-0000-0000BD010000}"/>
    <cellStyle name="Input 2 2 9 2" xfId="515" xr:uid="{00000000-0005-0000-0000-0000BE010000}"/>
    <cellStyle name="Input 2 20" xfId="516" xr:uid="{00000000-0005-0000-0000-0000BF010000}"/>
    <cellStyle name="Input 2 20 2" xfId="517" xr:uid="{00000000-0005-0000-0000-0000C0010000}"/>
    <cellStyle name="Input 2 21" xfId="518" xr:uid="{00000000-0005-0000-0000-0000C1010000}"/>
    <cellStyle name="Input 2 21 2" xfId="519" xr:uid="{00000000-0005-0000-0000-0000C2010000}"/>
    <cellStyle name="Input 2 22" xfId="520" xr:uid="{00000000-0005-0000-0000-0000C3010000}"/>
    <cellStyle name="Input 2 22 2" xfId="521" xr:uid="{00000000-0005-0000-0000-0000C4010000}"/>
    <cellStyle name="Input 2 23" xfId="522" xr:uid="{00000000-0005-0000-0000-0000C5010000}"/>
    <cellStyle name="Input 2 23 2" xfId="523" xr:uid="{00000000-0005-0000-0000-0000C6010000}"/>
    <cellStyle name="Input 2 24" xfId="524" xr:uid="{00000000-0005-0000-0000-0000C7010000}"/>
    <cellStyle name="Input 2 24 2" xfId="525" xr:uid="{00000000-0005-0000-0000-0000C8010000}"/>
    <cellStyle name="Input 2 25" xfId="526" xr:uid="{00000000-0005-0000-0000-0000C9010000}"/>
    <cellStyle name="Input 2 25 2" xfId="527" xr:uid="{00000000-0005-0000-0000-0000CA010000}"/>
    <cellStyle name="Input 2 26" xfId="528" xr:uid="{00000000-0005-0000-0000-0000CB010000}"/>
    <cellStyle name="Input 2 26 2" xfId="529" xr:uid="{00000000-0005-0000-0000-0000CC010000}"/>
    <cellStyle name="Input 2 27" xfId="530" xr:uid="{00000000-0005-0000-0000-0000CD010000}"/>
    <cellStyle name="Input 2 27 2" xfId="531" xr:uid="{00000000-0005-0000-0000-0000CE010000}"/>
    <cellStyle name="Input 2 28" xfId="532" xr:uid="{00000000-0005-0000-0000-0000CF010000}"/>
    <cellStyle name="Input 2 28 2" xfId="533" xr:uid="{00000000-0005-0000-0000-0000D0010000}"/>
    <cellStyle name="Input 2 29" xfId="534" xr:uid="{00000000-0005-0000-0000-0000D1010000}"/>
    <cellStyle name="Input 2 29 2" xfId="535" xr:uid="{00000000-0005-0000-0000-0000D2010000}"/>
    <cellStyle name="Input 2 3" xfId="536" xr:uid="{00000000-0005-0000-0000-0000D3010000}"/>
    <cellStyle name="Input 2 3 2" xfId="537" xr:uid="{00000000-0005-0000-0000-0000D4010000}"/>
    <cellStyle name="Input 2 3 3" xfId="1285" xr:uid="{00000000-0005-0000-0000-0000D5010000}"/>
    <cellStyle name="Input 2 3 4" xfId="1286" xr:uid="{00000000-0005-0000-0000-0000D6010000}"/>
    <cellStyle name="Input 2 3 5" xfId="1287" xr:uid="{00000000-0005-0000-0000-0000D7010000}"/>
    <cellStyle name="Input 2 3 6" xfId="1288" xr:uid="{00000000-0005-0000-0000-0000D8010000}"/>
    <cellStyle name="Input 2 30" xfId="538" xr:uid="{00000000-0005-0000-0000-0000D9010000}"/>
    <cellStyle name="Input 2 30 2" xfId="539" xr:uid="{00000000-0005-0000-0000-0000DA010000}"/>
    <cellStyle name="Input 2 31" xfId="540" xr:uid="{00000000-0005-0000-0000-0000DB010000}"/>
    <cellStyle name="Input 2 31 2" xfId="541" xr:uid="{00000000-0005-0000-0000-0000DC010000}"/>
    <cellStyle name="Input 2 32" xfId="542" xr:uid="{00000000-0005-0000-0000-0000DD010000}"/>
    <cellStyle name="Input 2 32 2" xfId="543" xr:uid="{00000000-0005-0000-0000-0000DE010000}"/>
    <cellStyle name="Input 2 33" xfId="544" xr:uid="{00000000-0005-0000-0000-0000DF010000}"/>
    <cellStyle name="Input 2 33 2" xfId="545" xr:uid="{00000000-0005-0000-0000-0000E0010000}"/>
    <cellStyle name="Input 2 34" xfId="546" xr:uid="{00000000-0005-0000-0000-0000E1010000}"/>
    <cellStyle name="Input 2 34 2" xfId="547" xr:uid="{00000000-0005-0000-0000-0000E2010000}"/>
    <cellStyle name="Input 2 35" xfId="548" xr:uid="{00000000-0005-0000-0000-0000E3010000}"/>
    <cellStyle name="Input 2 35 2" xfId="549" xr:uid="{00000000-0005-0000-0000-0000E4010000}"/>
    <cellStyle name="Input 2 36" xfId="550" xr:uid="{00000000-0005-0000-0000-0000E5010000}"/>
    <cellStyle name="Input 2 36 2" xfId="551" xr:uid="{00000000-0005-0000-0000-0000E6010000}"/>
    <cellStyle name="Input 2 37" xfId="552" xr:uid="{00000000-0005-0000-0000-0000E7010000}"/>
    <cellStyle name="Input 2 37 2" xfId="553" xr:uid="{00000000-0005-0000-0000-0000E8010000}"/>
    <cellStyle name="Input 2 38" xfId="554" xr:uid="{00000000-0005-0000-0000-0000E9010000}"/>
    <cellStyle name="Input 2 38 2" xfId="555" xr:uid="{00000000-0005-0000-0000-0000EA010000}"/>
    <cellStyle name="Input 2 39" xfId="556" xr:uid="{00000000-0005-0000-0000-0000EB010000}"/>
    <cellStyle name="Input 2 39 2" xfId="557" xr:uid="{00000000-0005-0000-0000-0000EC010000}"/>
    <cellStyle name="Input 2 4" xfId="558" xr:uid="{00000000-0005-0000-0000-0000ED010000}"/>
    <cellStyle name="Input 2 4 2" xfId="559" xr:uid="{00000000-0005-0000-0000-0000EE010000}"/>
    <cellStyle name="Input 2 4 3" xfId="1289" xr:uid="{00000000-0005-0000-0000-0000EF010000}"/>
    <cellStyle name="Input 2 4 4" xfId="1290" xr:uid="{00000000-0005-0000-0000-0000F0010000}"/>
    <cellStyle name="Input 2 4 5" xfId="1291" xr:uid="{00000000-0005-0000-0000-0000F1010000}"/>
    <cellStyle name="Input 2 4 6" xfId="1292" xr:uid="{00000000-0005-0000-0000-0000F2010000}"/>
    <cellStyle name="Input 2 40" xfId="560" xr:uid="{00000000-0005-0000-0000-0000F3010000}"/>
    <cellStyle name="Input 2 40 2" xfId="561" xr:uid="{00000000-0005-0000-0000-0000F4010000}"/>
    <cellStyle name="Input 2 41" xfId="562" xr:uid="{00000000-0005-0000-0000-0000F5010000}"/>
    <cellStyle name="Input 2 41 2" xfId="563" xr:uid="{00000000-0005-0000-0000-0000F6010000}"/>
    <cellStyle name="Input 2 42" xfId="564" xr:uid="{00000000-0005-0000-0000-0000F7010000}"/>
    <cellStyle name="Input 2 42 2" xfId="565" xr:uid="{00000000-0005-0000-0000-0000F8010000}"/>
    <cellStyle name="Input 2 43" xfId="566" xr:uid="{00000000-0005-0000-0000-0000F9010000}"/>
    <cellStyle name="Input 2 43 2" xfId="567" xr:uid="{00000000-0005-0000-0000-0000FA010000}"/>
    <cellStyle name="Input 2 44" xfId="568" xr:uid="{00000000-0005-0000-0000-0000FB010000}"/>
    <cellStyle name="Input 2 44 2" xfId="569" xr:uid="{00000000-0005-0000-0000-0000FC010000}"/>
    <cellStyle name="Input 2 45" xfId="570" xr:uid="{00000000-0005-0000-0000-0000FD010000}"/>
    <cellStyle name="Input 2 45 2" xfId="571" xr:uid="{00000000-0005-0000-0000-0000FE010000}"/>
    <cellStyle name="Input 2 46" xfId="572" xr:uid="{00000000-0005-0000-0000-0000FF010000}"/>
    <cellStyle name="Input 2 46 2" xfId="573" xr:uid="{00000000-0005-0000-0000-000000020000}"/>
    <cellStyle name="Input 2 47" xfId="574" xr:uid="{00000000-0005-0000-0000-000001020000}"/>
    <cellStyle name="Input 2 47 2" xfId="575" xr:uid="{00000000-0005-0000-0000-000002020000}"/>
    <cellStyle name="Input 2 48" xfId="576" xr:uid="{00000000-0005-0000-0000-000003020000}"/>
    <cellStyle name="Input 2 48 2" xfId="577" xr:uid="{00000000-0005-0000-0000-000004020000}"/>
    <cellStyle name="Input 2 49" xfId="578" xr:uid="{00000000-0005-0000-0000-000005020000}"/>
    <cellStyle name="Input 2 49 2" xfId="579" xr:uid="{00000000-0005-0000-0000-000006020000}"/>
    <cellStyle name="Input 2 5" xfId="580" xr:uid="{00000000-0005-0000-0000-000007020000}"/>
    <cellStyle name="Input 2 5 2" xfId="581" xr:uid="{00000000-0005-0000-0000-000008020000}"/>
    <cellStyle name="Input 2 5 3" xfId="1293" xr:uid="{00000000-0005-0000-0000-000009020000}"/>
    <cellStyle name="Input 2 5 4" xfId="1294" xr:uid="{00000000-0005-0000-0000-00000A020000}"/>
    <cellStyle name="Input 2 5 5" xfId="1295" xr:uid="{00000000-0005-0000-0000-00000B020000}"/>
    <cellStyle name="Input 2 5 6" xfId="1296" xr:uid="{00000000-0005-0000-0000-00000C020000}"/>
    <cellStyle name="Input 2 50" xfId="582" xr:uid="{00000000-0005-0000-0000-00000D020000}"/>
    <cellStyle name="Input 2 50 2" xfId="583" xr:uid="{00000000-0005-0000-0000-00000E020000}"/>
    <cellStyle name="Input 2 51" xfId="584" xr:uid="{00000000-0005-0000-0000-00000F020000}"/>
    <cellStyle name="Input 2 51 2" xfId="585" xr:uid="{00000000-0005-0000-0000-000010020000}"/>
    <cellStyle name="Input 2 52" xfId="586" xr:uid="{00000000-0005-0000-0000-000011020000}"/>
    <cellStyle name="Input 2 52 2" xfId="587" xr:uid="{00000000-0005-0000-0000-000012020000}"/>
    <cellStyle name="Input 2 53" xfId="588" xr:uid="{00000000-0005-0000-0000-000013020000}"/>
    <cellStyle name="Input 2 53 2" xfId="589" xr:uid="{00000000-0005-0000-0000-000014020000}"/>
    <cellStyle name="Input 2 54" xfId="590" xr:uid="{00000000-0005-0000-0000-000015020000}"/>
    <cellStyle name="Input 2 55" xfId="591" xr:uid="{00000000-0005-0000-0000-000016020000}"/>
    <cellStyle name="Input 2 56" xfId="592" xr:uid="{00000000-0005-0000-0000-000017020000}"/>
    <cellStyle name="Input 2 57" xfId="593" xr:uid="{00000000-0005-0000-0000-000018020000}"/>
    <cellStyle name="Input 2 58" xfId="594" xr:uid="{00000000-0005-0000-0000-000019020000}"/>
    <cellStyle name="Input 2 6" xfId="595" xr:uid="{00000000-0005-0000-0000-00001A020000}"/>
    <cellStyle name="Input 2 6 2" xfId="596" xr:uid="{00000000-0005-0000-0000-00001B020000}"/>
    <cellStyle name="Input 2 7" xfId="597" xr:uid="{00000000-0005-0000-0000-00001C020000}"/>
    <cellStyle name="Input 2 7 2" xfId="598" xr:uid="{00000000-0005-0000-0000-00001D020000}"/>
    <cellStyle name="Input 2 8" xfId="599" xr:uid="{00000000-0005-0000-0000-00001E020000}"/>
    <cellStyle name="Input 2 8 2" xfId="600" xr:uid="{00000000-0005-0000-0000-00001F020000}"/>
    <cellStyle name="Input 2 9" xfId="601" xr:uid="{00000000-0005-0000-0000-000020020000}"/>
    <cellStyle name="Input 2 9 2" xfId="602" xr:uid="{00000000-0005-0000-0000-000021020000}"/>
    <cellStyle name="Linked Cell 2" xfId="86" xr:uid="{00000000-0005-0000-0000-000022020000}"/>
    <cellStyle name="Neutral 2" xfId="87" xr:uid="{00000000-0005-0000-0000-000023020000}"/>
    <cellStyle name="Normal" xfId="0" builtinId="0"/>
    <cellStyle name="Normal 10" xfId="88" xr:uid="{00000000-0005-0000-0000-000025020000}"/>
    <cellStyle name="Normal 11" xfId="89" xr:uid="{00000000-0005-0000-0000-000026020000}"/>
    <cellStyle name="Normal 2" xfId="2" xr:uid="{00000000-0005-0000-0000-000027020000}"/>
    <cellStyle name="Normal 2 10" xfId="90" xr:uid="{00000000-0005-0000-0000-000028020000}"/>
    <cellStyle name="Normal 2 10 2" xfId="91" xr:uid="{00000000-0005-0000-0000-000029020000}"/>
    <cellStyle name="Normal 2 11" xfId="92" xr:uid="{00000000-0005-0000-0000-00002A020000}"/>
    <cellStyle name="Normal 2 11 2" xfId="93" xr:uid="{00000000-0005-0000-0000-00002B020000}"/>
    <cellStyle name="Normal 2 12" xfId="94" xr:uid="{00000000-0005-0000-0000-00002C020000}"/>
    <cellStyle name="Normal 2 12 2" xfId="95" xr:uid="{00000000-0005-0000-0000-00002D020000}"/>
    <cellStyle name="Normal 2 12 3" xfId="96" xr:uid="{00000000-0005-0000-0000-00002E020000}"/>
    <cellStyle name="Normal 2 12 4" xfId="97" xr:uid="{00000000-0005-0000-0000-00002F020000}"/>
    <cellStyle name="Normal 2 12 5" xfId="98" xr:uid="{00000000-0005-0000-0000-000030020000}"/>
    <cellStyle name="Normal 2 12 6" xfId="99" xr:uid="{00000000-0005-0000-0000-000031020000}"/>
    <cellStyle name="Normal 2 12 7" xfId="100" xr:uid="{00000000-0005-0000-0000-000032020000}"/>
    <cellStyle name="Normal 2 12 8" xfId="101" xr:uid="{00000000-0005-0000-0000-000033020000}"/>
    <cellStyle name="Normal 2 13" xfId="102" xr:uid="{00000000-0005-0000-0000-000034020000}"/>
    <cellStyle name="Normal 2 13 2" xfId="103" xr:uid="{00000000-0005-0000-0000-000035020000}"/>
    <cellStyle name="Normal 2 14" xfId="104" xr:uid="{00000000-0005-0000-0000-000036020000}"/>
    <cellStyle name="Normal 2 14 2" xfId="105" xr:uid="{00000000-0005-0000-0000-000037020000}"/>
    <cellStyle name="Normal 2 15" xfId="106" xr:uid="{00000000-0005-0000-0000-000038020000}"/>
    <cellStyle name="Normal 2 15 2" xfId="107" xr:uid="{00000000-0005-0000-0000-000039020000}"/>
    <cellStyle name="Normal 2 16" xfId="108" xr:uid="{00000000-0005-0000-0000-00003A020000}"/>
    <cellStyle name="Normal 2 17" xfId="109" xr:uid="{00000000-0005-0000-0000-00003B020000}"/>
    <cellStyle name="Normal 2 18" xfId="110" xr:uid="{00000000-0005-0000-0000-00003C020000}"/>
    <cellStyle name="Normal 2 2" xfId="111" xr:uid="{00000000-0005-0000-0000-00003D020000}"/>
    <cellStyle name="Normal 2 2 10" xfId="112" xr:uid="{00000000-0005-0000-0000-00003E020000}"/>
    <cellStyle name="Normal 2 2 11" xfId="172" xr:uid="{00000000-0005-0000-0000-00003F020000}"/>
    <cellStyle name="Normal 2 2 12" xfId="603" xr:uid="{00000000-0005-0000-0000-000040020000}"/>
    <cellStyle name="Normal 2 2 2" xfId="113" xr:uid="{00000000-0005-0000-0000-000041020000}"/>
    <cellStyle name="Normal 2 2 2 2" xfId="114" xr:uid="{00000000-0005-0000-0000-000042020000}"/>
    <cellStyle name="Normal 2 2 2 3" xfId="115" xr:uid="{00000000-0005-0000-0000-000043020000}"/>
    <cellStyle name="Normal 2 2 2 4" xfId="116" xr:uid="{00000000-0005-0000-0000-000044020000}"/>
    <cellStyle name="Normal 2 2 2 5" xfId="117" xr:uid="{00000000-0005-0000-0000-000045020000}"/>
    <cellStyle name="Normal 2 2 2 6" xfId="118" xr:uid="{00000000-0005-0000-0000-000046020000}"/>
    <cellStyle name="Normal 2 2 2 7" xfId="119" xr:uid="{00000000-0005-0000-0000-000047020000}"/>
    <cellStyle name="Normal 2 2 3" xfId="120" xr:uid="{00000000-0005-0000-0000-000048020000}"/>
    <cellStyle name="Normal 2 2 4" xfId="121" xr:uid="{00000000-0005-0000-0000-000049020000}"/>
    <cellStyle name="Normal 2 2 5" xfId="122" xr:uid="{00000000-0005-0000-0000-00004A020000}"/>
    <cellStyle name="Normal 2 2 6" xfId="123" xr:uid="{00000000-0005-0000-0000-00004B020000}"/>
    <cellStyle name="Normal 2 2 7" xfId="124" xr:uid="{00000000-0005-0000-0000-00004C020000}"/>
    <cellStyle name="Normal 2 2 8" xfId="125" xr:uid="{00000000-0005-0000-0000-00004D020000}"/>
    <cellStyle name="Normal 2 2 9" xfId="126" xr:uid="{00000000-0005-0000-0000-00004E020000}"/>
    <cellStyle name="Normal 2 3" xfId="127" xr:uid="{00000000-0005-0000-0000-00004F020000}"/>
    <cellStyle name="Normal 2 3 2" xfId="128" xr:uid="{00000000-0005-0000-0000-000050020000}"/>
    <cellStyle name="Normal 2 3 3" xfId="129" xr:uid="{00000000-0005-0000-0000-000051020000}"/>
    <cellStyle name="Normal 2 3 4" xfId="604" xr:uid="{00000000-0005-0000-0000-000052020000}"/>
    <cellStyle name="Normal 2 4" xfId="130" xr:uid="{00000000-0005-0000-0000-000053020000}"/>
    <cellStyle name="Normal 2 4 2" xfId="131" xr:uid="{00000000-0005-0000-0000-000054020000}"/>
    <cellStyle name="Normal 2 4 3" xfId="132" xr:uid="{00000000-0005-0000-0000-000055020000}"/>
    <cellStyle name="Normal 2 4 4" xfId="605" xr:uid="{00000000-0005-0000-0000-000056020000}"/>
    <cellStyle name="Normal 2 4 5" xfId="606" xr:uid="{00000000-0005-0000-0000-000057020000}"/>
    <cellStyle name="Normal 2 5" xfId="133" xr:uid="{00000000-0005-0000-0000-000058020000}"/>
    <cellStyle name="Normal 2 5 2" xfId="134" xr:uid="{00000000-0005-0000-0000-000059020000}"/>
    <cellStyle name="Normal 2 5 3" xfId="135" xr:uid="{00000000-0005-0000-0000-00005A020000}"/>
    <cellStyle name="Normal 2 6" xfId="136" xr:uid="{00000000-0005-0000-0000-00005B020000}"/>
    <cellStyle name="Normal 2 6 2" xfId="137" xr:uid="{00000000-0005-0000-0000-00005C020000}"/>
    <cellStyle name="Normal 2 7" xfId="138" xr:uid="{00000000-0005-0000-0000-00005D020000}"/>
    <cellStyle name="Normal 2 7 2" xfId="139" xr:uid="{00000000-0005-0000-0000-00005E020000}"/>
    <cellStyle name="Normal 2 8" xfId="140" xr:uid="{00000000-0005-0000-0000-00005F020000}"/>
    <cellStyle name="Normal 2 8 2" xfId="141" xr:uid="{00000000-0005-0000-0000-000060020000}"/>
    <cellStyle name="Normal 2 9" xfId="142" xr:uid="{00000000-0005-0000-0000-000061020000}"/>
    <cellStyle name="Normal 2 9 2" xfId="143" xr:uid="{00000000-0005-0000-0000-000062020000}"/>
    <cellStyle name="Normal 3" xfId="144" xr:uid="{00000000-0005-0000-0000-000063020000}"/>
    <cellStyle name="Normal 3 2" xfId="145" xr:uid="{00000000-0005-0000-0000-000064020000}"/>
    <cellStyle name="Normal 3 2 2" xfId="146" xr:uid="{00000000-0005-0000-0000-000065020000}"/>
    <cellStyle name="Normal 3 2 3" xfId="607" xr:uid="{00000000-0005-0000-0000-000066020000}"/>
    <cellStyle name="Normal 3 2 4" xfId="608" xr:uid="{00000000-0005-0000-0000-000067020000}"/>
    <cellStyle name="Normal 3 3" xfId="147" xr:uid="{00000000-0005-0000-0000-000068020000}"/>
    <cellStyle name="Normal 3 4" xfId="609" xr:uid="{00000000-0005-0000-0000-000069020000}"/>
    <cellStyle name="Normal 3 5" xfId="610" xr:uid="{00000000-0005-0000-0000-00006A020000}"/>
    <cellStyle name="Normal 4" xfId="148" xr:uid="{00000000-0005-0000-0000-00006B020000}"/>
    <cellStyle name="Normal 4 2" xfId="149" xr:uid="{00000000-0005-0000-0000-00006C020000}"/>
    <cellStyle name="Normal 4 3" xfId="150" xr:uid="{00000000-0005-0000-0000-00006D020000}"/>
    <cellStyle name="Normal 4 4" xfId="611" xr:uid="{00000000-0005-0000-0000-00006E020000}"/>
    <cellStyle name="Normal 5" xfId="151" xr:uid="{00000000-0005-0000-0000-00006F020000}"/>
    <cellStyle name="Normal 5 2" xfId="152" xr:uid="{00000000-0005-0000-0000-000070020000}"/>
    <cellStyle name="Normal 6" xfId="153" xr:uid="{00000000-0005-0000-0000-000071020000}"/>
    <cellStyle name="Normal 6 2" xfId="154" xr:uid="{00000000-0005-0000-0000-000072020000}"/>
    <cellStyle name="Normal 7" xfId="155" xr:uid="{00000000-0005-0000-0000-000073020000}"/>
    <cellStyle name="Normal 7 2" xfId="156" xr:uid="{00000000-0005-0000-0000-000074020000}"/>
    <cellStyle name="Normal 8" xfId="157" xr:uid="{00000000-0005-0000-0000-000075020000}"/>
    <cellStyle name="Normal 8 2" xfId="158" xr:uid="{00000000-0005-0000-0000-000076020000}"/>
    <cellStyle name="Normal 9" xfId="159" xr:uid="{00000000-0005-0000-0000-000077020000}"/>
    <cellStyle name="Normal 9 2" xfId="1264" xr:uid="{00000000-0005-0000-0000-000078020000}"/>
    <cellStyle name="Normal_2006-07 GASB Draft" xfId="3" xr:uid="{00000000-0005-0000-0000-000079020000}"/>
    <cellStyle name="Normal_SNP" xfId="5" xr:uid="{00000000-0005-0000-0000-00007A020000}"/>
    <cellStyle name="Note 2" xfId="160" xr:uid="{00000000-0005-0000-0000-00007B020000}"/>
    <cellStyle name="Note 2 2" xfId="161" xr:uid="{00000000-0005-0000-0000-00007C020000}"/>
    <cellStyle name="Note 2 3" xfId="162" xr:uid="{00000000-0005-0000-0000-00007D020000}"/>
    <cellStyle name="Note 2 3 10" xfId="612" xr:uid="{00000000-0005-0000-0000-00007E020000}"/>
    <cellStyle name="Note 2 3 10 2" xfId="613" xr:uid="{00000000-0005-0000-0000-00007F020000}"/>
    <cellStyle name="Note 2 3 11" xfId="614" xr:uid="{00000000-0005-0000-0000-000080020000}"/>
    <cellStyle name="Note 2 3 11 2" xfId="615" xr:uid="{00000000-0005-0000-0000-000081020000}"/>
    <cellStyle name="Note 2 3 12" xfId="616" xr:uid="{00000000-0005-0000-0000-000082020000}"/>
    <cellStyle name="Note 2 3 12 2" xfId="617" xr:uid="{00000000-0005-0000-0000-000083020000}"/>
    <cellStyle name="Note 2 3 13" xfId="618" xr:uid="{00000000-0005-0000-0000-000084020000}"/>
    <cellStyle name="Note 2 3 13 2" xfId="619" xr:uid="{00000000-0005-0000-0000-000085020000}"/>
    <cellStyle name="Note 2 3 14" xfId="620" xr:uid="{00000000-0005-0000-0000-000086020000}"/>
    <cellStyle name="Note 2 3 14 2" xfId="621" xr:uid="{00000000-0005-0000-0000-000087020000}"/>
    <cellStyle name="Note 2 3 15" xfId="622" xr:uid="{00000000-0005-0000-0000-000088020000}"/>
    <cellStyle name="Note 2 3 15 2" xfId="623" xr:uid="{00000000-0005-0000-0000-000089020000}"/>
    <cellStyle name="Note 2 3 16" xfId="624" xr:uid="{00000000-0005-0000-0000-00008A020000}"/>
    <cellStyle name="Note 2 3 16 2" xfId="625" xr:uid="{00000000-0005-0000-0000-00008B020000}"/>
    <cellStyle name="Note 2 3 17" xfId="626" xr:uid="{00000000-0005-0000-0000-00008C020000}"/>
    <cellStyle name="Note 2 3 17 2" xfId="627" xr:uid="{00000000-0005-0000-0000-00008D020000}"/>
    <cellStyle name="Note 2 3 18" xfId="628" xr:uid="{00000000-0005-0000-0000-00008E020000}"/>
    <cellStyle name="Note 2 3 18 2" xfId="629" xr:uid="{00000000-0005-0000-0000-00008F020000}"/>
    <cellStyle name="Note 2 3 19" xfId="630" xr:uid="{00000000-0005-0000-0000-000090020000}"/>
    <cellStyle name="Note 2 3 19 2" xfId="631" xr:uid="{00000000-0005-0000-0000-000091020000}"/>
    <cellStyle name="Note 2 3 2" xfId="632" xr:uid="{00000000-0005-0000-0000-000092020000}"/>
    <cellStyle name="Note 2 3 2 2" xfId="633" xr:uid="{00000000-0005-0000-0000-000093020000}"/>
    <cellStyle name="Note 2 3 20" xfId="634" xr:uid="{00000000-0005-0000-0000-000094020000}"/>
    <cellStyle name="Note 2 3 20 2" xfId="635" xr:uid="{00000000-0005-0000-0000-000095020000}"/>
    <cellStyle name="Note 2 3 21" xfId="636" xr:uid="{00000000-0005-0000-0000-000096020000}"/>
    <cellStyle name="Note 2 3 21 2" xfId="637" xr:uid="{00000000-0005-0000-0000-000097020000}"/>
    <cellStyle name="Note 2 3 22" xfId="638" xr:uid="{00000000-0005-0000-0000-000098020000}"/>
    <cellStyle name="Note 2 3 22 2" xfId="639" xr:uid="{00000000-0005-0000-0000-000099020000}"/>
    <cellStyle name="Note 2 3 23" xfId="640" xr:uid="{00000000-0005-0000-0000-00009A020000}"/>
    <cellStyle name="Note 2 3 23 2" xfId="641" xr:uid="{00000000-0005-0000-0000-00009B020000}"/>
    <cellStyle name="Note 2 3 24" xfId="642" xr:uid="{00000000-0005-0000-0000-00009C020000}"/>
    <cellStyle name="Note 2 3 24 2" xfId="643" xr:uid="{00000000-0005-0000-0000-00009D020000}"/>
    <cellStyle name="Note 2 3 25" xfId="644" xr:uid="{00000000-0005-0000-0000-00009E020000}"/>
    <cellStyle name="Note 2 3 25 2" xfId="645" xr:uid="{00000000-0005-0000-0000-00009F020000}"/>
    <cellStyle name="Note 2 3 26" xfId="646" xr:uid="{00000000-0005-0000-0000-0000A0020000}"/>
    <cellStyle name="Note 2 3 26 2" xfId="647" xr:uid="{00000000-0005-0000-0000-0000A1020000}"/>
    <cellStyle name="Note 2 3 27" xfId="648" xr:uid="{00000000-0005-0000-0000-0000A2020000}"/>
    <cellStyle name="Note 2 3 27 2" xfId="649" xr:uid="{00000000-0005-0000-0000-0000A3020000}"/>
    <cellStyle name="Note 2 3 28" xfId="650" xr:uid="{00000000-0005-0000-0000-0000A4020000}"/>
    <cellStyle name="Note 2 3 28 2" xfId="651" xr:uid="{00000000-0005-0000-0000-0000A5020000}"/>
    <cellStyle name="Note 2 3 29" xfId="652" xr:uid="{00000000-0005-0000-0000-0000A6020000}"/>
    <cellStyle name="Note 2 3 29 2" xfId="653" xr:uid="{00000000-0005-0000-0000-0000A7020000}"/>
    <cellStyle name="Note 2 3 3" xfId="654" xr:uid="{00000000-0005-0000-0000-0000A8020000}"/>
    <cellStyle name="Note 2 3 3 2" xfId="655" xr:uid="{00000000-0005-0000-0000-0000A9020000}"/>
    <cellStyle name="Note 2 3 30" xfId="656" xr:uid="{00000000-0005-0000-0000-0000AA020000}"/>
    <cellStyle name="Note 2 3 30 2" xfId="657" xr:uid="{00000000-0005-0000-0000-0000AB020000}"/>
    <cellStyle name="Note 2 3 31" xfId="658" xr:uid="{00000000-0005-0000-0000-0000AC020000}"/>
    <cellStyle name="Note 2 3 31 2" xfId="659" xr:uid="{00000000-0005-0000-0000-0000AD020000}"/>
    <cellStyle name="Note 2 3 32" xfId="660" xr:uid="{00000000-0005-0000-0000-0000AE020000}"/>
    <cellStyle name="Note 2 3 32 2" xfId="661" xr:uid="{00000000-0005-0000-0000-0000AF020000}"/>
    <cellStyle name="Note 2 3 33" xfId="662" xr:uid="{00000000-0005-0000-0000-0000B0020000}"/>
    <cellStyle name="Note 2 3 33 2" xfId="663" xr:uid="{00000000-0005-0000-0000-0000B1020000}"/>
    <cellStyle name="Note 2 3 34" xfId="664" xr:uid="{00000000-0005-0000-0000-0000B2020000}"/>
    <cellStyle name="Note 2 3 34 2" xfId="665" xr:uid="{00000000-0005-0000-0000-0000B3020000}"/>
    <cellStyle name="Note 2 3 35" xfId="666" xr:uid="{00000000-0005-0000-0000-0000B4020000}"/>
    <cellStyle name="Note 2 3 35 2" xfId="667" xr:uid="{00000000-0005-0000-0000-0000B5020000}"/>
    <cellStyle name="Note 2 3 36" xfId="668" xr:uid="{00000000-0005-0000-0000-0000B6020000}"/>
    <cellStyle name="Note 2 3 36 2" xfId="669" xr:uid="{00000000-0005-0000-0000-0000B7020000}"/>
    <cellStyle name="Note 2 3 37" xfId="670" xr:uid="{00000000-0005-0000-0000-0000B8020000}"/>
    <cellStyle name="Note 2 3 37 2" xfId="671" xr:uid="{00000000-0005-0000-0000-0000B9020000}"/>
    <cellStyle name="Note 2 3 38" xfId="672" xr:uid="{00000000-0005-0000-0000-0000BA020000}"/>
    <cellStyle name="Note 2 3 38 2" xfId="673" xr:uid="{00000000-0005-0000-0000-0000BB020000}"/>
    <cellStyle name="Note 2 3 39" xfId="674" xr:uid="{00000000-0005-0000-0000-0000BC020000}"/>
    <cellStyle name="Note 2 3 39 2" xfId="675" xr:uid="{00000000-0005-0000-0000-0000BD020000}"/>
    <cellStyle name="Note 2 3 4" xfId="676" xr:uid="{00000000-0005-0000-0000-0000BE020000}"/>
    <cellStyle name="Note 2 3 4 2" xfId="677" xr:uid="{00000000-0005-0000-0000-0000BF020000}"/>
    <cellStyle name="Note 2 3 40" xfId="678" xr:uid="{00000000-0005-0000-0000-0000C0020000}"/>
    <cellStyle name="Note 2 3 40 2" xfId="679" xr:uid="{00000000-0005-0000-0000-0000C1020000}"/>
    <cellStyle name="Note 2 3 41" xfId="680" xr:uid="{00000000-0005-0000-0000-0000C2020000}"/>
    <cellStyle name="Note 2 3 41 2" xfId="681" xr:uid="{00000000-0005-0000-0000-0000C3020000}"/>
    <cellStyle name="Note 2 3 42" xfId="682" xr:uid="{00000000-0005-0000-0000-0000C4020000}"/>
    <cellStyle name="Note 2 3 42 2" xfId="683" xr:uid="{00000000-0005-0000-0000-0000C5020000}"/>
    <cellStyle name="Note 2 3 43" xfId="684" xr:uid="{00000000-0005-0000-0000-0000C6020000}"/>
    <cellStyle name="Note 2 3 43 2" xfId="685" xr:uid="{00000000-0005-0000-0000-0000C7020000}"/>
    <cellStyle name="Note 2 3 44" xfId="686" xr:uid="{00000000-0005-0000-0000-0000C8020000}"/>
    <cellStyle name="Note 2 3 44 2" xfId="687" xr:uid="{00000000-0005-0000-0000-0000C9020000}"/>
    <cellStyle name="Note 2 3 45" xfId="688" xr:uid="{00000000-0005-0000-0000-0000CA020000}"/>
    <cellStyle name="Note 2 3 45 2" xfId="689" xr:uid="{00000000-0005-0000-0000-0000CB020000}"/>
    <cellStyle name="Note 2 3 46" xfId="690" xr:uid="{00000000-0005-0000-0000-0000CC020000}"/>
    <cellStyle name="Note 2 3 46 2" xfId="691" xr:uid="{00000000-0005-0000-0000-0000CD020000}"/>
    <cellStyle name="Note 2 3 47" xfId="692" xr:uid="{00000000-0005-0000-0000-0000CE020000}"/>
    <cellStyle name="Note 2 3 47 2" xfId="693" xr:uid="{00000000-0005-0000-0000-0000CF020000}"/>
    <cellStyle name="Note 2 3 48" xfId="694" xr:uid="{00000000-0005-0000-0000-0000D0020000}"/>
    <cellStyle name="Note 2 3 48 2" xfId="695" xr:uid="{00000000-0005-0000-0000-0000D1020000}"/>
    <cellStyle name="Note 2 3 49" xfId="696" xr:uid="{00000000-0005-0000-0000-0000D2020000}"/>
    <cellStyle name="Note 2 3 49 2" xfId="697" xr:uid="{00000000-0005-0000-0000-0000D3020000}"/>
    <cellStyle name="Note 2 3 5" xfId="698" xr:uid="{00000000-0005-0000-0000-0000D4020000}"/>
    <cellStyle name="Note 2 3 5 2" xfId="699" xr:uid="{00000000-0005-0000-0000-0000D5020000}"/>
    <cellStyle name="Note 2 3 50" xfId="700" xr:uid="{00000000-0005-0000-0000-0000D6020000}"/>
    <cellStyle name="Note 2 3 50 2" xfId="701" xr:uid="{00000000-0005-0000-0000-0000D7020000}"/>
    <cellStyle name="Note 2 3 51" xfId="702" xr:uid="{00000000-0005-0000-0000-0000D8020000}"/>
    <cellStyle name="Note 2 3 51 2" xfId="703" xr:uid="{00000000-0005-0000-0000-0000D9020000}"/>
    <cellStyle name="Note 2 3 52" xfId="704" xr:uid="{00000000-0005-0000-0000-0000DA020000}"/>
    <cellStyle name="Note 2 3 52 2" xfId="705" xr:uid="{00000000-0005-0000-0000-0000DB020000}"/>
    <cellStyle name="Note 2 3 53" xfId="706" xr:uid="{00000000-0005-0000-0000-0000DC020000}"/>
    <cellStyle name="Note 2 3 54" xfId="707" xr:uid="{00000000-0005-0000-0000-0000DD020000}"/>
    <cellStyle name="Note 2 3 55" xfId="708" xr:uid="{00000000-0005-0000-0000-0000DE020000}"/>
    <cellStyle name="Note 2 3 56" xfId="709" xr:uid="{00000000-0005-0000-0000-0000DF020000}"/>
    <cellStyle name="Note 2 3 57" xfId="710" xr:uid="{00000000-0005-0000-0000-0000E0020000}"/>
    <cellStyle name="Note 2 3 58" xfId="1297" xr:uid="{00000000-0005-0000-0000-0000E1020000}"/>
    <cellStyle name="Note 2 3 59" xfId="1298" xr:uid="{00000000-0005-0000-0000-0000E2020000}"/>
    <cellStyle name="Note 2 3 6" xfId="711" xr:uid="{00000000-0005-0000-0000-0000E3020000}"/>
    <cellStyle name="Note 2 3 6 2" xfId="712" xr:uid="{00000000-0005-0000-0000-0000E4020000}"/>
    <cellStyle name="Note 2 3 60" xfId="1299" xr:uid="{00000000-0005-0000-0000-0000E5020000}"/>
    <cellStyle name="Note 2 3 61" xfId="1300" xr:uid="{00000000-0005-0000-0000-0000E6020000}"/>
    <cellStyle name="Note 2 3 7" xfId="713" xr:uid="{00000000-0005-0000-0000-0000E7020000}"/>
    <cellStyle name="Note 2 3 7 2" xfId="714" xr:uid="{00000000-0005-0000-0000-0000E8020000}"/>
    <cellStyle name="Note 2 3 8" xfId="715" xr:uid="{00000000-0005-0000-0000-0000E9020000}"/>
    <cellStyle name="Note 2 3 8 2" xfId="716" xr:uid="{00000000-0005-0000-0000-0000EA020000}"/>
    <cellStyle name="Note 2 3 9" xfId="717" xr:uid="{00000000-0005-0000-0000-0000EB020000}"/>
    <cellStyle name="Note 2 3 9 2" xfId="718" xr:uid="{00000000-0005-0000-0000-0000EC020000}"/>
    <cellStyle name="Note 2 4" xfId="163" xr:uid="{00000000-0005-0000-0000-0000ED020000}"/>
    <cellStyle name="Note 2 4 10" xfId="719" xr:uid="{00000000-0005-0000-0000-0000EE020000}"/>
    <cellStyle name="Note 2 4 10 2" xfId="720" xr:uid="{00000000-0005-0000-0000-0000EF020000}"/>
    <cellStyle name="Note 2 4 11" xfId="721" xr:uid="{00000000-0005-0000-0000-0000F0020000}"/>
    <cellStyle name="Note 2 4 11 2" xfId="722" xr:uid="{00000000-0005-0000-0000-0000F1020000}"/>
    <cellStyle name="Note 2 4 12" xfId="723" xr:uid="{00000000-0005-0000-0000-0000F2020000}"/>
    <cellStyle name="Note 2 4 12 2" xfId="724" xr:uid="{00000000-0005-0000-0000-0000F3020000}"/>
    <cellStyle name="Note 2 4 13" xfId="725" xr:uid="{00000000-0005-0000-0000-0000F4020000}"/>
    <cellStyle name="Note 2 4 13 2" xfId="726" xr:uid="{00000000-0005-0000-0000-0000F5020000}"/>
    <cellStyle name="Note 2 4 14" xfId="727" xr:uid="{00000000-0005-0000-0000-0000F6020000}"/>
    <cellStyle name="Note 2 4 14 2" xfId="728" xr:uid="{00000000-0005-0000-0000-0000F7020000}"/>
    <cellStyle name="Note 2 4 15" xfId="729" xr:uid="{00000000-0005-0000-0000-0000F8020000}"/>
    <cellStyle name="Note 2 4 15 2" xfId="730" xr:uid="{00000000-0005-0000-0000-0000F9020000}"/>
    <cellStyle name="Note 2 4 16" xfId="731" xr:uid="{00000000-0005-0000-0000-0000FA020000}"/>
    <cellStyle name="Note 2 4 16 2" xfId="732" xr:uid="{00000000-0005-0000-0000-0000FB020000}"/>
    <cellStyle name="Note 2 4 17" xfId="733" xr:uid="{00000000-0005-0000-0000-0000FC020000}"/>
    <cellStyle name="Note 2 4 17 2" xfId="734" xr:uid="{00000000-0005-0000-0000-0000FD020000}"/>
    <cellStyle name="Note 2 4 18" xfId="735" xr:uid="{00000000-0005-0000-0000-0000FE020000}"/>
    <cellStyle name="Note 2 4 18 2" xfId="736" xr:uid="{00000000-0005-0000-0000-0000FF020000}"/>
    <cellStyle name="Note 2 4 19" xfId="737" xr:uid="{00000000-0005-0000-0000-000000030000}"/>
    <cellStyle name="Note 2 4 19 2" xfId="738" xr:uid="{00000000-0005-0000-0000-000001030000}"/>
    <cellStyle name="Note 2 4 2" xfId="739" xr:uid="{00000000-0005-0000-0000-000002030000}"/>
    <cellStyle name="Note 2 4 2 2" xfId="740" xr:uid="{00000000-0005-0000-0000-000003030000}"/>
    <cellStyle name="Note 2 4 20" xfId="741" xr:uid="{00000000-0005-0000-0000-000004030000}"/>
    <cellStyle name="Note 2 4 20 2" xfId="742" xr:uid="{00000000-0005-0000-0000-000005030000}"/>
    <cellStyle name="Note 2 4 21" xfId="743" xr:uid="{00000000-0005-0000-0000-000006030000}"/>
    <cellStyle name="Note 2 4 21 2" xfId="744" xr:uid="{00000000-0005-0000-0000-000007030000}"/>
    <cellStyle name="Note 2 4 22" xfId="745" xr:uid="{00000000-0005-0000-0000-000008030000}"/>
    <cellStyle name="Note 2 4 22 2" xfId="746" xr:uid="{00000000-0005-0000-0000-000009030000}"/>
    <cellStyle name="Note 2 4 23" xfId="747" xr:uid="{00000000-0005-0000-0000-00000A030000}"/>
    <cellStyle name="Note 2 4 23 2" xfId="748" xr:uid="{00000000-0005-0000-0000-00000B030000}"/>
    <cellStyle name="Note 2 4 24" xfId="749" xr:uid="{00000000-0005-0000-0000-00000C030000}"/>
    <cellStyle name="Note 2 4 24 2" xfId="750" xr:uid="{00000000-0005-0000-0000-00000D030000}"/>
    <cellStyle name="Note 2 4 25" xfId="751" xr:uid="{00000000-0005-0000-0000-00000E030000}"/>
    <cellStyle name="Note 2 4 25 2" xfId="752" xr:uid="{00000000-0005-0000-0000-00000F030000}"/>
    <cellStyle name="Note 2 4 26" xfId="753" xr:uid="{00000000-0005-0000-0000-000010030000}"/>
    <cellStyle name="Note 2 4 26 2" xfId="754" xr:uid="{00000000-0005-0000-0000-000011030000}"/>
    <cellStyle name="Note 2 4 27" xfId="755" xr:uid="{00000000-0005-0000-0000-000012030000}"/>
    <cellStyle name="Note 2 4 27 2" xfId="756" xr:uid="{00000000-0005-0000-0000-000013030000}"/>
    <cellStyle name="Note 2 4 28" xfId="757" xr:uid="{00000000-0005-0000-0000-000014030000}"/>
    <cellStyle name="Note 2 4 28 2" xfId="758" xr:uid="{00000000-0005-0000-0000-000015030000}"/>
    <cellStyle name="Note 2 4 29" xfId="759" xr:uid="{00000000-0005-0000-0000-000016030000}"/>
    <cellStyle name="Note 2 4 29 2" xfId="760" xr:uid="{00000000-0005-0000-0000-000017030000}"/>
    <cellStyle name="Note 2 4 3" xfId="761" xr:uid="{00000000-0005-0000-0000-000018030000}"/>
    <cellStyle name="Note 2 4 3 2" xfId="762" xr:uid="{00000000-0005-0000-0000-000019030000}"/>
    <cellStyle name="Note 2 4 30" xfId="763" xr:uid="{00000000-0005-0000-0000-00001A030000}"/>
    <cellStyle name="Note 2 4 30 2" xfId="764" xr:uid="{00000000-0005-0000-0000-00001B030000}"/>
    <cellStyle name="Note 2 4 31" xfId="765" xr:uid="{00000000-0005-0000-0000-00001C030000}"/>
    <cellStyle name="Note 2 4 31 2" xfId="766" xr:uid="{00000000-0005-0000-0000-00001D030000}"/>
    <cellStyle name="Note 2 4 32" xfId="767" xr:uid="{00000000-0005-0000-0000-00001E030000}"/>
    <cellStyle name="Note 2 4 32 2" xfId="768" xr:uid="{00000000-0005-0000-0000-00001F030000}"/>
    <cellStyle name="Note 2 4 33" xfId="769" xr:uid="{00000000-0005-0000-0000-000020030000}"/>
    <cellStyle name="Note 2 4 33 2" xfId="770" xr:uid="{00000000-0005-0000-0000-000021030000}"/>
    <cellStyle name="Note 2 4 34" xfId="771" xr:uid="{00000000-0005-0000-0000-000022030000}"/>
    <cellStyle name="Note 2 4 34 2" xfId="772" xr:uid="{00000000-0005-0000-0000-000023030000}"/>
    <cellStyle name="Note 2 4 35" xfId="773" xr:uid="{00000000-0005-0000-0000-000024030000}"/>
    <cellStyle name="Note 2 4 35 2" xfId="774" xr:uid="{00000000-0005-0000-0000-000025030000}"/>
    <cellStyle name="Note 2 4 36" xfId="775" xr:uid="{00000000-0005-0000-0000-000026030000}"/>
    <cellStyle name="Note 2 4 36 2" xfId="776" xr:uid="{00000000-0005-0000-0000-000027030000}"/>
    <cellStyle name="Note 2 4 37" xfId="777" xr:uid="{00000000-0005-0000-0000-000028030000}"/>
    <cellStyle name="Note 2 4 37 2" xfId="778" xr:uid="{00000000-0005-0000-0000-000029030000}"/>
    <cellStyle name="Note 2 4 38" xfId="779" xr:uid="{00000000-0005-0000-0000-00002A030000}"/>
    <cellStyle name="Note 2 4 38 2" xfId="780" xr:uid="{00000000-0005-0000-0000-00002B030000}"/>
    <cellStyle name="Note 2 4 39" xfId="781" xr:uid="{00000000-0005-0000-0000-00002C030000}"/>
    <cellStyle name="Note 2 4 39 2" xfId="782" xr:uid="{00000000-0005-0000-0000-00002D030000}"/>
    <cellStyle name="Note 2 4 4" xfId="783" xr:uid="{00000000-0005-0000-0000-00002E030000}"/>
    <cellStyle name="Note 2 4 4 2" xfId="784" xr:uid="{00000000-0005-0000-0000-00002F030000}"/>
    <cellStyle name="Note 2 4 40" xfId="785" xr:uid="{00000000-0005-0000-0000-000030030000}"/>
    <cellStyle name="Note 2 4 40 2" xfId="786" xr:uid="{00000000-0005-0000-0000-000031030000}"/>
    <cellStyle name="Note 2 4 41" xfId="787" xr:uid="{00000000-0005-0000-0000-000032030000}"/>
    <cellStyle name="Note 2 4 41 2" xfId="788" xr:uid="{00000000-0005-0000-0000-000033030000}"/>
    <cellStyle name="Note 2 4 42" xfId="789" xr:uid="{00000000-0005-0000-0000-000034030000}"/>
    <cellStyle name="Note 2 4 42 2" xfId="790" xr:uid="{00000000-0005-0000-0000-000035030000}"/>
    <cellStyle name="Note 2 4 43" xfId="791" xr:uid="{00000000-0005-0000-0000-000036030000}"/>
    <cellStyle name="Note 2 4 43 2" xfId="792" xr:uid="{00000000-0005-0000-0000-000037030000}"/>
    <cellStyle name="Note 2 4 44" xfId="793" xr:uid="{00000000-0005-0000-0000-000038030000}"/>
    <cellStyle name="Note 2 4 44 2" xfId="794" xr:uid="{00000000-0005-0000-0000-000039030000}"/>
    <cellStyle name="Note 2 4 45" xfId="795" xr:uid="{00000000-0005-0000-0000-00003A030000}"/>
    <cellStyle name="Note 2 4 45 2" xfId="796" xr:uid="{00000000-0005-0000-0000-00003B030000}"/>
    <cellStyle name="Note 2 4 46" xfId="797" xr:uid="{00000000-0005-0000-0000-00003C030000}"/>
    <cellStyle name="Note 2 4 46 2" xfId="798" xr:uid="{00000000-0005-0000-0000-00003D030000}"/>
    <cellStyle name="Note 2 4 47" xfId="799" xr:uid="{00000000-0005-0000-0000-00003E030000}"/>
    <cellStyle name="Note 2 4 47 2" xfId="800" xr:uid="{00000000-0005-0000-0000-00003F030000}"/>
    <cellStyle name="Note 2 4 48" xfId="801" xr:uid="{00000000-0005-0000-0000-000040030000}"/>
    <cellStyle name="Note 2 4 48 2" xfId="802" xr:uid="{00000000-0005-0000-0000-000041030000}"/>
    <cellStyle name="Note 2 4 49" xfId="803" xr:uid="{00000000-0005-0000-0000-000042030000}"/>
    <cellStyle name="Note 2 4 49 2" xfId="804" xr:uid="{00000000-0005-0000-0000-000043030000}"/>
    <cellStyle name="Note 2 4 5" xfId="805" xr:uid="{00000000-0005-0000-0000-000044030000}"/>
    <cellStyle name="Note 2 4 5 2" xfId="806" xr:uid="{00000000-0005-0000-0000-000045030000}"/>
    <cellStyle name="Note 2 4 50" xfId="807" xr:uid="{00000000-0005-0000-0000-000046030000}"/>
    <cellStyle name="Note 2 4 50 2" xfId="808" xr:uid="{00000000-0005-0000-0000-000047030000}"/>
    <cellStyle name="Note 2 4 51" xfId="809" xr:uid="{00000000-0005-0000-0000-000048030000}"/>
    <cellStyle name="Note 2 4 51 2" xfId="810" xr:uid="{00000000-0005-0000-0000-000049030000}"/>
    <cellStyle name="Note 2 4 52" xfId="811" xr:uid="{00000000-0005-0000-0000-00004A030000}"/>
    <cellStyle name="Note 2 4 52 2" xfId="812" xr:uid="{00000000-0005-0000-0000-00004B030000}"/>
    <cellStyle name="Note 2 4 53" xfId="813" xr:uid="{00000000-0005-0000-0000-00004C030000}"/>
    <cellStyle name="Note 2 4 54" xfId="814" xr:uid="{00000000-0005-0000-0000-00004D030000}"/>
    <cellStyle name="Note 2 4 55" xfId="815" xr:uid="{00000000-0005-0000-0000-00004E030000}"/>
    <cellStyle name="Note 2 4 56" xfId="816" xr:uid="{00000000-0005-0000-0000-00004F030000}"/>
    <cellStyle name="Note 2 4 57" xfId="817" xr:uid="{00000000-0005-0000-0000-000050030000}"/>
    <cellStyle name="Note 2 4 58" xfId="1301" xr:uid="{00000000-0005-0000-0000-000051030000}"/>
    <cellStyle name="Note 2 4 59" xfId="1302" xr:uid="{00000000-0005-0000-0000-000052030000}"/>
    <cellStyle name="Note 2 4 6" xfId="818" xr:uid="{00000000-0005-0000-0000-000053030000}"/>
    <cellStyle name="Note 2 4 6 2" xfId="819" xr:uid="{00000000-0005-0000-0000-000054030000}"/>
    <cellStyle name="Note 2 4 60" xfId="1303" xr:uid="{00000000-0005-0000-0000-000055030000}"/>
    <cellStyle name="Note 2 4 61" xfId="1304" xr:uid="{00000000-0005-0000-0000-000056030000}"/>
    <cellStyle name="Note 2 4 7" xfId="820" xr:uid="{00000000-0005-0000-0000-000057030000}"/>
    <cellStyle name="Note 2 4 7 2" xfId="821" xr:uid="{00000000-0005-0000-0000-000058030000}"/>
    <cellStyle name="Note 2 4 8" xfId="822" xr:uid="{00000000-0005-0000-0000-000059030000}"/>
    <cellStyle name="Note 2 4 8 2" xfId="823" xr:uid="{00000000-0005-0000-0000-00005A030000}"/>
    <cellStyle name="Note 2 4 9" xfId="824" xr:uid="{00000000-0005-0000-0000-00005B030000}"/>
    <cellStyle name="Note 2 4 9 2" xfId="825" xr:uid="{00000000-0005-0000-0000-00005C030000}"/>
    <cellStyle name="Note 2 5" xfId="826" xr:uid="{00000000-0005-0000-0000-00005D030000}"/>
    <cellStyle name="Note 2 5 2" xfId="827" xr:uid="{00000000-0005-0000-0000-00005E030000}"/>
    <cellStyle name="Note 2 5 3" xfId="1305" xr:uid="{00000000-0005-0000-0000-00005F030000}"/>
    <cellStyle name="Note 2 5 4" xfId="1306" xr:uid="{00000000-0005-0000-0000-000060030000}"/>
    <cellStyle name="Note 2 5 5" xfId="1307" xr:uid="{00000000-0005-0000-0000-000061030000}"/>
    <cellStyle name="Note 2 5 6" xfId="1308" xr:uid="{00000000-0005-0000-0000-000062030000}"/>
    <cellStyle name="Note 2 6" xfId="828" xr:uid="{00000000-0005-0000-0000-000063030000}"/>
    <cellStyle name="Note 2 6 2" xfId="829" xr:uid="{00000000-0005-0000-0000-000064030000}"/>
    <cellStyle name="Note 2 6 3" xfId="1309" xr:uid="{00000000-0005-0000-0000-000065030000}"/>
    <cellStyle name="Note 2 6 4" xfId="1310" xr:uid="{00000000-0005-0000-0000-000066030000}"/>
    <cellStyle name="Note 2 6 5" xfId="1311" xr:uid="{00000000-0005-0000-0000-000067030000}"/>
    <cellStyle name="Note 2 6 6" xfId="1312" xr:uid="{00000000-0005-0000-0000-000068030000}"/>
    <cellStyle name="Note 2 7" xfId="830" xr:uid="{00000000-0005-0000-0000-000069030000}"/>
    <cellStyle name="Note 2 7 2" xfId="831" xr:uid="{00000000-0005-0000-0000-00006A030000}"/>
    <cellStyle name="Note 2 7 3" xfId="1313" xr:uid="{00000000-0005-0000-0000-00006B030000}"/>
    <cellStyle name="Note 2 7 4" xfId="1314" xr:uid="{00000000-0005-0000-0000-00006C030000}"/>
    <cellStyle name="Note 2 7 5" xfId="1315" xr:uid="{00000000-0005-0000-0000-00006D030000}"/>
    <cellStyle name="Note 2 7 6" xfId="1316" xr:uid="{00000000-0005-0000-0000-00006E030000}"/>
    <cellStyle name="Note 2 8" xfId="832" xr:uid="{00000000-0005-0000-0000-00006F030000}"/>
    <cellStyle name="Note 3" xfId="164" xr:uid="{00000000-0005-0000-0000-000070030000}"/>
    <cellStyle name="Output 2" xfId="165" xr:uid="{00000000-0005-0000-0000-000071030000}"/>
    <cellStyle name="Output 2 10" xfId="833" xr:uid="{00000000-0005-0000-0000-000072030000}"/>
    <cellStyle name="Output 2 10 2" xfId="834" xr:uid="{00000000-0005-0000-0000-000073030000}"/>
    <cellStyle name="Output 2 11" xfId="835" xr:uid="{00000000-0005-0000-0000-000074030000}"/>
    <cellStyle name="Output 2 11 2" xfId="836" xr:uid="{00000000-0005-0000-0000-000075030000}"/>
    <cellStyle name="Output 2 12" xfId="837" xr:uid="{00000000-0005-0000-0000-000076030000}"/>
    <cellStyle name="Output 2 12 2" xfId="838" xr:uid="{00000000-0005-0000-0000-000077030000}"/>
    <cellStyle name="Output 2 13" xfId="839" xr:uid="{00000000-0005-0000-0000-000078030000}"/>
    <cellStyle name="Output 2 13 2" xfId="840" xr:uid="{00000000-0005-0000-0000-000079030000}"/>
    <cellStyle name="Output 2 14" xfId="841" xr:uid="{00000000-0005-0000-0000-00007A030000}"/>
    <cellStyle name="Output 2 14 2" xfId="842" xr:uid="{00000000-0005-0000-0000-00007B030000}"/>
    <cellStyle name="Output 2 15" xfId="843" xr:uid="{00000000-0005-0000-0000-00007C030000}"/>
    <cellStyle name="Output 2 15 2" xfId="844" xr:uid="{00000000-0005-0000-0000-00007D030000}"/>
    <cellStyle name="Output 2 16" xfId="845" xr:uid="{00000000-0005-0000-0000-00007E030000}"/>
    <cellStyle name="Output 2 16 2" xfId="846" xr:uid="{00000000-0005-0000-0000-00007F030000}"/>
    <cellStyle name="Output 2 17" xfId="847" xr:uid="{00000000-0005-0000-0000-000080030000}"/>
    <cellStyle name="Output 2 17 2" xfId="848" xr:uid="{00000000-0005-0000-0000-000081030000}"/>
    <cellStyle name="Output 2 18" xfId="849" xr:uid="{00000000-0005-0000-0000-000082030000}"/>
    <cellStyle name="Output 2 18 2" xfId="850" xr:uid="{00000000-0005-0000-0000-000083030000}"/>
    <cellStyle name="Output 2 19" xfId="851" xr:uid="{00000000-0005-0000-0000-000084030000}"/>
    <cellStyle name="Output 2 19 2" xfId="852" xr:uid="{00000000-0005-0000-0000-000085030000}"/>
    <cellStyle name="Output 2 2" xfId="166" xr:uid="{00000000-0005-0000-0000-000086030000}"/>
    <cellStyle name="Output 2 2 10" xfId="853" xr:uid="{00000000-0005-0000-0000-000087030000}"/>
    <cellStyle name="Output 2 2 10 2" xfId="854" xr:uid="{00000000-0005-0000-0000-000088030000}"/>
    <cellStyle name="Output 2 2 11" xfId="855" xr:uid="{00000000-0005-0000-0000-000089030000}"/>
    <cellStyle name="Output 2 2 11 2" xfId="856" xr:uid="{00000000-0005-0000-0000-00008A030000}"/>
    <cellStyle name="Output 2 2 12" xfId="857" xr:uid="{00000000-0005-0000-0000-00008B030000}"/>
    <cellStyle name="Output 2 2 12 2" xfId="858" xr:uid="{00000000-0005-0000-0000-00008C030000}"/>
    <cellStyle name="Output 2 2 13" xfId="859" xr:uid="{00000000-0005-0000-0000-00008D030000}"/>
    <cellStyle name="Output 2 2 13 2" xfId="860" xr:uid="{00000000-0005-0000-0000-00008E030000}"/>
    <cellStyle name="Output 2 2 14" xfId="861" xr:uid="{00000000-0005-0000-0000-00008F030000}"/>
    <cellStyle name="Output 2 2 14 2" xfId="862" xr:uid="{00000000-0005-0000-0000-000090030000}"/>
    <cellStyle name="Output 2 2 15" xfId="863" xr:uid="{00000000-0005-0000-0000-000091030000}"/>
    <cellStyle name="Output 2 2 15 2" xfId="864" xr:uid="{00000000-0005-0000-0000-000092030000}"/>
    <cellStyle name="Output 2 2 16" xfId="865" xr:uid="{00000000-0005-0000-0000-000093030000}"/>
    <cellStyle name="Output 2 2 16 2" xfId="866" xr:uid="{00000000-0005-0000-0000-000094030000}"/>
    <cellStyle name="Output 2 2 17" xfId="867" xr:uid="{00000000-0005-0000-0000-000095030000}"/>
    <cellStyle name="Output 2 2 17 2" xfId="868" xr:uid="{00000000-0005-0000-0000-000096030000}"/>
    <cellStyle name="Output 2 2 18" xfId="869" xr:uid="{00000000-0005-0000-0000-000097030000}"/>
    <cellStyle name="Output 2 2 18 2" xfId="870" xr:uid="{00000000-0005-0000-0000-000098030000}"/>
    <cellStyle name="Output 2 2 19" xfId="871" xr:uid="{00000000-0005-0000-0000-000099030000}"/>
    <cellStyle name="Output 2 2 19 2" xfId="872" xr:uid="{00000000-0005-0000-0000-00009A030000}"/>
    <cellStyle name="Output 2 2 2" xfId="873" xr:uid="{00000000-0005-0000-0000-00009B030000}"/>
    <cellStyle name="Output 2 2 2 2" xfId="874" xr:uid="{00000000-0005-0000-0000-00009C030000}"/>
    <cellStyle name="Output 2 2 20" xfId="875" xr:uid="{00000000-0005-0000-0000-00009D030000}"/>
    <cellStyle name="Output 2 2 20 2" xfId="876" xr:uid="{00000000-0005-0000-0000-00009E030000}"/>
    <cellStyle name="Output 2 2 21" xfId="877" xr:uid="{00000000-0005-0000-0000-00009F030000}"/>
    <cellStyle name="Output 2 2 21 2" xfId="878" xr:uid="{00000000-0005-0000-0000-0000A0030000}"/>
    <cellStyle name="Output 2 2 22" xfId="879" xr:uid="{00000000-0005-0000-0000-0000A1030000}"/>
    <cellStyle name="Output 2 2 22 2" xfId="880" xr:uid="{00000000-0005-0000-0000-0000A2030000}"/>
    <cellStyle name="Output 2 2 23" xfId="881" xr:uid="{00000000-0005-0000-0000-0000A3030000}"/>
    <cellStyle name="Output 2 2 23 2" xfId="882" xr:uid="{00000000-0005-0000-0000-0000A4030000}"/>
    <cellStyle name="Output 2 2 24" xfId="883" xr:uid="{00000000-0005-0000-0000-0000A5030000}"/>
    <cellStyle name="Output 2 2 24 2" xfId="884" xr:uid="{00000000-0005-0000-0000-0000A6030000}"/>
    <cellStyle name="Output 2 2 25" xfId="885" xr:uid="{00000000-0005-0000-0000-0000A7030000}"/>
    <cellStyle name="Output 2 2 25 2" xfId="886" xr:uid="{00000000-0005-0000-0000-0000A8030000}"/>
    <cellStyle name="Output 2 2 26" xfId="887" xr:uid="{00000000-0005-0000-0000-0000A9030000}"/>
    <cellStyle name="Output 2 2 26 2" xfId="888" xr:uid="{00000000-0005-0000-0000-0000AA030000}"/>
    <cellStyle name="Output 2 2 27" xfId="889" xr:uid="{00000000-0005-0000-0000-0000AB030000}"/>
    <cellStyle name="Output 2 2 27 2" xfId="890" xr:uid="{00000000-0005-0000-0000-0000AC030000}"/>
    <cellStyle name="Output 2 2 28" xfId="891" xr:uid="{00000000-0005-0000-0000-0000AD030000}"/>
    <cellStyle name="Output 2 2 28 2" xfId="892" xr:uid="{00000000-0005-0000-0000-0000AE030000}"/>
    <cellStyle name="Output 2 2 29" xfId="893" xr:uid="{00000000-0005-0000-0000-0000AF030000}"/>
    <cellStyle name="Output 2 2 29 2" xfId="894" xr:uid="{00000000-0005-0000-0000-0000B0030000}"/>
    <cellStyle name="Output 2 2 3" xfId="895" xr:uid="{00000000-0005-0000-0000-0000B1030000}"/>
    <cellStyle name="Output 2 2 3 2" xfId="896" xr:uid="{00000000-0005-0000-0000-0000B2030000}"/>
    <cellStyle name="Output 2 2 30" xfId="897" xr:uid="{00000000-0005-0000-0000-0000B3030000}"/>
    <cellStyle name="Output 2 2 30 2" xfId="898" xr:uid="{00000000-0005-0000-0000-0000B4030000}"/>
    <cellStyle name="Output 2 2 31" xfId="899" xr:uid="{00000000-0005-0000-0000-0000B5030000}"/>
    <cellStyle name="Output 2 2 31 2" xfId="900" xr:uid="{00000000-0005-0000-0000-0000B6030000}"/>
    <cellStyle name="Output 2 2 32" xfId="901" xr:uid="{00000000-0005-0000-0000-0000B7030000}"/>
    <cellStyle name="Output 2 2 32 2" xfId="902" xr:uid="{00000000-0005-0000-0000-0000B8030000}"/>
    <cellStyle name="Output 2 2 33" xfId="903" xr:uid="{00000000-0005-0000-0000-0000B9030000}"/>
    <cellStyle name="Output 2 2 33 2" xfId="904" xr:uid="{00000000-0005-0000-0000-0000BA030000}"/>
    <cellStyle name="Output 2 2 34" xfId="905" xr:uid="{00000000-0005-0000-0000-0000BB030000}"/>
    <cellStyle name="Output 2 2 34 2" xfId="906" xr:uid="{00000000-0005-0000-0000-0000BC030000}"/>
    <cellStyle name="Output 2 2 35" xfId="907" xr:uid="{00000000-0005-0000-0000-0000BD030000}"/>
    <cellStyle name="Output 2 2 35 2" xfId="908" xr:uid="{00000000-0005-0000-0000-0000BE030000}"/>
    <cellStyle name="Output 2 2 36" xfId="909" xr:uid="{00000000-0005-0000-0000-0000BF030000}"/>
    <cellStyle name="Output 2 2 36 2" xfId="910" xr:uid="{00000000-0005-0000-0000-0000C0030000}"/>
    <cellStyle name="Output 2 2 37" xfId="911" xr:uid="{00000000-0005-0000-0000-0000C1030000}"/>
    <cellStyle name="Output 2 2 37 2" xfId="912" xr:uid="{00000000-0005-0000-0000-0000C2030000}"/>
    <cellStyle name="Output 2 2 38" xfId="913" xr:uid="{00000000-0005-0000-0000-0000C3030000}"/>
    <cellStyle name="Output 2 2 38 2" xfId="914" xr:uid="{00000000-0005-0000-0000-0000C4030000}"/>
    <cellStyle name="Output 2 2 39" xfId="915" xr:uid="{00000000-0005-0000-0000-0000C5030000}"/>
    <cellStyle name="Output 2 2 39 2" xfId="916" xr:uid="{00000000-0005-0000-0000-0000C6030000}"/>
    <cellStyle name="Output 2 2 4" xfId="917" xr:uid="{00000000-0005-0000-0000-0000C7030000}"/>
    <cellStyle name="Output 2 2 4 2" xfId="918" xr:uid="{00000000-0005-0000-0000-0000C8030000}"/>
    <cellStyle name="Output 2 2 40" xfId="919" xr:uid="{00000000-0005-0000-0000-0000C9030000}"/>
    <cellStyle name="Output 2 2 40 2" xfId="920" xr:uid="{00000000-0005-0000-0000-0000CA030000}"/>
    <cellStyle name="Output 2 2 41" xfId="921" xr:uid="{00000000-0005-0000-0000-0000CB030000}"/>
    <cellStyle name="Output 2 2 41 2" xfId="922" xr:uid="{00000000-0005-0000-0000-0000CC030000}"/>
    <cellStyle name="Output 2 2 42" xfId="923" xr:uid="{00000000-0005-0000-0000-0000CD030000}"/>
    <cellStyle name="Output 2 2 42 2" xfId="924" xr:uid="{00000000-0005-0000-0000-0000CE030000}"/>
    <cellStyle name="Output 2 2 43" xfId="925" xr:uid="{00000000-0005-0000-0000-0000CF030000}"/>
    <cellStyle name="Output 2 2 43 2" xfId="926" xr:uid="{00000000-0005-0000-0000-0000D0030000}"/>
    <cellStyle name="Output 2 2 44" xfId="927" xr:uid="{00000000-0005-0000-0000-0000D1030000}"/>
    <cellStyle name="Output 2 2 44 2" xfId="928" xr:uid="{00000000-0005-0000-0000-0000D2030000}"/>
    <cellStyle name="Output 2 2 45" xfId="929" xr:uid="{00000000-0005-0000-0000-0000D3030000}"/>
    <cellStyle name="Output 2 2 45 2" xfId="930" xr:uid="{00000000-0005-0000-0000-0000D4030000}"/>
    <cellStyle name="Output 2 2 46" xfId="931" xr:uid="{00000000-0005-0000-0000-0000D5030000}"/>
    <cellStyle name="Output 2 2 46 2" xfId="932" xr:uid="{00000000-0005-0000-0000-0000D6030000}"/>
    <cellStyle name="Output 2 2 47" xfId="933" xr:uid="{00000000-0005-0000-0000-0000D7030000}"/>
    <cellStyle name="Output 2 2 47 2" xfId="934" xr:uid="{00000000-0005-0000-0000-0000D8030000}"/>
    <cellStyle name="Output 2 2 48" xfId="935" xr:uid="{00000000-0005-0000-0000-0000D9030000}"/>
    <cellStyle name="Output 2 2 48 2" xfId="936" xr:uid="{00000000-0005-0000-0000-0000DA030000}"/>
    <cellStyle name="Output 2 2 49" xfId="937" xr:uid="{00000000-0005-0000-0000-0000DB030000}"/>
    <cellStyle name="Output 2 2 49 2" xfId="938" xr:uid="{00000000-0005-0000-0000-0000DC030000}"/>
    <cellStyle name="Output 2 2 5" xfId="939" xr:uid="{00000000-0005-0000-0000-0000DD030000}"/>
    <cellStyle name="Output 2 2 5 2" xfId="940" xr:uid="{00000000-0005-0000-0000-0000DE030000}"/>
    <cellStyle name="Output 2 2 50" xfId="941" xr:uid="{00000000-0005-0000-0000-0000DF030000}"/>
    <cellStyle name="Output 2 2 50 2" xfId="942" xr:uid="{00000000-0005-0000-0000-0000E0030000}"/>
    <cellStyle name="Output 2 2 51" xfId="943" xr:uid="{00000000-0005-0000-0000-0000E1030000}"/>
    <cellStyle name="Output 2 2 51 2" xfId="944" xr:uid="{00000000-0005-0000-0000-0000E2030000}"/>
    <cellStyle name="Output 2 2 52" xfId="945" xr:uid="{00000000-0005-0000-0000-0000E3030000}"/>
    <cellStyle name="Output 2 2 52 2" xfId="946" xr:uid="{00000000-0005-0000-0000-0000E4030000}"/>
    <cellStyle name="Output 2 2 53" xfId="947" xr:uid="{00000000-0005-0000-0000-0000E5030000}"/>
    <cellStyle name="Output 2 2 54" xfId="948" xr:uid="{00000000-0005-0000-0000-0000E6030000}"/>
    <cellStyle name="Output 2 2 55" xfId="949" xr:uid="{00000000-0005-0000-0000-0000E7030000}"/>
    <cellStyle name="Output 2 2 56" xfId="950" xr:uid="{00000000-0005-0000-0000-0000E8030000}"/>
    <cellStyle name="Output 2 2 57" xfId="951" xr:uid="{00000000-0005-0000-0000-0000E9030000}"/>
    <cellStyle name="Output 2 2 58" xfId="1317" xr:uid="{00000000-0005-0000-0000-0000EA030000}"/>
    <cellStyle name="Output 2 2 59" xfId="1318" xr:uid="{00000000-0005-0000-0000-0000EB030000}"/>
    <cellStyle name="Output 2 2 6" xfId="952" xr:uid="{00000000-0005-0000-0000-0000EC030000}"/>
    <cellStyle name="Output 2 2 6 2" xfId="953" xr:uid="{00000000-0005-0000-0000-0000ED030000}"/>
    <cellStyle name="Output 2 2 60" xfId="1319" xr:uid="{00000000-0005-0000-0000-0000EE030000}"/>
    <cellStyle name="Output 2 2 61" xfId="1320" xr:uid="{00000000-0005-0000-0000-0000EF030000}"/>
    <cellStyle name="Output 2 2 7" xfId="954" xr:uid="{00000000-0005-0000-0000-0000F0030000}"/>
    <cellStyle name="Output 2 2 7 2" xfId="955" xr:uid="{00000000-0005-0000-0000-0000F1030000}"/>
    <cellStyle name="Output 2 2 8" xfId="956" xr:uid="{00000000-0005-0000-0000-0000F2030000}"/>
    <cellStyle name="Output 2 2 8 2" xfId="957" xr:uid="{00000000-0005-0000-0000-0000F3030000}"/>
    <cellStyle name="Output 2 2 9" xfId="958" xr:uid="{00000000-0005-0000-0000-0000F4030000}"/>
    <cellStyle name="Output 2 2 9 2" xfId="959" xr:uid="{00000000-0005-0000-0000-0000F5030000}"/>
    <cellStyle name="Output 2 20" xfId="960" xr:uid="{00000000-0005-0000-0000-0000F6030000}"/>
    <cellStyle name="Output 2 20 2" xfId="961" xr:uid="{00000000-0005-0000-0000-0000F7030000}"/>
    <cellStyle name="Output 2 21" xfId="962" xr:uid="{00000000-0005-0000-0000-0000F8030000}"/>
    <cellStyle name="Output 2 21 2" xfId="963" xr:uid="{00000000-0005-0000-0000-0000F9030000}"/>
    <cellStyle name="Output 2 22" xfId="964" xr:uid="{00000000-0005-0000-0000-0000FA030000}"/>
    <cellStyle name="Output 2 22 2" xfId="965" xr:uid="{00000000-0005-0000-0000-0000FB030000}"/>
    <cellStyle name="Output 2 23" xfId="966" xr:uid="{00000000-0005-0000-0000-0000FC030000}"/>
    <cellStyle name="Output 2 23 2" xfId="967" xr:uid="{00000000-0005-0000-0000-0000FD030000}"/>
    <cellStyle name="Output 2 24" xfId="968" xr:uid="{00000000-0005-0000-0000-0000FE030000}"/>
    <cellStyle name="Output 2 24 2" xfId="969" xr:uid="{00000000-0005-0000-0000-0000FF030000}"/>
    <cellStyle name="Output 2 25" xfId="970" xr:uid="{00000000-0005-0000-0000-000000040000}"/>
    <cellStyle name="Output 2 25 2" xfId="971" xr:uid="{00000000-0005-0000-0000-000001040000}"/>
    <cellStyle name="Output 2 26" xfId="972" xr:uid="{00000000-0005-0000-0000-000002040000}"/>
    <cellStyle name="Output 2 26 2" xfId="973" xr:uid="{00000000-0005-0000-0000-000003040000}"/>
    <cellStyle name="Output 2 27" xfId="974" xr:uid="{00000000-0005-0000-0000-000004040000}"/>
    <cellStyle name="Output 2 27 2" xfId="975" xr:uid="{00000000-0005-0000-0000-000005040000}"/>
    <cellStyle name="Output 2 28" xfId="976" xr:uid="{00000000-0005-0000-0000-000006040000}"/>
    <cellStyle name="Output 2 28 2" xfId="977" xr:uid="{00000000-0005-0000-0000-000007040000}"/>
    <cellStyle name="Output 2 29" xfId="978" xr:uid="{00000000-0005-0000-0000-000008040000}"/>
    <cellStyle name="Output 2 29 2" xfId="979" xr:uid="{00000000-0005-0000-0000-000009040000}"/>
    <cellStyle name="Output 2 3" xfId="980" xr:uid="{00000000-0005-0000-0000-00000A040000}"/>
    <cellStyle name="Output 2 3 2" xfId="981" xr:uid="{00000000-0005-0000-0000-00000B040000}"/>
    <cellStyle name="Output 2 3 3" xfId="1321" xr:uid="{00000000-0005-0000-0000-00000C040000}"/>
    <cellStyle name="Output 2 3 4" xfId="1322" xr:uid="{00000000-0005-0000-0000-00000D040000}"/>
    <cellStyle name="Output 2 3 5" xfId="1323" xr:uid="{00000000-0005-0000-0000-00000E040000}"/>
    <cellStyle name="Output 2 3 6" xfId="1324" xr:uid="{00000000-0005-0000-0000-00000F040000}"/>
    <cellStyle name="Output 2 30" xfId="982" xr:uid="{00000000-0005-0000-0000-000010040000}"/>
    <cellStyle name="Output 2 30 2" xfId="983" xr:uid="{00000000-0005-0000-0000-000011040000}"/>
    <cellStyle name="Output 2 31" xfId="984" xr:uid="{00000000-0005-0000-0000-000012040000}"/>
    <cellStyle name="Output 2 31 2" xfId="985" xr:uid="{00000000-0005-0000-0000-000013040000}"/>
    <cellStyle name="Output 2 32" xfId="986" xr:uid="{00000000-0005-0000-0000-000014040000}"/>
    <cellStyle name="Output 2 32 2" xfId="987" xr:uid="{00000000-0005-0000-0000-000015040000}"/>
    <cellStyle name="Output 2 33" xfId="988" xr:uid="{00000000-0005-0000-0000-000016040000}"/>
    <cellStyle name="Output 2 33 2" xfId="989" xr:uid="{00000000-0005-0000-0000-000017040000}"/>
    <cellStyle name="Output 2 34" xfId="990" xr:uid="{00000000-0005-0000-0000-000018040000}"/>
    <cellStyle name="Output 2 34 2" xfId="991" xr:uid="{00000000-0005-0000-0000-000019040000}"/>
    <cellStyle name="Output 2 35" xfId="992" xr:uid="{00000000-0005-0000-0000-00001A040000}"/>
    <cellStyle name="Output 2 35 2" xfId="993" xr:uid="{00000000-0005-0000-0000-00001B040000}"/>
    <cellStyle name="Output 2 36" xfId="994" xr:uid="{00000000-0005-0000-0000-00001C040000}"/>
    <cellStyle name="Output 2 36 2" xfId="995" xr:uid="{00000000-0005-0000-0000-00001D040000}"/>
    <cellStyle name="Output 2 37" xfId="996" xr:uid="{00000000-0005-0000-0000-00001E040000}"/>
    <cellStyle name="Output 2 37 2" xfId="997" xr:uid="{00000000-0005-0000-0000-00001F040000}"/>
    <cellStyle name="Output 2 38" xfId="998" xr:uid="{00000000-0005-0000-0000-000020040000}"/>
    <cellStyle name="Output 2 38 2" xfId="999" xr:uid="{00000000-0005-0000-0000-000021040000}"/>
    <cellStyle name="Output 2 39" xfId="1000" xr:uid="{00000000-0005-0000-0000-000022040000}"/>
    <cellStyle name="Output 2 39 2" xfId="1001" xr:uid="{00000000-0005-0000-0000-000023040000}"/>
    <cellStyle name="Output 2 4" xfId="1002" xr:uid="{00000000-0005-0000-0000-000024040000}"/>
    <cellStyle name="Output 2 4 2" xfId="1003" xr:uid="{00000000-0005-0000-0000-000025040000}"/>
    <cellStyle name="Output 2 4 3" xfId="1325" xr:uid="{00000000-0005-0000-0000-000026040000}"/>
    <cellStyle name="Output 2 4 4" xfId="1326" xr:uid="{00000000-0005-0000-0000-000027040000}"/>
    <cellStyle name="Output 2 4 5" xfId="1327" xr:uid="{00000000-0005-0000-0000-000028040000}"/>
    <cellStyle name="Output 2 4 6" xfId="1328" xr:uid="{00000000-0005-0000-0000-000029040000}"/>
    <cellStyle name="Output 2 40" xfId="1004" xr:uid="{00000000-0005-0000-0000-00002A040000}"/>
    <cellStyle name="Output 2 40 2" xfId="1005" xr:uid="{00000000-0005-0000-0000-00002B040000}"/>
    <cellStyle name="Output 2 41" xfId="1006" xr:uid="{00000000-0005-0000-0000-00002C040000}"/>
    <cellStyle name="Output 2 41 2" xfId="1007" xr:uid="{00000000-0005-0000-0000-00002D040000}"/>
    <cellStyle name="Output 2 42" xfId="1008" xr:uid="{00000000-0005-0000-0000-00002E040000}"/>
    <cellStyle name="Output 2 42 2" xfId="1009" xr:uid="{00000000-0005-0000-0000-00002F040000}"/>
    <cellStyle name="Output 2 43" xfId="1010" xr:uid="{00000000-0005-0000-0000-000030040000}"/>
    <cellStyle name="Output 2 43 2" xfId="1011" xr:uid="{00000000-0005-0000-0000-000031040000}"/>
    <cellStyle name="Output 2 44" xfId="1012" xr:uid="{00000000-0005-0000-0000-000032040000}"/>
    <cellStyle name="Output 2 44 2" xfId="1013" xr:uid="{00000000-0005-0000-0000-000033040000}"/>
    <cellStyle name="Output 2 45" xfId="1014" xr:uid="{00000000-0005-0000-0000-000034040000}"/>
    <cellStyle name="Output 2 45 2" xfId="1015" xr:uid="{00000000-0005-0000-0000-000035040000}"/>
    <cellStyle name="Output 2 46" xfId="1016" xr:uid="{00000000-0005-0000-0000-000036040000}"/>
    <cellStyle name="Output 2 46 2" xfId="1017" xr:uid="{00000000-0005-0000-0000-000037040000}"/>
    <cellStyle name="Output 2 47" xfId="1018" xr:uid="{00000000-0005-0000-0000-000038040000}"/>
    <cellStyle name="Output 2 47 2" xfId="1019" xr:uid="{00000000-0005-0000-0000-000039040000}"/>
    <cellStyle name="Output 2 48" xfId="1020" xr:uid="{00000000-0005-0000-0000-00003A040000}"/>
    <cellStyle name="Output 2 48 2" xfId="1021" xr:uid="{00000000-0005-0000-0000-00003B040000}"/>
    <cellStyle name="Output 2 49" xfId="1022" xr:uid="{00000000-0005-0000-0000-00003C040000}"/>
    <cellStyle name="Output 2 49 2" xfId="1023" xr:uid="{00000000-0005-0000-0000-00003D040000}"/>
    <cellStyle name="Output 2 5" xfId="1024" xr:uid="{00000000-0005-0000-0000-00003E040000}"/>
    <cellStyle name="Output 2 5 2" xfId="1025" xr:uid="{00000000-0005-0000-0000-00003F040000}"/>
    <cellStyle name="Output 2 5 3" xfId="1329" xr:uid="{00000000-0005-0000-0000-000040040000}"/>
    <cellStyle name="Output 2 5 4" xfId="1330" xr:uid="{00000000-0005-0000-0000-000041040000}"/>
    <cellStyle name="Output 2 5 5" xfId="1331" xr:uid="{00000000-0005-0000-0000-000042040000}"/>
    <cellStyle name="Output 2 5 6" xfId="1332" xr:uid="{00000000-0005-0000-0000-000043040000}"/>
    <cellStyle name="Output 2 50" xfId="1026" xr:uid="{00000000-0005-0000-0000-000044040000}"/>
    <cellStyle name="Output 2 50 2" xfId="1027" xr:uid="{00000000-0005-0000-0000-000045040000}"/>
    <cellStyle name="Output 2 51" xfId="1028" xr:uid="{00000000-0005-0000-0000-000046040000}"/>
    <cellStyle name="Output 2 51 2" xfId="1029" xr:uid="{00000000-0005-0000-0000-000047040000}"/>
    <cellStyle name="Output 2 52" xfId="1030" xr:uid="{00000000-0005-0000-0000-000048040000}"/>
    <cellStyle name="Output 2 52 2" xfId="1031" xr:uid="{00000000-0005-0000-0000-000049040000}"/>
    <cellStyle name="Output 2 53" xfId="1032" xr:uid="{00000000-0005-0000-0000-00004A040000}"/>
    <cellStyle name="Output 2 53 2" xfId="1033" xr:uid="{00000000-0005-0000-0000-00004B040000}"/>
    <cellStyle name="Output 2 54" xfId="1034" xr:uid="{00000000-0005-0000-0000-00004C040000}"/>
    <cellStyle name="Output 2 55" xfId="1035" xr:uid="{00000000-0005-0000-0000-00004D040000}"/>
    <cellStyle name="Output 2 56" xfId="1036" xr:uid="{00000000-0005-0000-0000-00004E040000}"/>
    <cellStyle name="Output 2 57" xfId="1037" xr:uid="{00000000-0005-0000-0000-00004F040000}"/>
    <cellStyle name="Output 2 58" xfId="1038" xr:uid="{00000000-0005-0000-0000-000050040000}"/>
    <cellStyle name="Output 2 6" xfId="1039" xr:uid="{00000000-0005-0000-0000-000051040000}"/>
    <cellStyle name="Output 2 6 2" xfId="1040" xr:uid="{00000000-0005-0000-0000-000052040000}"/>
    <cellStyle name="Output 2 7" xfId="1041" xr:uid="{00000000-0005-0000-0000-000053040000}"/>
    <cellStyle name="Output 2 7 2" xfId="1042" xr:uid="{00000000-0005-0000-0000-000054040000}"/>
    <cellStyle name="Output 2 8" xfId="1043" xr:uid="{00000000-0005-0000-0000-000055040000}"/>
    <cellStyle name="Output 2 8 2" xfId="1044" xr:uid="{00000000-0005-0000-0000-000056040000}"/>
    <cellStyle name="Output 2 9" xfId="1045" xr:uid="{00000000-0005-0000-0000-000057040000}"/>
    <cellStyle name="Output 2 9 2" xfId="1046" xr:uid="{00000000-0005-0000-0000-000058040000}"/>
    <cellStyle name="Percent 2" xfId="167" xr:uid="{00000000-0005-0000-0000-000059040000}"/>
    <cellStyle name="Percent 2 2" xfId="1047" xr:uid="{00000000-0005-0000-0000-00005A040000}"/>
    <cellStyle name="Percent 2 3" xfId="1048" xr:uid="{00000000-0005-0000-0000-00005B040000}"/>
    <cellStyle name="Title 2" xfId="168" xr:uid="{00000000-0005-0000-0000-00005C040000}"/>
    <cellStyle name="Total 2" xfId="169" xr:uid="{00000000-0005-0000-0000-00005D040000}"/>
    <cellStyle name="Total 2 10" xfId="1049" xr:uid="{00000000-0005-0000-0000-00005E040000}"/>
    <cellStyle name="Total 2 10 2" xfId="1050" xr:uid="{00000000-0005-0000-0000-00005F040000}"/>
    <cellStyle name="Total 2 11" xfId="1051" xr:uid="{00000000-0005-0000-0000-000060040000}"/>
    <cellStyle name="Total 2 11 2" xfId="1052" xr:uid="{00000000-0005-0000-0000-000061040000}"/>
    <cellStyle name="Total 2 12" xfId="1053" xr:uid="{00000000-0005-0000-0000-000062040000}"/>
    <cellStyle name="Total 2 12 2" xfId="1054" xr:uid="{00000000-0005-0000-0000-000063040000}"/>
    <cellStyle name="Total 2 13" xfId="1055" xr:uid="{00000000-0005-0000-0000-000064040000}"/>
    <cellStyle name="Total 2 13 2" xfId="1056" xr:uid="{00000000-0005-0000-0000-000065040000}"/>
    <cellStyle name="Total 2 14" xfId="1057" xr:uid="{00000000-0005-0000-0000-000066040000}"/>
    <cellStyle name="Total 2 14 2" xfId="1058" xr:uid="{00000000-0005-0000-0000-000067040000}"/>
    <cellStyle name="Total 2 15" xfId="1059" xr:uid="{00000000-0005-0000-0000-000068040000}"/>
    <cellStyle name="Total 2 15 2" xfId="1060" xr:uid="{00000000-0005-0000-0000-000069040000}"/>
    <cellStyle name="Total 2 16" xfId="1061" xr:uid="{00000000-0005-0000-0000-00006A040000}"/>
    <cellStyle name="Total 2 16 2" xfId="1062" xr:uid="{00000000-0005-0000-0000-00006B040000}"/>
    <cellStyle name="Total 2 17" xfId="1063" xr:uid="{00000000-0005-0000-0000-00006C040000}"/>
    <cellStyle name="Total 2 17 2" xfId="1064" xr:uid="{00000000-0005-0000-0000-00006D040000}"/>
    <cellStyle name="Total 2 18" xfId="1065" xr:uid="{00000000-0005-0000-0000-00006E040000}"/>
    <cellStyle name="Total 2 18 2" xfId="1066" xr:uid="{00000000-0005-0000-0000-00006F040000}"/>
    <cellStyle name="Total 2 19" xfId="1067" xr:uid="{00000000-0005-0000-0000-000070040000}"/>
    <cellStyle name="Total 2 19 2" xfId="1068" xr:uid="{00000000-0005-0000-0000-000071040000}"/>
    <cellStyle name="Total 2 2" xfId="170" xr:uid="{00000000-0005-0000-0000-000072040000}"/>
    <cellStyle name="Total 2 2 10" xfId="1069" xr:uid="{00000000-0005-0000-0000-000073040000}"/>
    <cellStyle name="Total 2 2 10 2" xfId="1070" xr:uid="{00000000-0005-0000-0000-000074040000}"/>
    <cellStyle name="Total 2 2 11" xfId="1071" xr:uid="{00000000-0005-0000-0000-000075040000}"/>
    <cellStyle name="Total 2 2 11 2" xfId="1072" xr:uid="{00000000-0005-0000-0000-000076040000}"/>
    <cellStyle name="Total 2 2 12" xfId="1073" xr:uid="{00000000-0005-0000-0000-000077040000}"/>
    <cellStyle name="Total 2 2 12 2" xfId="1074" xr:uid="{00000000-0005-0000-0000-000078040000}"/>
    <cellStyle name="Total 2 2 13" xfId="1075" xr:uid="{00000000-0005-0000-0000-000079040000}"/>
    <cellStyle name="Total 2 2 13 2" xfId="1076" xr:uid="{00000000-0005-0000-0000-00007A040000}"/>
    <cellStyle name="Total 2 2 14" xfId="1077" xr:uid="{00000000-0005-0000-0000-00007B040000}"/>
    <cellStyle name="Total 2 2 14 2" xfId="1078" xr:uid="{00000000-0005-0000-0000-00007C040000}"/>
    <cellStyle name="Total 2 2 15" xfId="1079" xr:uid="{00000000-0005-0000-0000-00007D040000}"/>
    <cellStyle name="Total 2 2 15 2" xfId="1080" xr:uid="{00000000-0005-0000-0000-00007E040000}"/>
    <cellStyle name="Total 2 2 16" xfId="1081" xr:uid="{00000000-0005-0000-0000-00007F040000}"/>
    <cellStyle name="Total 2 2 16 2" xfId="1082" xr:uid="{00000000-0005-0000-0000-000080040000}"/>
    <cellStyle name="Total 2 2 17" xfId="1083" xr:uid="{00000000-0005-0000-0000-000081040000}"/>
    <cellStyle name="Total 2 2 17 2" xfId="1084" xr:uid="{00000000-0005-0000-0000-000082040000}"/>
    <cellStyle name="Total 2 2 18" xfId="1085" xr:uid="{00000000-0005-0000-0000-000083040000}"/>
    <cellStyle name="Total 2 2 18 2" xfId="1086" xr:uid="{00000000-0005-0000-0000-000084040000}"/>
    <cellStyle name="Total 2 2 19" xfId="1087" xr:uid="{00000000-0005-0000-0000-000085040000}"/>
    <cellStyle name="Total 2 2 19 2" xfId="1088" xr:uid="{00000000-0005-0000-0000-000086040000}"/>
    <cellStyle name="Total 2 2 2" xfId="1089" xr:uid="{00000000-0005-0000-0000-000087040000}"/>
    <cellStyle name="Total 2 2 2 2" xfId="1090" xr:uid="{00000000-0005-0000-0000-000088040000}"/>
    <cellStyle name="Total 2 2 20" xfId="1091" xr:uid="{00000000-0005-0000-0000-000089040000}"/>
    <cellStyle name="Total 2 2 20 2" xfId="1092" xr:uid="{00000000-0005-0000-0000-00008A040000}"/>
    <cellStyle name="Total 2 2 21" xfId="1093" xr:uid="{00000000-0005-0000-0000-00008B040000}"/>
    <cellStyle name="Total 2 2 21 2" xfId="1094" xr:uid="{00000000-0005-0000-0000-00008C040000}"/>
    <cellStyle name="Total 2 2 22" xfId="1095" xr:uid="{00000000-0005-0000-0000-00008D040000}"/>
    <cellStyle name="Total 2 2 22 2" xfId="1096" xr:uid="{00000000-0005-0000-0000-00008E040000}"/>
    <cellStyle name="Total 2 2 23" xfId="1097" xr:uid="{00000000-0005-0000-0000-00008F040000}"/>
    <cellStyle name="Total 2 2 23 2" xfId="1098" xr:uid="{00000000-0005-0000-0000-000090040000}"/>
    <cellStyle name="Total 2 2 24" xfId="1099" xr:uid="{00000000-0005-0000-0000-000091040000}"/>
    <cellStyle name="Total 2 2 24 2" xfId="1100" xr:uid="{00000000-0005-0000-0000-000092040000}"/>
    <cellStyle name="Total 2 2 25" xfId="1101" xr:uid="{00000000-0005-0000-0000-000093040000}"/>
    <cellStyle name="Total 2 2 25 2" xfId="1102" xr:uid="{00000000-0005-0000-0000-000094040000}"/>
    <cellStyle name="Total 2 2 26" xfId="1103" xr:uid="{00000000-0005-0000-0000-000095040000}"/>
    <cellStyle name="Total 2 2 26 2" xfId="1104" xr:uid="{00000000-0005-0000-0000-000096040000}"/>
    <cellStyle name="Total 2 2 27" xfId="1105" xr:uid="{00000000-0005-0000-0000-000097040000}"/>
    <cellStyle name="Total 2 2 27 2" xfId="1106" xr:uid="{00000000-0005-0000-0000-000098040000}"/>
    <cellStyle name="Total 2 2 28" xfId="1107" xr:uid="{00000000-0005-0000-0000-000099040000}"/>
    <cellStyle name="Total 2 2 28 2" xfId="1108" xr:uid="{00000000-0005-0000-0000-00009A040000}"/>
    <cellStyle name="Total 2 2 29" xfId="1109" xr:uid="{00000000-0005-0000-0000-00009B040000}"/>
    <cellStyle name="Total 2 2 29 2" xfId="1110" xr:uid="{00000000-0005-0000-0000-00009C040000}"/>
    <cellStyle name="Total 2 2 3" xfId="1111" xr:uid="{00000000-0005-0000-0000-00009D040000}"/>
    <cellStyle name="Total 2 2 3 2" xfId="1112" xr:uid="{00000000-0005-0000-0000-00009E040000}"/>
    <cellStyle name="Total 2 2 30" xfId="1113" xr:uid="{00000000-0005-0000-0000-00009F040000}"/>
    <cellStyle name="Total 2 2 30 2" xfId="1114" xr:uid="{00000000-0005-0000-0000-0000A0040000}"/>
    <cellStyle name="Total 2 2 31" xfId="1115" xr:uid="{00000000-0005-0000-0000-0000A1040000}"/>
    <cellStyle name="Total 2 2 31 2" xfId="1116" xr:uid="{00000000-0005-0000-0000-0000A2040000}"/>
    <cellStyle name="Total 2 2 32" xfId="1117" xr:uid="{00000000-0005-0000-0000-0000A3040000}"/>
    <cellStyle name="Total 2 2 32 2" xfId="1118" xr:uid="{00000000-0005-0000-0000-0000A4040000}"/>
    <cellStyle name="Total 2 2 33" xfId="1119" xr:uid="{00000000-0005-0000-0000-0000A5040000}"/>
    <cellStyle name="Total 2 2 33 2" xfId="1120" xr:uid="{00000000-0005-0000-0000-0000A6040000}"/>
    <cellStyle name="Total 2 2 34" xfId="1121" xr:uid="{00000000-0005-0000-0000-0000A7040000}"/>
    <cellStyle name="Total 2 2 34 2" xfId="1122" xr:uid="{00000000-0005-0000-0000-0000A8040000}"/>
    <cellStyle name="Total 2 2 35" xfId="1123" xr:uid="{00000000-0005-0000-0000-0000A9040000}"/>
    <cellStyle name="Total 2 2 35 2" xfId="1124" xr:uid="{00000000-0005-0000-0000-0000AA040000}"/>
    <cellStyle name="Total 2 2 36" xfId="1125" xr:uid="{00000000-0005-0000-0000-0000AB040000}"/>
    <cellStyle name="Total 2 2 36 2" xfId="1126" xr:uid="{00000000-0005-0000-0000-0000AC040000}"/>
    <cellStyle name="Total 2 2 37" xfId="1127" xr:uid="{00000000-0005-0000-0000-0000AD040000}"/>
    <cellStyle name="Total 2 2 37 2" xfId="1128" xr:uid="{00000000-0005-0000-0000-0000AE040000}"/>
    <cellStyle name="Total 2 2 38" xfId="1129" xr:uid="{00000000-0005-0000-0000-0000AF040000}"/>
    <cellStyle name="Total 2 2 38 2" xfId="1130" xr:uid="{00000000-0005-0000-0000-0000B0040000}"/>
    <cellStyle name="Total 2 2 39" xfId="1131" xr:uid="{00000000-0005-0000-0000-0000B1040000}"/>
    <cellStyle name="Total 2 2 39 2" xfId="1132" xr:uid="{00000000-0005-0000-0000-0000B2040000}"/>
    <cellStyle name="Total 2 2 4" xfId="1133" xr:uid="{00000000-0005-0000-0000-0000B3040000}"/>
    <cellStyle name="Total 2 2 4 2" xfId="1134" xr:uid="{00000000-0005-0000-0000-0000B4040000}"/>
    <cellStyle name="Total 2 2 40" xfId="1135" xr:uid="{00000000-0005-0000-0000-0000B5040000}"/>
    <cellStyle name="Total 2 2 40 2" xfId="1136" xr:uid="{00000000-0005-0000-0000-0000B6040000}"/>
    <cellStyle name="Total 2 2 41" xfId="1137" xr:uid="{00000000-0005-0000-0000-0000B7040000}"/>
    <cellStyle name="Total 2 2 41 2" xfId="1138" xr:uid="{00000000-0005-0000-0000-0000B8040000}"/>
    <cellStyle name="Total 2 2 42" xfId="1139" xr:uid="{00000000-0005-0000-0000-0000B9040000}"/>
    <cellStyle name="Total 2 2 42 2" xfId="1140" xr:uid="{00000000-0005-0000-0000-0000BA040000}"/>
    <cellStyle name="Total 2 2 43" xfId="1141" xr:uid="{00000000-0005-0000-0000-0000BB040000}"/>
    <cellStyle name="Total 2 2 43 2" xfId="1142" xr:uid="{00000000-0005-0000-0000-0000BC040000}"/>
    <cellStyle name="Total 2 2 44" xfId="1143" xr:uid="{00000000-0005-0000-0000-0000BD040000}"/>
    <cellStyle name="Total 2 2 44 2" xfId="1144" xr:uid="{00000000-0005-0000-0000-0000BE040000}"/>
    <cellStyle name="Total 2 2 45" xfId="1145" xr:uid="{00000000-0005-0000-0000-0000BF040000}"/>
    <cellStyle name="Total 2 2 45 2" xfId="1146" xr:uid="{00000000-0005-0000-0000-0000C0040000}"/>
    <cellStyle name="Total 2 2 46" xfId="1147" xr:uid="{00000000-0005-0000-0000-0000C1040000}"/>
    <cellStyle name="Total 2 2 46 2" xfId="1148" xr:uid="{00000000-0005-0000-0000-0000C2040000}"/>
    <cellStyle name="Total 2 2 47" xfId="1149" xr:uid="{00000000-0005-0000-0000-0000C3040000}"/>
    <cellStyle name="Total 2 2 47 2" xfId="1150" xr:uid="{00000000-0005-0000-0000-0000C4040000}"/>
    <cellStyle name="Total 2 2 48" xfId="1151" xr:uid="{00000000-0005-0000-0000-0000C5040000}"/>
    <cellStyle name="Total 2 2 48 2" xfId="1152" xr:uid="{00000000-0005-0000-0000-0000C6040000}"/>
    <cellStyle name="Total 2 2 49" xfId="1153" xr:uid="{00000000-0005-0000-0000-0000C7040000}"/>
    <cellStyle name="Total 2 2 49 2" xfId="1154" xr:uid="{00000000-0005-0000-0000-0000C8040000}"/>
    <cellStyle name="Total 2 2 5" xfId="1155" xr:uid="{00000000-0005-0000-0000-0000C9040000}"/>
    <cellStyle name="Total 2 2 5 2" xfId="1156" xr:uid="{00000000-0005-0000-0000-0000CA040000}"/>
    <cellStyle name="Total 2 2 50" xfId="1157" xr:uid="{00000000-0005-0000-0000-0000CB040000}"/>
    <cellStyle name="Total 2 2 50 2" xfId="1158" xr:uid="{00000000-0005-0000-0000-0000CC040000}"/>
    <cellStyle name="Total 2 2 51" xfId="1159" xr:uid="{00000000-0005-0000-0000-0000CD040000}"/>
    <cellStyle name="Total 2 2 51 2" xfId="1160" xr:uid="{00000000-0005-0000-0000-0000CE040000}"/>
    <cellStyle name="Total 2 2 52" xfId="1161" xr:uid="{00000000-0005-0000-0000-0000CF040000}"/>
    <cellStyle name="Total 2 2 52 2" xfId="1162" xr:uid="{00000000-0005-0000-0000-0000D0040000}"/>
    <cellStyle name="Total 2 2 53" xfId="1163" xr:uid="{00000000-0005-0000-0000-0000D1040000}"/>
    <cellStyle name="Total 2 2 54" xfId="1164" xr:uid="{00000000-0005-0000-0000-0000D2040000}"/>
    <cellStyle name="Total 2 2 55" xfId="1165" xr:uid="{00000000-0005-0000-0000-0000D3040000}"/>
    <cellStyle name="Total 2 2 56" xfId="1166" xr:uid="{00000000-0005-0000-0000-0000D4040000}"/>
    <cellStyle name="Total 2 2 57" xfId="1167" xr:uid="{00000000-0005-0000-0000-0000D5040000}"/>
    <cellStyle name="Total 2 2 58" xfId="1333" xr:uid="{00000000-0005-0000-0000-0000D6040000}"/>
    <cellStyle name="Total 2 2 59" xfId="1334" xr:uid="{00000000-0005-0000-0000-0000D7040000}"/>
    <cellStyle name="Total 2 2 6" xfId="1168" xr:uid="{00000000-0005-0000-0000-0000D8040000}"/>
    <cellStyle name="Total 2 2 6 2" xfId="1169" xr:uid="{00000000-0005-0000-0000-0000D9040000}"/>
    <cellStyle name="Total 2 2 60" xfId="1335" xr:uid="{00000000-0005-0000-0000-0000DA040000}"/>
    <cellStyle name="Total 2 2 61" xfId="1336" xr:uid="{00000000-0005-0000-0000-0000DB040000}"/>
    <cellStyle name="Total 2 2 7" xfId="1170" xr:uid="{00000000-0005-0000-0000-0000DC040000}"/>
    <cellStyle name="Total 2 2 7 2" xfId="1171" xr:uid="{00000000-0005-0000-0000-0000DD040000}"/>
    <cellStyle name="Total 2 2 8" xfId="1172" xr:uid="{00000000-0005-0000-0000-0000DE040000}"/>
    <cellStyle name="Total 2 2 8 2" xfId="1173" xr:uid="{00000000-0005-0000-0000-0000DF040000}"/>
    <cellStyle name="Total 2 2 9" xfId="1174" xr:uid="{00000000-0005-0000-0000-0000E0040000}"/>
    <cellStyle name="Total 2 2 9 2" xfId="1175" xr:uid="{00000000-0005-0000-0000-0000E1040000}"/>
    <cellStyle name="Total 2 20" xfId="1176" xr:uid="{00000000-0005-0000-0000-0000E2040000}"/>
    <cellStyle name="Total 2 20 2" xfId="1177" xr:uid="{00000000-0005-0000-0000-0000E3040000}"/>
    <cellStyle name="Total 2 21" xfId="1178" xr:uid="{00000000-0005-0000-0000-0000E4040000}"/>
    <cellStyle name="Total 2 21 2" xfId="1179" xr:uid="{00000000-0005-0000-0000-0000E5040000}"/>
    <cellStyle name="Total 2 22" xfId="1180" xr:uid="{00000000-0005-0000-0000-0000E6040000}"/>
    <cellStyle name="Total 2 22 2" xfId="1181" xr:uid="{00000000-0005-0000-0000-0000E7040000}"/>
    <cellStyle name="Total 2 23" xfId="1182" xr:uid="{00000000-0005-0000-0000-0000E8040000}"/>
    <cellStyle name="Total 2 23 2" xfId="1183" xr:uid="{00000000-0005-0000-0000-0000E9040000}"/>
    <cellStyle name="Total 2 24" xfId="1184" xr:uid="{00000000-0005-0000-0000-0000EA040000}"/>
    <cellStyle name="Total 2 24 2" xfId="1185" xr:uid="{00000000-0005-0000-0000-0000EB040000}"/>
    <cellStyle name="Total 2 25" xfId="1186" xr:uid="{00000000-0005-0000-0000-0000EC040000}"/>
    <cellStyle name="Total 2 25 2" xfId="1187" xr:uid="{00000000-0005-0000-0000-0000ED040000}"/>
    <cellStyle name="Total 2 26" xfId="1188" xr:uid="{00000000-0005-0000-0000-0000EE040000}"/>
    <cellStyle name="Total 2 26 2" xfId="1189" xr:uid="{00000000-0005-0000-0000-0000EF040000}"/>
    <cellStyle name="Total 2 27" xfId="1190" xr:uid="{00000000-0005-0000-0000-0000F0040000}"/>
    <cellStyle name="Total 2 27 2" xfId="1191" xr:uid="{00000000-0005-0000-0000-0000F1040000}"/>
    <cellStyle name="Total 2 28" xfId="1192" xr:uid="{00000000-0005-0000-0000-0000F2040000}"/>
    <cellStyle name="Total 2 28 2" xfId="1193" xr:uid="{00000000-0005-0000-0000-0000F3040000}"/>
    <cellStyle name="Total 2 29" xfId="1194" xr:uid="{00000000-0005-0000-0000-0000F4040000}"/>
    <cellStyle name="Total 2 29 2" xfId="1195" xr:uid="{00000000-0005-0000-0000-0000F5040000}"/>
    <cellStyle name="Total 2 3" xfId="1196" xr:uid="{00000000-0005-0000-0000-0000F6040000}"/>
    <cellStyle name="Total 2 3 2" xfId="1197" xr:uid="{00000000-0005-0000-0000-0000F7040000}"/>
    <cellStyle name="Total 2 3 3" xfId="1337" xr:uid="{00000000-0005-0000-0000-0000F8040000}"/>
    <cellStyle name="Total 2 3 4" xfId="1338" xr:uid="{00000000-0005-0000-0000-0000F9040000}"/>
    <cellStyle name="Total 2 3 5" xfId="1339" xr:uid="{00000000-0005-0000-0000-0000FA040000}"/>
    <cellStyle name="Total 2 3 6" xfId="1340" xr:uid="{00000000-0005-0000-0000-0000FB040000}"/>
    <cellStyle name="Total 2 30" xfId="1198" xr:uid="{00000000-0005-0000-0000-0000FC040000}"/>
    <cellStyle name="Total 2 30 2" xfId="1199" xr:uid="{00000000-0005-0000-0000-0000FD040000}"/>
    <cellStyle name="Total 2 31" xfId="1200" xr:uid="{00000000-0005-0000-0000-0000FE040000}"/>
    <cellStyle name="Total 2 31 2" xfId="1201" xr:uid="{00000000-0005-0000-0000-0000FF040000}"/>
    <cellStyle name="Total 2 32" xfId="1202" xr:uid="{00000000-0005-0000-0000-000000050000}"/>
    <cellStyle name="Total 2 32 2" xfId="1203" xr:uid="{00000000-0005-0000-0000-000001050000}"/>
    <cellStyle name="Total 2 33" xfId="1204" xr:uid="{00000000-0005-0000-0000-000002050000}"/>
    <cellStyle name="Total 2 33 2" xfId="1205" xr:uid="{00000000-0005-0000-0000-000003050000}"/>
    <cellStyle name="Total 2 34" xfId="1206" xr:uid="{00000000-0005-0000-0000-000004050000}"/>
    <cellStyle name="Total 2 34 2" xfId="1207" xr:uid="{00000000-0005-0000-0000-000005050000}"/>
    <cellStyle name="Total 2 35" xfId="1208" xr:uid="{00000000-0005-0000-0000-000006050000}"/>
    <cellStyle name="Total 2 35 2" xfId="1209" xr:uid="{00000000-0005-0000-0000-000007050000}"/>
    <cellStyle name="Total 2 36" xfId="1210" xr:uid="{00000000-0005-0000-0000-000008050000}"/>
    <cellStyle name="Total 2 36 2" xfId="1211" xr:uid="{00000000-0005-0000-0000-000009050000}"/>
    <cellStyle name="Total 2 37" xfId="1212" xr:uid="{00000000-0005-0000-0000-00000A050000}"/>
    <cellStyle name="Total 2 37 2" xfId="1213" xr:uid="{00000000-0005-0000-0000-00000B050000}"/>
    <cellStyle name="Total 2 38" xfId="1214" xr:uid="{00000000-0005-0000-0000-00000C050000}"/>
    <cellStyle name="Total 2 38 2" xfId="1215" xr:uid="{00000000-0005-0000-0000-00000D050000}"/>
    <cellStyle name="Total 2 39" xfId="1216" xr:uid="{00000000-0005-0000-0000-00000E050000}"/>
    <cellStyle name="Total 2 39 2" xfId="1217" xr:uid="{00000000-0005-0000-0000-00000F050000}"/>
    <cellStyle name="Total 2 4" xfId="1218" xr:uid="{00000000-0005-0000-0000-000010050000}"/>
    <cellStyle name="Total 2 4 2" xfId="1219" xr:uid="{00000000-0005-0000-0000-000011050000}"/>
    <cellStyle name="Total 2 4 3" xfId="1341" xr:uid="{00000000-0005-0000-0000-000012050000}"/>
    <cellStyle name="Total 2 4 4" xfId="1342" xr:uid="{00000000-0005-0000-0000-000013050000}"/>
    <cellStyle name="Total 2 4 5" xfId="1343" xr:uid="{00000000-0005-0000-0000-000014050000}"/>
    <cellStyle name="Total 2 4 6" xfId="1344" xr:uid="{00000000-0005-0000-0000-000015050000}"/>
    <cellStyle name="Total 2 40" xfId="1220" xr:uid="{00000000-0005-0000-0000-000016050000}"/>
    <cellStyle name="Total 2 40 2" xfId="1221" xr:uid="{00000000-0005-0000-0000-000017050000}"/>
    <cellStyle name="Total 2 41" xfId="1222" xr:uid="{00000000-0005-0000-0000-000018050000}"/>
    <cellStyle name="Total 2 41 2" xfId="1223" xr:uid="{00000000-0005-0000-0000-000019050000}"/>
    <cellStyle name="Total 2 42" xfId="1224" xr:uid="{00000000-0005-0000-0000-00001A050000}"/>
    <cellStyle name="Total 2 42 2" xfId="1225" xr:uid="{00000000-0005-0000-0000-00001B050000}"/>
    <cellStyle name="Total 2 43" xfId="1226" xr:uid="{00000000-0005-0000-0000-00001C050000}"/>
    <cellStyle name="Total 2 43 2" xfId="1227" xr:uid="{00000000-0005-0000-0000-00001D050000}"/>
    <cellStyle name="Total 2 44" xfId="1228" xr:uid="{00000000-0005-0000-0000-00001E050000}"/>
    <cellStyle name="Total 2 44 2" xfId="1229" xr:uid="{00000000-0005-0000-0000-00001F050000}"/>
    <cellStyle name="Total 2 45" xfId="1230" xr:uid="{00000000-0005-0000-0000-000020050000}"/>
    <cellStyle name="Total 2 45 2" xfId="1231" xr:uid="{00000000-0005-0000-0000-000021050000}"/>
    <cellStyle name="Total 2 46" xfId="1232" xr:uid="{00000000-0005-0000-0000-000022050000}"/>
    <cellStyle name="Total 2 46 2" xfId="1233" xr:uid="{00000000-0005-0000-0000-000023050000}"/>
    <cellStyle name="Total 2 47" xfId="1234" xr:uid="{00000000-0005-0000-0000-000024050000}"/>
    <cellStyle name="Total 2 47 2" xfId="1235" xr:uid="{00000000-0005-0000-0000-000025050000}"/>
    <cellStyle name="Total 2 48" xfId="1236" xr:uid="{00000000-0005-0000-0000-000026050000}"/>
    <cellStyle name="Total 2 48 2" xfId="1237" xr:uid="{00000000-0005-0000-0000-000027050000}"/>
    <cellStyle name="Total 2 49" xfId="1238" xr:uid="{00000000-0005-0000-0000-000028050000}"/>
    <cellStyle name="Total 2 49 2" xfId="1239" xr:uid="{00000000-0005-0000-0000-000029050000}"/>
    <cellStyle name="Total 2 5" xfId="1240" xr:uid="{00000000-0005-0000-0000-00002A050000}"/>
    <cellStyle name="Total 2 5 2" xfId="1241" xr:uid="{00000000-0005-0000-0000-00002B050000}"/>
    <cellStyle name="Total 2 5 3" xfId="1345" xr:uid="{00000000-0005-0000-0000-00002C050000}"/>
    <cellStyle name="Total 2 5 4" xfId="1346" xr:uid="{00000000-0005-0000-0000-00002D050000}"/>
    <cellStyle name="Total 2 5 5" xfId="1347" xr:uid="{00000000-0005-0000-0000-00002E050000}"/>
    <cellStyle name="Total 2 5 6" xfId="1348" xr:uid="{00000000-0005-0000-0000-00002F050000}"/>
    <cellStyle name="Total 2 50" xfId="1242" xr:uid="{00000000-0005-0000-0000-000030050000}"/>
    <cellStyle name="Total 2 50 2" xfId="1243" xr:uid="{00000000-0005-0000-0000-000031050000}"/>
    <cellStyle name="Total 2 51" xfId="1244" xr:uid="{00000000-0005-0000-0000-000032050000}"/>
    <cellStyle name="Total 2 51 2" xfId="1245" xr:uid="{00000000-0005-0000-0000-000033050000}"/>
    <cellStyle name="Total 2 52" xfId="1246" xr:uid="{00000000-0005-0000-0000-000034050000}"/>
    <cellStyle name="Total 2 52 2" xfId="1247" xr:uid="{00000000-0005-0000-0000-000035050000}"/>
    <cellStyle name="Total 2 53" xfId="1248" xr:uid="{00000000-0005-0000-0000-000036050000}"/>
    <cellStyle name="Total 2 53 2" xfId="1249" xr:uid="{00000000-0005-0000-0000-000037050000}"/>
    <cellStyle name="Total 2 54" xfId="1250" xr:uid="{00000000-0005-0000-0000-000038050000}"/>
    <cellStyle name="Total 2 55" xfId="1251" xr:uid="{00000000-0005-0000-0000-000039050000}"/>
    <cellStyle name="Total 2 56" xfId="1252" xr:uid="{00000000-0005-0000-0000-00003A050000}"/>
    <cellStyle name="Total 2 57" xfId="1253" xr:uid="{00000000-0005-0000-0000-00003B050000}"/>
    <cellStyle name="Total 2 58" xfId="1254" xr:uid="{00000000-0005-0000-0000-00003C050000}"/>
    <cellStyle name="Total 2 6" xfId="1255" xr:uid="{00000000-0005-0000-0000-00003D050000}"/>
    <cellStyle name="Total 2 6 2" xfId="1256" xr:uid="{00000000-0005-0000-0000-00003E050000}"/>
    <cellStyle name="Total 2 7" xfId="1257" xr:uid="{00000000-0005-0000-0000-00003F050000}"/>
    <cellStyle name="Total 2 7 2" xfId="1258" xr:uid="{00000000-0005-0000-0000-000040050000}"/>
    <cellStyle name="Total 2 8" xfId="1259" xr:uid="{00000000-0005-0000-0000-000041050000}"/>
    <cellStyle name="Total 2 8 2" xfId="1260" xr:uid="{00000000-0005-0000-0000-000042050000}"/>
    <cellStyle name="Total 2 9" xfId="1261" xr:uid="{00000000-0005-0000-0000-000043050000}"/>
    <cellStyle name="Total 2 9 2" xfId="1262" xr:uid="{00000000-0005-0000-0000-000044050000}"/>
    <cellStyle name="Warning Text 2" xfId="171" xr:uid="{00000000-0005-0000-0000-000045050000}"/>
  </cellStyles>
  <dxfs count="129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Finance\Reports%20&amp;%20Surveys\AFR\2022-2023\Colleges%20AFRs\Broward\2022-23%20AFR%20Broward%20College%2009.06.23%201002AM%20-%20YPH.xlsx" TargetMode="External"/><Relationship Id="rId1" Type="http://schemas.openxmlformats.org/officeDocument/2006/relationships/externalLinkPath" Target="/Finance/Reports%20&amp;%20Surveys/AFR/2022-2023/Colleges%20AFRs/Broward/2022-23%20AFR%20Broward%20College%2009.06.23%201002AM%20-%20YP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Finance\Reports%20&amp;%20Surveys\AFR\2023-2024\College's%20AFR\28.%20Valencia\Valencia%202023-2024%20AFR%2009.12.24%20100PM-%20YPH.xlsx" TargetMode="External"/><Relationship Id="rId1" Type="http://schemas.openxmlformats.org/officeDocument/2006/relationships/externalLinkPath" Target="/Finance/Reports%20&amp;%20Surveys/AFR/2023-2024/College's%20AFR/28.%20Valencia/Valencia%202023-2024%20AFR%2009.12.24%20100PM-%20YP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justment Form"/>
      <sheetName val="Adjustment Form-NEW"/>
      <sheetName val="DOEFSDownload"/>
      <sheetName val="DFS-A1-1835 Adjustment Form"/>
      <sheetName val="DFS-A1-1835 Table GL Code"/>
      <sheetName val="Contact Information"/>
      <sheetName val="CFI Calculation"/>
      <sheetName val="Days of Operation"/>
      <sheetName val="Certification Form"/>
      <sheetName val="Check Sheet"/>
      <sheetName val="Accounts by GL"/>
      <sheetName val="Consolidated AGL Codes 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GASB84-Fiduciary Activities"/>
      <sheetName val="GASB87-Leases"/>
      <sheetName val="CU1_Deposits"/>
      <sheetName val="CU1-Deposits"/>
      <sheetName val="CU2-Other InvestmentsOLD"/>
      <sheetName val="CU2_Other Investments"/>
      <sheetName val="CU2-Other Investments"/>
      <sheetName val="CU2 Instructions Sections A &amp; B"/>
      <sheetName val="CU3_Deficit Ending Equity"/>
      <sheetName val="CU3-Deficit Ending Equity"/>
      <sheetName val="CU6-Chges in Long Term Liab."/>
      <sheetName val="CU5_Prior Period Adjustment"/>
      <sheetName val="CU5- Prior Period Adjustment"/>
      <sheetName val="CU7_Instructions"/>
      <sheetName val="CU7_Bonds Payable &amp; COP"/>
      <sheetName val="CU7-Bonds Payable &amp; COP"/>
      <sheetName val="CU8 Instructions"/>
      <sheetName val="CU8 _Instructions"/>
      <sheetName val="CU8_Install Purch Contracts"/>
      <sheetName val="CU8- Install Purch &amp; Leases"/>
      <sheetName val="CU9 Instructions"/>
      <sheetName val="CU9_Line of Credit"/>
      <sheetName val="CU9-Lines of Credit"/>
      <sheetName val="CU11_Pollution Remed-Pt1"/>
      <sheetName val="CU11_Pollution Remed-Pt2"/>
      <sheetName val="CUR1-Operating Leases-OLD"/>
      <sheetName val="CUR2_Construct.&amp; Other Sig"/>
      <sheetName val="CUR2-Construct. &amp; Other Sig."/>
      <sheetName val="CUR3_Related Party Trans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"/>
      <sheetName val="DOEAGLDownload"/>
    </sheetNames>
    <sheetDataSet>
      <sheetData sheetId="0"/>
      <sheetData sheetId="1"/>
      <sheetData sheetId="2"/>
      <sheetData sheetId="3"/>
      <sheetData sheetId="4"/>
      <sheetData sheetId="5">
        <row r="3">
          <cell r="C3" t="str">
            <v>2023.v02</v>
          </cell>
        </row>
        <row r="9">
          <cell r="C9">
            <v>45107</v>
          </cell>
        </row>
      </sheetData>
      <sheetData sheetId="6"/>
      <sheetData sheetId="7"/>
      <sheetData sheetId="8"/>
      <sheetData sheetId="9"/>
      <sheetData sheetId="10">
        <row r="6">
          <cell r="O6">
            <v>72535305</v>
          </cell>
          <cell r="P6" t="str">
            <v>1,3 Cash and Cash Equivalent; all other Restricted CCE</v>
          </cell>
        </row>
        <row r="7">
          <cell r="O7">
            <v>0</v>
          </cell>
          <cell r="P7" t="str">
            <v>Cash and Cash Equivalents</v>
          </cell>
        </row>
        <row r="8">
          <cell r="O8">
            <v>103886</v>
          </cell>
          <cell r="P8" t="str">
            <v>Cash and Cash Equivalents</v>
          </cell>
        </row>
        <row r="9">
          <cell r="O9">
            <v>0</v>
          </cell>
          <cell r="P9" t="str">
            <v>Cash and Cash Equivalents</v>
          </cell>
        </row>
        <row r="10">
          <cell r="O10">
            <v>2100</v>
          </cell>
          <cell r="P10" t="str">
            <v>Cash and Cash Equivalents</v>
          </cell>
        </row>
        <row r="11">
          <cell r="O11">
            <v>60389</v>
          </cell>
          <cell r="P11" t="str">
            <v>Accounts Receivable, Net</v>
          </cell>
        </row>
        <row r="12">
          <cell r="O12">
            <v>58476</v>
          </cell>
          <cell r="P12" t="str">
            <v>Accounts Receivable, Net</v>
          </cell>
        </row>
        <row r="13">
          <cell r="O13">
            <v>7749770</v>
          </cell>
          <cell r="P13" t="str">
            <v>Accounts Receivable, Net; Returned Checks</v>
          </cell>
        </row>
        <row r="14">
          <cell r="O14">
            <v>-674427</v>
          </cell>
          <cell r="P14" t="str">
            <v>Accounts Receivable, Net</v>
          </cell>
        </row>
        <row r="15">
          <cell r="O15">
            <v>0</v>
          </cell>
          <cell r="P15" t="str">
            <v>Accounts Receivable, Net</v>
          </cell>
        </row>
        <row r="16">
          <cell r="O16">
            <v>4224609</v>
          </cell>
          <cell r="P16" t="str">
            <v>Notes Receivable Current</v>
          </cell>
        </row>
        <row r="17">
          <cell r="O17">
            <v>0</v>
          </cell>
          <cell r="P17" t="str">
            <v>Notes Receivable Non Current</v>
          </cell>
        </row>
        <row r="18">
          <cell r="O18">
            <v>0</v>
          </cell>
          <cell r="P18" t="str">
            <v>Notes Receivable Current</v>
          </cell>
        </row>
        <row r="19">
          <cell r="O19">
            <v>986861</v>
          </cell>
          <cell r="P19" t="str">
            <v>Lease Receivable,Current</v>
          </cell>
        </row>
        <row r="20">
          <cell r="O20">
            <v>19929228</v>
          </cell>
          <cell r="P20" t="str">
            <v>Lease Receivable,Non Current</v>
          </cell>
        </row>
        <row r="21">
          <cell r="O21">
            <v>-3543278</v>
          </cell>
          <cell r="P21" t="str">
            <v>Notes Receivable Current</v>
          </cell>
        </row>
        <row r="22">
          <cell r="O22">
            <v>2829862</v>
          </cell>
          <cell r="P22" t="str">
            <v>Prepaid Expenses, Current</v>
          </cell>
        </row>
        <row r="23">
          <cell r="O23">
            <v>0</v>
          </cell>
          <cell r="P23" t="str">
            <v>Prepaid Expenses, Non Current</v>
          </cell>
        </row>
        <row r="24">
          <cell r="O24">
            <v>0</v>
          </cell>
          <cell r="P24" t="str">
            <v>Other Assets</v>
          </cell>
        </row>
        <row r="25">
          <cell r="O25">
            <v>680376</v>
          </cell>
          <cell r="P25" t="str">
            <v>Deposits</v>
          </cell>
        </row>
        <row r="26">
          <cell r="O26">
            <v>0</v>
          </cell>
          <cell r="P26" t="str">
            <v>NonCurrent Assets -Other Assets</v>
          </cell>
        </row>
        <row r="27">
          <cell r="O27">
            <v>0</v>
          </cell>
          <cell r="P27" t="str">
            <v>Deposits</v>
          </cell>
        </row>
        <row r="28">
          <cell r="O28">
            <v>0</v>
          </cell>
          <cell r="P28" t="str">
            <v>1,3 Investments; all other Restricted Investments</v>
          </cell>
        </row>
        <row r="29">
          <cell r="O29">
            <v>0</v>
          </cell>
          <cell r="P29" t="str">
            <v>Restricted Investments</v>
          </cell>
        </row>
        <row r="30">
          <cell r="O30">
            <v>68621596</v>
          </cell>
          <cell r="P30" t="str">
            <v>1,3 Investments; all other Restricted Investments - Non Current</v>
          </cell>
        </row>
        <row r="31">
          <cell r="O31">
            <v>0</v>
          </cell>
          <cell r="P31" t="str">
            <v>Non Current Restricted Investments</v>
          </cell>
        </row>
        <row r="32">
          <cell r="O32">
            <v>19551</v>
          </cell>
          <cell r="P32" t="str">
            <v>Inventory</v>
          </cell>
        </row>
        <row r="33">
          <cell r="O33">
            <v>9361663</v>
          </cell>
          <cell r="P33" t="str">
            <v>Due From Governmental Agencies</v>
          </cell>
        </row>
        <row r="34">
          <cell r="O34">
            <v>26229999</v>
          </cell>
          <cell r="P34" t="str">
            <v>Due From Governmental Agencies</v>
          </cell>
        </row>
        <row r="35">
          <cell r="O35">
            <v>63939</v>
          </cell>
          <cell r="P35" t="str">
            <v>Due From Component Unit</v>
          </cell>
        </row>
        <row r="36">
          <cell r="O36">
            <v>0</v>
          </cell>
          <cell r="P36" t="str">
            <v>AJE's should eliminate to  zero - not in Financial Stmts</v>
          </cell>
        </row>
        <row r="37">
          <cell r="O37">
            <v>0</v>
          </cell>
          <cell r="P37" t="str">
            <v>AJE's should eliminate to  zero - not in Financial Stmts</v>
          </cell>
        </row>
        <row r="38">
          <cell r="O38">
            <v>0</v>
          </cell>
          <cell r="P38" t="str">
            <v>AJE's should eliminate to  zero - not in Financial Stmts</v>
          </cell>
        </row>
        <row r="39">
          <cell r="O39">
            <v>0</v>
          </cell>
          <cell r="P39" t="str">
            <v>AJE's should eliminate to  zero - not in Financial Stmts</v>
          </cell>
        </row>
        <row r="40">
          <cell r="O40">
            <v>0</v>
          </cell>
          <cell r="P40" t="str">
            <v>AJE's should eliminate to  zero - not in Financial Stmts</v>
          </cell>
        </row>
        <row r="41">
          <cell r="O41">
            <v>0</v>
          </cell>
          <cell r="P41" t="str">
            <v>AJE's should eliminate to  zero - not in Financial Stmts</v>
          </cell>
        </row>
        <row r="42">
          <cell r="O42">
            <v>0</v>
          </cell>
          <cell r="P42" t="str">
            <v>AJE's should eliminate to  zero - not in Financial Stmts</v>
          </cell>
        </row>
        <row r="43">
          <cell r="O43">
            <v>0</v>
          </cell>
          <cell r="P43" t="str">
            <v>AJE's should eliminate to  zero - not in Financial Stmts</v>
          </cell>
        </row>
        <row r="44">
          <cell r="O44">
            <v>30908534</v>
          </cell>
          <cell r="P44" t="str">
            <v>Depreciable Capital Assets,Net</v>
          </cell>
        </row>
        <row r="45">
          <cell r="O45">
            <v>-12192529</v>
          </cell>
          <cell r="P45" t="str">
            <v>Depreciable Capital Assets,Net</v>
          </cell>
        </row>
        <row r="46">
          <cell r="O46">
            <v>380595</v>
          </cell>
          <cell r="P46" t="str">
            <v>Depreciable Capital Assets,Net</v>
          </cell>
        </row>
        <row r="47">
          <cell r="O47">
            <v>-164926</v>
          </cell>
          <cell r="P47" t="str">
            <v>Depreciable Capital Assets,Net</v>
          </cell>
        </row>
        <row r="48">
          <cell r="O48">
            <v>12551113</v>
          </cell>
          <cell r="P48" t="str">
            <v>Non Depreciable Capital Assets</v>
          </cell>
        </row>
        <row r="49">
          <cell r="O49">
            <v>365373222</v>
          </cell>
          <cell r="P49" t="str">
            <v>Depreciable Capital Assets,Net</v>
          </cell>
        </row>
        <row r="50">
          <cell r="O50">
            <v>-173816636</v>
          </cell>
          <cell r="P50" t="str">
            <v>Depreciable Capital Assets,Net</v>
          </cell>
        </row>
        <row r="51">
          <cell r="O51">
            <v>37638492</v>
          </cell>
          <cell r="P51" t="str">
            <v>Depreciable Capital Assets,Net</v>
          </cell>
        </row>
        <row r="52">
          <cell r="O52">
            <v>-24559888</v>
          </cell>
          <cell r="P52" t="str">
            <v>Depreciable Capital Assets,Net</v>
          </cell>
        </row>
        <row r="53">
          <cell r="O53">
            <v>42308447</v>
          </cell>
          <cell r="P53" t="str">
            <v>Depreciable Capital Assets,Net</v>
          </cell>
        </row>
        <row r="54">
          <cell r="O54">
            <v>-39599560</v>
          </cell>
          <cell r="P54" t="str">
            <v>Depreciable Capital Assets,Net</v>
          </cell>
        </row>
        <row r="55">
          <cell r="O55">
            <v>4044366</v>
          </cell>
          <cell r="P55" t="str">
            <v>Depreciable Capital Assets,Net</v>
          </cell>
        </row>
        <row r="56">
          <cell r="O56">
            <v>-3639929</v>
          </cell>
          <cell r="P56" t="str">
            <v>Depreciable Capital Assets,Net</v>
          </cell>
        </row>
        <row r="57">
          <cell r="O57">
            <v>0</v>
          </cell>
          <cell r="P57" t="str">
            <v>Non Depreciable Capital Assets</v>
          </cell>
        </row>
        <row r="58">
          <cell r="O58">
            <v>0</v>
          </cell>
          <cell r="P58" t="str">
            <v>Non Depreciable Capital Assets</v>
          </cell>
        </row>
        <row r="59">
          <cell r="O59">
            <v>0</v>
          </cell>
          <cell r="P59" t="str">
            <v>Non Depreciable Capital Assets</v>
          </cell>
        </row>
        <row r="60">
          <cell r="O60">
            <v>0</v>
          </cell>
          <cell r="P60" t="str">
            <v>Non Depreciable Capital Assets</v>
          </cell>
        </row>
        <row r="61">
          <cell r="O61">
            <v>35373270</v>
          </cell>
          <cell r="P61" t="str">
            <v>Non Depreciable Capital Assets</v>
          </cell>
        </row>
        <row r="62">
          <cell r="O62">
            <v>0</v>
          </cell>
          <cell r="P62" t="str">
            <v>Deferred Outflow Related to Service Concession Arrangement</v>
          </cell>
        </row>
        <row r="63">
          <cell r="O63">
            <v>0</v>
          </cell>
          <cell r="P63" t="str">
            <v>Deferred Outflows - Accumulated Decrease in Fair Value of Securities</v>
          </cell>
        </row>
        <row r="64">
          <cell r="O64">
            <v>27166328</v>
          </cell>
          <cell r="P64" t="str">
            <v>Deferred Outflows of Resources - Pension FRS</v>
          </cell>
        </row>
        <row r="65">
          <cell r="O65">
            <v>4368742</v>
          </cell>
          <cell r="P65" t="str">
            <v>Deferred Outflows of Resources - Pension HIS</v>
          </cell>
        </row>
        <row r="66">
          <cell r="O66">
            <v>5373955</v>
          </cell>
          <cell r="P66" t="str">
            <v>Deferred Outflows of Resources - Other Postemployment Benefits</v>
          </cell>
        </row>
        <row r="67">
          <cell r="O67">
            <v>0</v>
          </cell>
          <cell r="P67" t="str">
            <v xml:space="preserve">Deferred Outflows of Resources - Lease Agreements </v>
          </cell>
        </row>
        <row r="68">
          <cell r="O68">
            <v>0</v>
          </cell>
          <cell r="P68" t="str">
            <v>Deferred Outflows of Resources - Asset Retirement Obligations</v>
          </cell>
        </row>
        <row r="69">
          <cell r="O69"/>
          <cell r="P69"/>
        </row>
        <row r="70">
          <cell r="O70">
            <v>520753501</v>
          </cell>
          <cell r="P70"/>
        </row>
        <row r="71">
          <cell r="O71"/>
          <cell r="P71"/>
        </row>
        <row r="72">
          <cell r="O72"/>
          <cell r="P72"/>
        </row>
        <row r="73">
          <cell r="O73"/>
          <cell r="P73"/>
        </row>
        <row r="74">
          <cell r="O74">
            <v>2896627</v>
          </cell>
          <cell r="P74" t="str">
            <v>Deposits held for Others - Current</v>
          </cell>
        </row>
        <row r="75">
          <cell r="O75">
            <v>0</v>
          </cell>
          <cell r="P75" t="str">
            <v>Non-current Liabilities (Other Long-Term Liabilities)</v>
          </cell>
        </row>
        <row r="76">
          <cell r="O76">
            <v>0</v>
          </cell>
          <cell r="P76" t="str">
            <v>Salary and Payroll Taxes Payable</v>
          </cell>
        </row>
        <row r="77">
          <cell r="O77">
            <v>516141</v>
          </cell>
          <cell r="P77" t="str">
            <v>Salary and Payroll Taxes Payable</v>
          </cell>
        </row>
        <row r="78">
          <cell r="O78">
            <v>0</v>
          </cell>
          <cell r="P78" t="str">
            <v>Salary and Payroll Taxes Payable</v>
          </cell>
        </row>
        <row r="79">
          <cell r="O79">
            <v>0</v>
          </cell>
          <cell r="P79" t="str">
            <v>Accounts Payable</v>
          </cell>
        </row>
        <row r="80">
          <cell r="O80">
            <v>-87980</v>
          </cell>
          <cell r="P80" t="str">
            <v>Salary and Payroll Taxes Payable</v>
          </cell>
        </row>
        <row r="81">
          <cell r="O81">
            <v>24839</v>
          </cell>
          <cell r="P81" t="str">
            <v>Salary and Payroll Taxes Payable</v>
          </cell>
        </row>
        <row r="82">
          <cell r="O82">
            <v>1135931</v>
          </cell>
          <cell r="P82" t="str">
            <v>Salary and Payroll Taxes Payable</v>
          </cell>
        </row>
        <row r="83">
          <cell r="O83">
            <v>124501</v>
          </cell>
          <cell r="P83" t="str">
            <v>Salary and Payroll Taxes Payable</v>
          </cell>
        </row>
        <row r="84">
          <cell r="O84">
            <v>3783349</v>
          </cell>
          <cell r="P84" t="str">
            <v>Accounts Payable</v>
          </cell>
        </row>
        <row r="85">
          <cell r="O85">
            <v>528226</v>
          </cell>
          <cell r="P85" t="str">
            <v>Salary and Payroll Taxes Payable</v>
          </cell>
        </row>
        <row r="86">
          <cell r="O86">
            <v>1034688</v>
          </cell>
          <cell r="P86" t="str">
            <v>Compensated Absences - current</v>
          </cell>
        </row>
        <row r="87">
          <cell r="O87">
            <v>11873864</v>
          </cell>
          <cell r="P87" t="str">
            <v>Compensated Absences - non current</v>
          </cell>
        </row>
        <row r="88">
          <cell r="O88">
            <v>95677</v>
          </cell>
          <cell r="P88" t="str">
            <v>OPEB</v>
          </cell>
        </row>
        <row r="89">
          <cell r="O89">
            <v>8965798</v>
          </cell>
          <cell r="P89" t="str">
            <v>OPEB</v>
          </cell>
        </row>
        <row r="90">
          <cell r="O90">
            <v>0</v>
          </cell>
          <cell r="P90" t="str">
            <v>FRS Pension - Current</v>
          </cell>
        </row>
        <row r="91">
          <cell r="O91">
            <v>-28021</v>
          </cell>
          <cell r="P91" t="str">
            <v>HIS Pension - Current</v>
          </cell>
        </row>
        <row r="92">
          <cell r="O92">
            <v>70928418</v>
          </cell>
          <cell r="P92" t="str">
            <v>FRS Pension - Non Current</v>
          </cell>
        </row>
        <row r="93">
          <cell r="O93">
            <v>26144587</v>
          </cell>
          <cell r="P93" t="str">
            <v>HIS Pension - Non Current</v>
          </cell>
        </row>
        <row r="94">
          <cell r="O94">
            <v>2680079</v>
          </cell>
          <cell r="P94" t="str">
            <v>Accounts Payable</v>
          </cell>
        </row>
        <row r="95">
          <cell r="O95">
            <v>0</v>
          </cell>
          <cell r="P95" t="str">
            <v>Other Long Term Liabilities -Current</v>
          </cell>
        </row>
        <row r="96">
          <cell r="O96">
            <v>0</v>
          </cell>
          <cell r="P96" t="str">
            <v>Other Long Term Liabilities -Non Current</v>
          </cell>
        </row>
        <row r="97">
          <cell r="O97">
            <v>566497</v>
          </cell>
          <cell r="P97" t="str">
            <v>Retainage Payable</v>
          </cell>
        </row>
        <row r="98">
          <cell r="O98">
            <v>402</v>
          </cell>
          <cell r="P98" t="str">
            <v>Accounts Payable</v>
          </cell>
        </row>
        <row r="99">
          <cell r="O99">
            <v>4369421</v>
          </cell>
          <cell r="P99" t="str">
            <v>Estimated Insurance Claims Payable</v>
          </cell>
        </row>
        <row r="100">
          <cell r="O100">
            <v>0</v>
          </cell>
          <cell r="P100" t="str">
            <v>Accounts Payable</v>
          </cell>
        </row>
        <row r="101">
          <cell r="O101">
            <v>89581</v>
          </cell>
          <cell r="P101" t="str">
            <v>Deposits held for Others - Current</v>
          </cell>
        </row>
        <row r="102">
          <cell r="O102">
            <v>0</v>
          </cell>
          <cell r="P102" t="str">
            <v>Accounts Payable</v>
          </cell>
        </row>
        <row r="103">
          <cell r="O103">
            <v>1060000</v>
          </cell>
          <cell r="P103" t="str">
            <v>Bonds Payable - Current</v>
          </cell>
        </row>
        <row r="104">
          <cell r="O104">
            <v>4775000</v>
          </cell>
          <cell r="P104" t="str">
            <v>Bonds Payable - Non Current</v>
          </cell>
        </row>
        <row r="105">
          <cell r="O105">
            <v>0</v>
          </cell>
          <cell r="P105" t="str">
            <v>Notes and Loans Payable - Current</v>
          </cell>
        </row>
        <row r="106">
          <cell r="O106">
            <v>0</v>
          </cell>
          <cell r="P106" t="str">
            <v>Notes and Loans Payable - Non Current</v>
          </cell>
        </row>
        <row r="107">
          <cell r="O107">
            <v>0</v>
          </cell>
          <cell r="P107" t="str">
            <v>Accrued Interest Payable</v>
          </cell>
        </row>
        <row r="108">
          <cell r="O108">
            <v>0</v>
          </cell>
          <cell r="P108" t="str">
            <v>Other Long Term Liabilities</v>
          </cell>
        </row>
        <row r="109">
          <cell r="O109">
            <v>0</v>
          </cell>
          <cell r="P109" t="str">
            <v>Installment Purchases Payable - Current</v>
          </cell>
        </row>
        <row r="110">
          <cell r="O110">
            <v>0</v>
          </cell>
          <cell r="P110" t="str">
            <v>Installment Purchases Payable - Non Current</v>
          </cell>
        </row>
        <row r="111">
          <cell r="O111">
            <v>0</v>
          </cell>
          <cell r="P111" t="str">
            <v>Special Termination Benefits Payable - Current</v>
          </cell>
        </row>
        <row r="112">
          <cell r="O112">
            <v>0</v>
          </cell>
          <cell r="P112" t="str">
            <v>Special Termination Benefits Payable - Non Current</v>
          </cell>
        </row>
        <row r="113">
          <cell r="O113">
            <v>1793677</v>
          </cell>
          <cell r="P113" t="str">
            <v>Capital Lease - Current</v>
          </cell>
        </row>
        <row r="114">
          <cell r="O114">
            <v>16922330</v>
          </cell>
          <cell r="P114" t="str">
            <v>Capital Lease - Non Current</v>
          </cell>
        </row>
        <row r="115">
          <cell r="O115">
            <v>0</v>
          </cell>
          <cell r="P115" t="str">
            <v>Asset Retirement Obligations - Current</v>
          </cell>
        </row>
        <row r="116">
          <cell r="O116">
            <v>0</v>
          </cell>
          <cell r="P116" t="str">
            <v>Asset Retirement Obligations - Non Current</v>
          </cell>
        </row>
        <row r="117">
          <cell r="O117">
            <v>4769457</v>
          </cell>
          <cell r="P117" t="str">
            <v xml:space="preserve">Unearned Revenue </v>
          </cell>
        </row>
        <row r="118">
          <cell r="O118">
            <v>126497</v>
          </cell>
          <cell r="P118" t="str">
            <v>Due to Other Governments</v>
          </cell>
        </row>
        <row r="119">
          <cell r="O119">
            <v>0</v>
          </cell>
          <cell r="P119" t="str">
            <v>Due to Other Governments</v>
          </cell>
        </row>
        <row r="120">
          <cell r="O120">
            <v>0</v>
          </cell>
          <cell r="P120" t="str">
            <v>Due to Component Unit</v>
          </cell>
        </row>
        <row r="121">
          <cell r="O121">
            <v>0</v>
          </cell>
          <cell r="P121" t="str">
            <v>AJE's should eliminate to  zero - not in Financial Stmts</v>
          </cell>
        </row>
        <row r="122">
          <cell r="O122">
            <v>0</v>
          </cell>
          <cell r="P122" t="str">
            <v>AJE's should eliminate to  zero - not in Financial Stmts</v>
          </cell>
        </row>
        <row r="123">
          <cell r="O123">
            <v>0</v>
          </cell>
          <cell r="P123" t="str">
            <v>AJE's should eliminate to  zero - not in Financial Stmts</v>
          </cell>
        </row>
        <row r="124">
          <cell r="O124">
            <v>0</v>
          </cell>
          <cell r="P124" t="str">
            <v>AJE's should eliminate to  zero - not in Financial Stmts</v>
          </cell>
        </row>
        <row r="125">
          <cell r="O125">
            <v>0</v>
          </cell>
          <cell r="P125" t="str">
            <v>AJE's should eliminate to  zero - not in Financial Stmts</v>
          </cell>
        </row>
        <row r="126">
          <cell r="O126">
            <v>0</v>
          </cell>
          <cell r="P126" t="str">
            <v>AJE's should eliminate to  zero - not in Financial Stmts</v>
          </cell>
        </row>
        <row r="127">
          <cell r="O127">
            <v>0</v>
          </cell>
          <cell r="P127" t="str">
            <v>AJE's should eliminate to  zero - not in Financial Stmts</v>
          </cell>
        </row>
        <row r="128">
          <cell r="O128">
            <v>0</v>
          </cell>
          <cell r="P128" t="str">
            <v>AJE's should eliminate to  zero - not in Financial Stmts</v>
          </cell>
        </row>
        <row r="129">
          <cell r="O129">
            <v>0</v>
          </cell>
          <cell r="P129"/>
        </row>
        <row r="130">
          <cell r="O130">
            <v>0</v>
          </cell>
          <cell r="P130" t="str">
            <v>DI - Service Concession Arrangement</v>
          </cell>
        </row>
        <row r="131">
          <cell r="O131">
            <v>0</v>
          </cell>
          <cell r="P131" t="str">
            <v>Accum Inc in FV Securities</v>
          </cell>
        </row>
        <row r="132">
          <cell r="O132">
            <v>1421219</v>
          </cell>
          <cell r="P132" t="str">
            <v>DI - Pension FRS</v>
          </cell>
        </row>
        <row r="133">
          <cell r="O133">
            <v>5617225</v>
          </cell>
          <cell r="P133" t="str">
            <v>DI - Pension HIS</v>
          </cell>
        </row>
        <row r="134">
          <cell r="O134">
            <v>5303546</v>
          </cell>
          <cell r="P134" t="str">
            <v xml:space="preserve">DI - Other Postemployment Benefits </v>
          </cell>
        </row>
        <row r="135">
          <cell r="O135">
            <v>13655797</v>
          </cell>
          <cell r="P135" t="str">
            <v>DI - Lease Agreements</v>
          </cell>
        </row>
        <row r="136">
          <cell r="O136">
            <v>0</v>
          </cell>
          <cell r="P136" t="str">
            <v>DI - Irrevocable Split-interest Agreements</v>
          </cell>
        </row>
        <row r="137">
          <cell r="O137">
            <v>191087373</v>
          </cell>
          <cell r="P137"/>
        </row>
        <row r="138">
          <cell r="O138"/>
          <cell r="P138"/>
        </row>
        <row r="139">
          <cell r="O139"/>
          <cell r="P139"/>
        </row>
        <row r="140">
          <cell r="O140"/>
          <cell r="P140"/>
        </row>
        <row r="141">
          <cell r="O141">
            <v>37129719</v>
          </cell>
          <cell r="P141"/>
        </row>
        <row r="142">
          <cell r="O142">
            <v>0</v>
          </cell>
          <cell r="P142"/>
        </row>
        <row r="143">
          <cell r="O143">
            <v>0</v>
          </cell>
          <cell r="P143"/>
        </row>
        <row r="144">
          <cell r="O144">
            <v>0</v>
          </cell>
          <cell r="P144"/>
        </row>
        <row r="145">
          <cell r="O145">
            <v>0</v>
          </cell>
          <cell r="P145"/>
        </row>
        <row r="146">
          <cell r="O146">
            <v>0</v>
          </cell>
          <cell r="P146"/>
        </row>
        <row r="147">
          <cell r="O147">
            <v>0</v>
          </cell>
          <cell r="P147"/>
        </row>
        <row r="148">
          <cell r="O148">
            <v>-108289425</v>
          </cell>
          <cell r="P148"/>
        </row>
        <row r="149">
          <cell r="O149">
            <v>0</v>
          </cell>
          <cell r="P149"/>
        </row>
        <row r="150">
          <cell r="O150">
            <v>0</v>
          </cell>
          <cell r="P150"/>
        </row>
        <row r="151">
          <cell r="O151">
            <v>345458303</v>
          </cell>
          <cell r="P151"/>
        </row>
        <row r="152">
          <cell r="O152">
            <v>0</v>
          </cell>
          <cell r="P152"/>
        </row>
        <row r="153">
          <cell r="O153">
            <v>0</v>
          </cell>
          <cell r="P153"/>
        </row>
        <row r="154">
          <cell r="O154"/>
          <cell r="P154"/>
        </row>
        <row r="155">
          <cell r="O155">
            <v>274298597</v>
          </cell>
          <cell r="P155"/>
        </row>
        <row r="156">
          <cell r="O156"/>
          <cell r="P156"/>
        </row>
        <row r="157">
          <cell r="O157"/>
          <cell r="P157"/>
        </row>
        <row r="158">
          <cell r="O158"/>
          <cell r="P158"/>
        </row>
        <row r="159">
          <cell r="O159">
            <v>3084506</v>
          </cell>
          <cell r="P159" t="str">
            <v>Student Tuition and Fees</v>
          </cell>
        </row>
        <row r="160">
          <cell r="O160">
            <v>-7692452</v>
          </cell>
          <cell r="P160" t="str">
            <v>Student Tuition and Fees</v>
          </cell>
        </row>
        <row r="161">
          <cell r="O161">
            <v>15581377</v>
          </cell>
          <cell r="P161" t="str">
            <v>Student Tuition and Fees</v>
          </cell>
        </row>
        <row r="162">
          <cell r="O162">
            <v>486990</v>
          </cell>
          <cell r="P162" t="str">
            <v>Student Tuition and Fees</v>
          </cell>
        </row>
        <row r="163">
          <cell r="O163">
            <v>1511666</v>
          </cell>
          <cell r="P163" t="str">
            <v>Student Tuition and Fees</v>
          </cell>
        </row>
        <row r="164">
          <cell r="O164">
            <v>19393</v>
          </cell>
          <cell r="P164" t="str">
            <v>Student Tuition and Fees</v>
          </cell>
        </row>
        <row r="165">
          <cell r="O165">
            <v>0</v>
          </cell>
          <cell r="P165" t="str">
            <v>Student Tuition and Fees</v>
          </cell>
        </row>
        <row r="166">
          <cell r="O166">
            <v>0</v>
          </cell>
          <cell r="P166" t="str">
            <v>Student Tuition and Fees</v>
          </cell>
        </row>
        <row r="167">
          <cell r="O167">
            <v>286492</v>
          </cell>
          <cell r="P167" t="str">
            <v>Student Tuition and Fees</v>
          </cell>
        </row>
        <row r="168">
          <cell r="O168">
            <v>3851612</v>
          </cell>
          <cell r="P168" t="str">
            <v>Student Tuition and Fees</v>
          </cell>
        </row>
        <row r="169">
          <cell r="O169">
            <v>2002022</v>
          </cell>
          <cell r="P169" t="str">
            <v>Student Tuition and Fees</v>
          </cell>
        </row>
        <row r="170">
          <cell r="O170">
            <v>2937</v>
          </cell>
          <cell r="P170" t="str">
            <v>Student Tuition and Fees</v>
          </cell>
        </row>
        <row r="171">
          <cell r="O171">
            <v>531587</v>
          </cell>
          <cell r="P171" t="str">
            <v>Student Tuition and Fees</v>
          </cell>
        </row>
        <row r="172">
          <cell r="O172">
            <v>2495</v>
          </cell>
          <cell r="P172" t="str">
            <v>Student Tuition and Fees</v>
          </cell>
        </row>
        <row r="173">
          <cell r="O173">
            <v>0</v>
          </cell>
          <cell r="P173" t="str">
            <v>Student Tuition and Fees</v>
          </cell>
        </row>
        <row r="174">
          <cell r="O174">
            <v>0</v>
          </cell>
          <cell r="P174" t="str">
            <v>Student Tuition and Fees</v>
          </cell>
        </row>
        <row r="175">
          <cell r="O175"/>
          <cell r="P175"/>
        </row>
        <row r="176">
          <cell r="O176">
            <v>19668625</v>
          </cell>
          <cell r="P176"/>
        </row>
        <row r="177">
          <cell r="O177"/>
          <cell r="P177"/>
        </row>
        <row r="178">
          <cell r="O178">
            <v>0</v>
          </cell>
          <cell r="P178" t="str">
            <v>Student Tuition and Fees</v>
          </cell>
        </row>
        <row r="179">
          <cell r="O179">
            <v>0</v>
          </cell>
          <cell r="P179" t="str">
            <v>Student Tuition and Fees</v>
          </cell>
        </row>
        <row r="180">
          <cell r="O180">
            <v>260174</v>
          </cell>
          <cell r="P180" t="str">
            <v>Student Tuition and Fees</v>
          </cell>
        </row>
        <row r="181">
          <cell r="O181">
            <v>0</v>
          </cell>
          <cell r="P181" t="str">
            <v>Student Tuition and Fees</v>
          </cell>
        </row>
        <row r="182">
          <cell r="O182">
            <v>0</v>
          </cell>
          <cell r="P182" t="str">
            <v>Student Tuition and Fees</v>
          </cell>
        </row>
        <row r="183">
          <cell r="O183">
            <v>0</v>
          </cell>
          <cell r="P183" t="str">
            <v>Student Tuition and Fees</v>
          </cell>
        </row>
        <row r="184">
          <cell r="O184">
            <v>0</v>
          </cell>
          <cell r="P184" t="str">
            <v>Student Tuition and Fees</v>
          </cell>
        </row>
        <row r="185">
          <cell r="O185">
            <v>0</v>
          </cell>
          <cell r="P185" t="str">
            <v>Student Tuition and Fees</v>
          </cell>
        </row>
        <row r="186">
          <cell r="O186">
            <v>2173046</v>
          </cell>
          <cell r="P186" t="str">
            <v>Student Tuition and Fees</v>
          </cell>
        </row>
        <row r="187">
          <cell r="O187">
            <v>2100789</v>
          </cell>
          <cell r="P187" t="str">
            <v>Student Tuition and Fees</v>
          </cell>
        </row>
        <row r="188">
          <cell r="O188">
            <v>585253</v>
          </cell>
          <cell r="P188" t="str">
            <v>Student Tuition and Fees</v>
          </cell>
        </row>
        <row r="189">
          <cell r="O189">
            <v>1911</v>
          </cell>
          <cell r="P189" t="str">
            <v>Student Tuition and Fees</v>
          </cell>
        </row>
        <row r="190">
          <cell r="O190">
            <v>107690</v>
          </cell>
          <cell r="P190" t="str">
            <v>Student Tuition and Fees</v>
          </cell>
        </row>
        <row r="191">
          <cell r="O191">
            <v>2716642</v>
          </cell>
          <cell r="P191" t="str">
            <v>Student Tuition and Fees</v>
          </cell>
        </row>
        <row r="192">
          <cell r="O192">
            <v>4719237</v>
          </cell>
          <cell r="P192" t="str">
            <v>Student Tuition and Fees</v>
          </cell>
        </row>
        <row r="193">
          <cell r="O193">
            <v>7509818</v>
          </cell>
          <cell r="P193" t="str">
            <v>Capital Grants, Contracts, Gifts, and Fees</v>
          </cell>
        </row>
        <row r="194">
          <cell r="O194">
            <v>0</v>
          </cell>
          <cell r="P194" t="str">
            <v>Capital Grants, Contracts, Gifts, and Fees</v>
          </cell>
        </row>
        <row r="195">
          <cell r="O195">
            <v>533897</v>
          </cell>
          <cell r="P195" t="str">
            <v>Capital Grants, Contracts, Gifts, and Fees</v>
          </cell>
        </row>
        <row r="196">
          <cell r="O196">
            <v>2731930</v>
          </cell>
          <cell r="P196" t="str">
            <v>Student Tuition and Fees</v>
          </cell>
        </row>
        <row r="197">
          <cell r="O197">
            <v>1567510</v>
          </cell>
          <cell r="P197" t="str">
            <v>Student Tuition and Fees</v>
          </cell>
        </row>
        <row r="198">
          <cell r="O198">
            <v>0</v>
          </cell>
          <cell r="P198" t="str">
            <v>Student Tuition and Fees</v>
          </cell>
        </row>
        <row r="199">
          <cell r="O199">
            <v>331725</v>
          </cell>
          <cell r="P199" t="str">
            <v>Student Tuition and Fees</v>
          </cell>
        </row>
        <row r="200">
          <cell r="O200">
            <v>34046</v>
          </cell>
          <cell r="P200" t="str">
            <v>Student Tuition and Fees</v>
          </cell>
        </row>
        <row r="201">
          <cell r="O201">
            <v>116</v>
          </cell>
          <cell r="P201" t="str">
            <v>Student Tuition and Fees</v>
          </cell>
        </row>
        <row r="202">
          <cell r="O202">
            <v>10140</v>
          </cell>
          <cell r="P202" t="str">
            <v>Student Tuition and Fees</v>
          </cell>
        </row>
        <row r="203">
          <cell r="O203">
            <v>1347364</v>
          </cell>
          <cell r="P203" t="str">
            <v>Student Tuition and Fees</v>
          </cell>
        </row>
        <row r="204">
          <cell r="O204">
            <v>1143442</v>
          </cell>
          <cell r="P204" t="str">
            <v>Student Tuition and Fees</v>
          </cell>
        </row>
        <row r="205">
          <cell r="O205">
            <v>0</v>
          </cell>
          <cell r="P205" t="str">
            <v>Student Tuition and Fees</v>
          </cell>
        </row>
        <row r="206">
          <cell r="O206">
            <v>0</v>
          </cell>
          <cell r="P206" t="str">
            <v>Student Tuition and Fees</v>
          </cell>
        </row>
        <row r="207">
          <cell r="O207"/>
          <cell r="P207"/>
        </row>
        <row r="208">
          <cell r="O208">
            <v>27874730</v>
          </cell>
          <cell r="P208"/>
        </row>
        <row r="209">
          <cell r="O209"/>
          <cell r="P209"/>
        </row>
        <row r="210">
          <cell r="O210">
            <v>47543355</v>
          </cell>
          <cell r="P210"/>
        </row>
        <row r="211">
          <cell r="O211"/>
          <cell r="P211"/>
        </row>
        <row r="212">
          <cell r="O212"/>
          <cell r="P212"/>
        </row>
        <row r="213">
          <cell r="O213"/>
          <cell r="P213"/>
        </row>
        <row r="214">
          <cell r="O214">
            <v>0</v>
          </cell>
          <cell r="P214" t="str">
            <v>State and Local Grants and Contracts</v>
          </cell>
        </row>
        <row r="215">
          <cell r="O215">
            <v>0</v>
          </cell>
          <cell r="P215" t="str">
            <v>Gifts and Grants</v>
          </cell>
        </row>
        <row r="216">
          <cell r="O216">
            <v>0</v>
          </cell>
          <cell r="P216" t="str">
            <v>Capital Grants, Contracts, Gifts, and Fees</v>
          </cell>
        </row>
        <row r="217">
          <cell r="O217">
            <v>161000</v>
          </cell>
          <cell r="P217" t="str">
            <v>State and Local Grants and Contracts</v>
          </cell>
        </row>
        <row r="218">
          <cell r="O218">
            <v>4264990</v>
          </cell>
          <cell r="P218" t="str">
            <v>Gifts and Grants</v>
          </cell>
        </row>
        <row r="219">
          <cell r="O219">
            <v>0</v>
          </cell>
          <cell r="P219" t="str">
            <v>Capital Grants, Contracts, Gifts, and Fees</v>
          </cell>
        </row>
        <row r="220">
          <cell r="O220">
            <v>0</v>
          </cell>
          <cell r="P220" t="str">
            <v>Gifts and Grants</v>
          </cell>
        </row>
        <row r="221">
          <cell r="O221">
            <v>0</v>
          </cell>
          <cell r="P221" t="str">
            <v>Capital Grants, Contracts, Gifts, and Fees</v>
          </cell>
        </row>
        <row r="222">
          <cell r="O222">
            <v>0</v>
          </cell>
          <cell r="P222" t="str">
            <v>AJE's should eliminate to  zero - not in Financial Stmts</v>
          </cell>
        </row>
        <row r="223">
          <cell r="O223">
            <v>0</v>
          </cell>
          <cell r="P223" t="str">
            <v>State and Local Grants and Contracts</v>
          </cell>
        </row>
        <row r="224">
          <cell r="O224"/>
          <cell r="P224"/>
        </row>
        <row r="225">
          <cell r="O225">
            <v>4425990</v>
          </cell>
          <cell r="P225"/>
        </row>
        <row r="226">
          <cell r="O226"/>
          <cell r="P226"/>
        </row>
        <row r="227">
          <cell r="O227"/>
          <cell r="P227"/>
        </row>
        <row r="228">
          <cell r="O228"/>
          <cell r="P228"/>
        </row>
        <row r="229">
          <cell r="O229">
            <v>78887577</v>
          </cell>
          <cell r="P229" t="str">
            <v>State Noncapital Appropriations</v>
          </cell>
        </row>
        <row r="230">
          <cell r="O230">
            <v>772380</v>
          </cell>
          <cell r="P230" t="str">
            <v>State Noncapital Appropriations</v>
          </cell>
        </row>
        <row r="231">
          <cell r="O231">
            <v>0</v>
          </cell>
          <cell r="P231" t="str">
            <v>State Noncapital Appropriations</v>
          </cell>
        </row>
        <row r="232">
          <cell r="O232">
            <v>4181028</v>
          </cell>
          <cell r="P232" t="str">
            <v>State Noncapital Appropriations</v>
          </cell>
        </row>
        <row r="233">
          <cell r="O233">
            <v>0</v>
          </cell>
          <cell r="P233" t="str">
            <v>State Noncapital Appropriations</v>
          </cell>
        </row>
        <row r="234">
          <cell r="O234">
            <v>0</v>
          </cell>
          <cell r="P234" t="str">
            <v>State Capital Appropriations</v>
          </cell>
        </row>
        <row r="235">
          <cell r="O235">
            <v>810400</v>
          </cell>
          <cell r="P235" t="str">
            <v>State Capital Appropriations</v>
          </cell>
        </row>
        <row r="236">
          <cell r="O236">
            <v>0</v>
          </cell>
          <cell r="P236" t="str">
            <v>State Capital Appropriations</v>
          </cell>
        </row>
        <row r="237">
          <cell r="O237">
            <v>0</v>
          </cell>
          <cell r="P237" t="str">
            <v>State Noncapital Appropriations</v>
          </cell>
        </row>
        <row r="238">
          <cell r="O238">
            <v>0</v>
          </cell>
          <cell r="P238" t="str">
            <v>State Noncapital Appropriations</v>
          </cell>
        </row>
        <row r="239">
          <cell r="O239">
            <v>0</v>
          </cell>
          <cell r="P239" t="str">
            <v>State Capital Appropriations</v>
          </cell>
        </row>
        <row r="240">
          <cell r="O240">
            <v>0</v>
          </cell>
          <cell r="P240" t="str">
            <v>State Noncapital Appropriations</v>
          </cell>
        </row>
        <row r="241">
          <cell r="O241">
            <v>18061799</v>
          </cell>
          <cell r="P241" t="str">
            <v>State Noncapital Appropriations</v>
          </cell>
        </row>
        <row r="242">
          <cell r="O242">
            <v>0</v>
          </cell>
          <cell r="P242" t="str">
            <v>State Noncapital Appropriations</v>
          </cell>
        </row>
        <row r="243">
          <cell r="O243">
            <v>3358097</v>
          </cell>
          <cell r="P243" t="str">
            <v>State and Local Grants and Contracts</v>
          </cell>
        </row>
        <row r="244">
          <cell r="O244">
            <v>0</v>
          </cell>
          <cell r="P244" t="str">
            <v>Gifts and Grants</v>
          </cell>
        </row>
        <row r="245">
          <cell r="O245">
            <v>24040225</v>
          </cell>
          <cell r="P245" t="str">
            <v>Capital Grants, Contracts, Gifts, and Fees</v>
          </cell>
        </row>
        <row r="246">
          <cell r="O246">
            <v>16360147</v>
          </cell>
          <cell r="P246" t="str">
            <v>Federal and State Student Financial Aid</v>
          </cell>
        </row>
        <row r="247">
          <cell r="O247">
            <v>0</v>
          </cell>
          <cell r="P247" t="str">
            <v>AJE's should eliminate to  zero - not in Financial Stmts</v>
          </cell>
        </row>
        <row r="248">
          <cell r="O248">
            <v>0</v>
          </cell>
          <cell r="P248" t="str">
            <v>State and Local Grants and Contracts</v>
          </cell>
        </row>
        <row r="249">
          <cell r="O249"/>
          <cell r="P249"/>
        </row>
        <row r="250">
          <cell r="O250">
            <v>146471653</v>
          </cell>
          <cell r="P250"/>
        </row>
        <row r="251">
          <cell r="O251"/>
          <cell r="P251"/>
        </row>
        <row r="252">
          <cell r="O252"/>
          <cell r="P252"/>
        </row>
        <row r="253">
          <cell r="O253"/>
          <cell r="P253"/>
        </row>
        <row r="254">
          <cell r="O254">
            <v>16230698</v>
          </cell>
          <cell r="P254" t="str">
            <v>Federal Grants and Contracts - Operating</v>
          </cell>
        </row>
        <row r="255">
          <cell r="O255">
            <v>0</v>
          </cell>
          <cell r="P255" t="str">
            <v>Gifts and Grants</v>
          </cell>
        </row>
        <row r="256">
          <cell r="O256">
            <v>43081853</v>
          </cell>
          <cell r="P256" t="str">
            <v>Gifts and Grants</v>
          </cell>
        </row>
        <row r="257">
          <cell r="O257">
            <v>62940239</v>
          </cell>
          <cell r="P257" t="str">
            <v>Federal and State Student Financial Aid</v>
          </cell>
        </row>
        <row r="258">
          <cell r="O258">
            <v>-25554</v>
          </cell>
          <cell r="P258" t="str">
            <v>Federal and State Student Financial Aid</v>
          </cell>
        </row>
        <row r="259">
          <cell r="O259">
            <v>0</v>
          </cell>
          <cell r="P259" t="str">
            <v>Capital Grants, Contracts, Gifts, and Fees</v>
          </cell>
        </row>
        <row r="260">
          <cell r="O260">
            <v>0</v>
          </cell>
          <cell r="P260" t="str">
            <v>AJE's should eliminate to  zero - not in Financial Stmts</v>
          </cell>
        </row>
        <row r="261">
          <cell r="O261">
            <v>0</v>
          </cell>
          <cell r="P261" t="str">
            <v>Federal Grants and Contracts - Operating</v>
          </cell>
        </row>
        <row r="262">
          <cell r="O262"/>
          <cell r="P262"/>
        </row>
        <row r="263">
          <cell r="O263">
            <v>122227236</v>
          </cell>
          <cell r="P263"/>
        </row>
        <row r="264">
          <cell r="O264"/>
          <cell r="P264"/>
        </row>
        <row r="265">
          <cell r="O265"/>
          <cell r="P265"/>
        </row>
        <row r="266">
          <cell r="O266"/>
          <cell r="P266"/>
        </row>
        <row r="267">
          <cell r="O267">
            <v>15000</v>
          </cell>
          <cell r="P267" t="str">
            <v>Gifts and Grants</v>
          </cell>
        </row>
        <row r="268">
          <cell r="O268">
            <v>0</v>
          </cell>
          <cell r="P268" t="str">
            <v>Capital Grants, Contracts, Gifts, and Fees</v>
          </cell>
        </row>
        <row r="269">
          <cell r="O269">
            <v>13380129</v>
          </cell>
          <cell r="P269" t="str">
            <v>Nongovernmental Grants and Contracts</v>
          </cell>
        </row>
        <row r="270">
          <cell r="O270">
            <v>0</v>
          </cell>
          <cell r="P270" t="str">
            <v>Gifts and Grants</v>
          </cell>
        </row>
        <row r="271">
          <cell r="O271">
            <v>0</v>
          </cell>
          <cell r="P271" t="str">
            <v>Capital Grants, Contracts, Gifts, and Fees</v>
          </cell>
        </row>
        <row r="272">
          <cell r="O272">
            <v>0</v>
          </cell>
          <cell r="P272" t="str">
            <v>AJE's should eliminate to  zero - not in Financial Stmts</v>
          </cell>
        </row>
        <row r="273">
          <cell r="O273">
            <v>0</v>
          </cell>
          <cell r="P273" t="str">
            <v>Nongovernmental Grants and Contracts</v>
          </cell>
        </row>
        <row r="274">
          <cell r="O274">
            <v>0</v>
          </cell>
          <cell r="P274" t="str">
            <v>Gifts and Grants</v>
          </cell>
        </row>
        <row r="275">
          <cell r="O275">
            <v>0</v>
          </cell>
          <cell r="P275" t="str">
            <v>Capital Grants, Contracts, Gifts, and Fees</v>
          </cell>
        </row>
        <row r="276">
          <cell r="O276"/>
          <cell r="P276"/>
        </row>
        <row r="277">
          <cell r="O277">
            <v>13395129</v>
          </cell>
          <cell r="P277"/>
        </row>
        <row r="278">
          <cell r="O278"/>
          <cell r="P278"/>
        </row>
        <row r="279">
          <cell r="O279"/>
          <cell r="P279"/>
        </row>
        <row r="280">
          <cell r="O280"/>
          <cell r="P280"/>
        </row>
        <row r="281">
          <cell r="O281">
            <v>1039940</v>
          </cell>
          <cell r="P281" t="str">
            <v>Auxiliary Enterprises,</v>
          </cell>
        </row>
        <row r="282">
          <cell r="O282">
            <v>185145</v>
          </cell>
          <cell r="P282" t="str">
            <v>Auxiliary Enterprises,</v>
          </cell>
        </row>
        <row r="283">
          <cell r="O283">
            <v>0</v>
          </cell>
          <cell r="P283" t="str">
            <v>Auxiliary Enterprises,</v>
          </cell>
        </row>
        <row r="284">
          <cell r="O284">
            <v>0</v>
          </cell>
          <cell r="P284" t="str">
            <v>Auxiliary Enterprises,</v>
          </cell>
        </row>
        <row r="285">
          <cell r="O285">
            <v>1636839</v>
          </cell>
          <cell r="P285" t="str">
            <v>1 Other Operating Revenues ;  3 Aux Enterprises</v>
          </cell>
        </row>
        <row r="286">
          <cell r="O286">
            <v>1846814</v>
          </cell>
          <cell r="P286" t="str">
            <v>1 Other Operating Revenues ;  3 Aux Enterprises</v>
          </cell>
        </row>
        <row r="287">
          <cell r="O287">
            <v>107199</v>
          </cell>
          <cell r="P287" t="str">
            <v>1,2 Sales and Service of Ed Dept;  3 Aux Enterprises</v>
          </cell>
        </row>
        <row r="288">
          <cell r="O288">
            <v>0</v>
          </cell>
          <cell r="P288"/>
        </row>
        <row r="289">
          <cell r="O289">
            <v>1323</v>
          </cell>
          <cell r="P289" t="str">
            <v>1,2 Sales and Service of Ed Dept;  3 Aux Enterprises</v>
          </cell>
        </row>
        <row r="290">
          <cell r="O290">
            <v>0</v>
          </cell>
          <cell r="P290" t="str">
            <v>AJE's should eliminate to  zero - not in Financial Stmts</v>
          </cell>
        </row>
        <row r="291">
          <cell r="O291"/>
          <cell r="P291"/>
        </row>
        <row r="292">
          <cell r="O292">
            <v>4817260</v>
          </cell>
          <cell r="P292"/>
        </row>
        <row r="293">
          <cell r="O293"/>
          <cell r="P293"/>
        </row>
        <row r="294">
          <cell r="O294">
            <v>43684</v>
          </cell>
          <cell r="P294" t="str">
            <v>Additions to Endowments</v>
          </cell>
        </row>
        <row r="295">
          <cell r="O295"/>
          <cell r="P295"/>
        </row>
        <row r="296">
          <cell r="O296">
            <v>43684</v>
          </cell>
          <cell r="P296"/>
        </row>
        <row r="297">
          <cell r="O297"/>
          <cell r="P297"/>
        </row>
        <row r="298">
          <cell r="O298"/>
          <cell r="P298"/>
        </row>
        <row r="299">
          <cell r="O299"/>
          <cell r="P299"/>
        </row>
        <row r="300">
          <cell r="O300">
            <v>4350346</v>
          </cell>
          <cell r="P300" t="str">
            <v>Investment Income</v>
          </cell>
        </row>
        <row r="301">
          <cell r="O301">
            <v>-39949</v>
          </cell>
          <cell r="P301" t="str">
            <v>Net Gain (Loss) on Investments</v>
          </cell>
        </row>
        <row r="302">
          <cell r="O302">
            <v>6130</v>
          </cell>
          <cell r="P302" t="str">
            <v>Other Operating Revenues</v>
          </cell>
        </row>
        <row r="303">
          <cell r="O303">
            <v>1344294</v>
          </cell>
          <cell r="P303" t="str">
            <v>Other Operating Revenues</v>
          </cell>
        </row>
        <row r="304">
          <cell r="O304"/>
          <cell r="P304"/>
        </row>
        <row r="305">
          <cell r="O305">
            <v>5660821</v>
          </cell>
          <cell r="P305"/>
        </row>
        <row r="306">
          <cell r="O306"/>
          <cell r="P306"/>
        </row>
        <row r="307">
          <cell r="O307"/>
          <cell r="P307"/>
        </row>
        <row r="308">
          <cell r="O308"/>
          <cell r="P308"/>
        </row>
        <row r="309">
          <cell r="O309">
            <v>0</v>
          </cell>
          <cell r="P309" t="str">
            <v>AJE's should eliminate to  zero - not in Financial Stmts</v>
          </cell>
        </row>
        <row r="310">
          <cell r="O310">
            <v>0</v>
          </cell>
          <cell r="P310" t="str">
            <v>AJE's should eliminate to  zero - not in Financial Stmts</v>
          </cell>
        </row>
        <row r="311">
          <cell r="O311">
            <v>0</v>
          </cell>
          <cell r="P311" t="str">
            <v>Capital Grants, Contracts, Gifts, and Fees</v>
          </cell>
        </row>
        <row r="312">
          <cell r="O312">
            <v>0</v>
          </cell>
          <cell r="P312" t="str">
            <v>Gain (Loss) on Disposal of Capital Assets</v>
          </cell>
        </row>
        <row r="313">
          <cell r="O313">
            <v>13910</v>
          </cell>
          <cell r="P313" t="str">
            <v>Other Nonoperating Revenues</v>
          </cell>
        </row>
        <row r="314">
          <cell r="O314">
            <v>0</v>
          </cell>
          <cell r="P314" t="str">
            <v>Other Nonoperating Revenues</v>
          </cell>
        </row>
        <row r="315">
          <cell r="O315">
            <v>0</v>
          </cell>
          <cell r="P315" t="str">
            <v>AJE's should eliminate to  zero - not in Financial Stmts</v>
          </cell>
        </row>
        <row r="316">
          <cell r="O316">
            <v>1018470</v>
          </cell>
          <cell r="P316" t="str">
            <v>Other Operating Revenues</v>
          </cell>
        </row>
        <row r="317">
          <cell r="O317">
            <v>0</v>
          </cell>
          <cell r="P317" t="str">
            <v>Other Operating Revenues</v>
          </cell>
        </row>
        <row r="318">
          <cell r="O318">
            <v>-866</v>
          </cell>
          <cell r="P318" t="str">
            <v>Other Operating Revenues</v>
          </cell>
        </row>
        <row r="319">
          <cell r="O319"/>
          <cell r="P319"/>
        </row>
        <row r="320">
          <cell r="O320">
            <v>1031514</v>
          </cell>
          <cell r="P320"/>
        </row>
        <row r="321">
          <cell r="O321"/>
          <cell r="P321"/>
        </row>
        <row r="322">
          <cell r="O322">
            <v>345616642</v>
          </cell>
          <cell r="P322"/>
        </row>
        <row r="323">
          <cell r="O323"/>
          <cell r="P323"/>
        </row>
        <row r="324">
          <cell r="O324"/>
          <cell r="P324"/>
        </row>
        <row r="325">
          <cell r="O325"/>
          <cell r="P325"/>
        </row>
        <row r="326">
          <cell r="O326">
            <v>0</v>
          </cell>
          <cell r="P326" t="str">
            <v>Personnel Services</v>
          </cell>
        </row>
        <row r="327">
          <cell r="O327">
            <v>3048798</v>
          </cell>
          <cell r="P327" t="str">
            <v>Personnel Services</v>
          </cell>
        </row>
        <row r="328">
          <cell r="O328">
            <v>2459923</v>
          </cell>
          <cell r="P328" t="str">
            <v>Personnel Services</v>
          </cell>
        </row>
        <row r="329">
          <cell r="O329">
            <v>12042261</v>
          </cell>
          <cell r="P329" t="str">
            <v>Personnel Services</v>
          </cell>
        </row>
        <row r="330">
          <cell r="O330">
            <v>0</v>
          </cell>
          <cell r="P330" t="str">
            <v>Personnel Services</v>
          </cell>
        </row>
        <row r="331">
          <cell r="O331">
            <v>0</v>
          </cell>
          <cell r="P331" t="str">
            <v>Personnel Services</v>
          </cell>
        </row>
        <row r="332">
          <cell r="O332">
            <v>25969835</v>
          </cell>
          <cell r="P332" t="str">
            <v>Personnel Services</v>
          </cell>
        </row>
        <row r="333">
          <cell r="O333">
            <v>6748476</v>
          </cell>
          <cell r="P333" t="str">
            <v>Personnel Services</v>
          </cell>
        </row>
        <row r="334">
          <cell r="O334">
            <v>1557</v>
          </cell>
          <cell r="P334" t="str">
            <v>Personnel Services</v>
          </cell>
        </row>
        <row r="335">
          <cell r="O335">
            <v>0</v>
          </cell>
          <cell r="P335" t="str">
            <v>Personnel Services</v>
          </cell>
        </row>
        <row r="336">
          <cell r="O336">
            <v>0</v>
          </cell>
          <cell r="P336" t="str">
            <v>Personnel Services</v>
          </cell>
        </row>
        <row r="337">
          <cell r="O337">
            <v>0</v>
          </cell>
          <cell r="P337" t="str">
            <v>Personnel Services</v>
          </cell>
        </row>
        <row r="338">
          <cell r="O338">
            <v>22112518</v>
          </cell>
          <cell r="P338" t="str">
            <v>Personnel Services</v>
          </cell>
        </row>
        <row r="339">
          <cell r="O339">
            <v>1081985</v>
          </cell>
          <cell r="P339" t="str">
            <v>Personnel Services</v>
          </cell>
        </row>
        <row r="340">
          <cell r="O340">
            <v>0</v>
          </cell>
          <cell r="P340" t="str">
            <v>Personnel Services</v>
          </cell>
        </row>
        <row r="341">
          <cell r="O341">
            <v>0</v>
          </cell>
          <cell r="P341" t="str">
            <v>Personnel Services</v>
          </cell>
        </row>
        <row r="342">
          <cell r="O342">
            <v>0</v>
          </cell>
          <cell r="P342" t="str">
            <v>Personnel Services</v>
          </cell>
        </row>
        <row r="343">
          <cell r="O343">
            <v>23512041</v>
          </cell>
          <cell r="P343" t="str">
            <v>Personnel Services</v>
          </cell>
        </row>
        <row r="344">
          <cell r="O344">
            <v>2524</v>
          </cell>
          <cell r="P344" t="str">
            <v>Personnel Services</v>
          </cell>
        </row>
        <row r="345">
          <cell r="O345">
            <v>4648746</v>
          </cell>
          <cell r="P345" t="str">
            <v>Personnel Services</v>
          </cell>
        </row>
        <row r="346">
          <cell r="O346">
            <v>0</v>
          </cell>
          <cell r="P346" t="str">
            <v>Personnel Services</v>
          </cell>
        </row>
        <row r="347">
          <cell r="O347">
            <v>11870043</v>
          </cell>
          <cell r="P347" t="str">
            <v>Personnel Services</v>
          </cell>
        </row>
        <row r="348">
          <cell r="O348">
            <v>0</v>
          </cell>
          <cell r="P348" t="str">
            <v>Personnel Services</v>
          </cell>
        </row>
        <row r="349">
          <cell r="O349">
            <v>1472</v>
          </cell>
          <cell r="P349" t="str">
            <v>Personnel Services</v>
          </cell>
        </row>
        <row r="350">
          <cell r="O350">
            <v>2009433</v>
          </cell>
          <cell r="P350" t="str">
            <v>Personnel Services</v>
          </cell>
        </row>
        <row r="351">
          <cell r="O351">
            <v>0</v>
          </cell>
          <cell r="P351" t="str">
            <v>Personnel Services</v>
          </cell>
        </row>
        <row r="352">
          <cell r="O352">
            <v>918157</v>
          </cell>
          <cell r="P352" t="str">
            <v>Personnel Services</v>
          </cell>
        </row>
        <row r="353">
          <cell r="O353">
            <v>0</v>
          </cell>
          <cell r="P353" t="str">
            <v>Personnel Services</v>
          </cell>
        </row>
        <row r="354">
          <cell r="O354">
            <v>240610</v>
          </cell>
          <cell r="P354" t="str">
            <v>Personnel Services</v>
          </cell>
        </row>
        <row r="355">
          <cell r="O355">
            <v>0</v>
          </cell>
          <cell r="P355" t="str">
            <v>Personnel Services</v>
          </cell>
        </row>
        <row r="356">
          <cell r="O356">
            <v>129000</v>
          </cell>
          <cell r="P356" t="str">
            <v>Personnel Services</v>
          </cell>
        </row>
        <row r="357">
          <cell r="O357">
            <v>7743659</v>
          </cell>
          <cell r="P357" t="str">
            <v>Personnel Services</v>
          </cell>
        </row>
        <row r="358">
          <cell r="O358">
            <v>0</v>
          </cell>
          <cell r="P358" t="str">
            <v>Personnel Services</v>
          </cell>
        </row>
        <row r="359">
          <cell r="O359">
            <v>12294517</v>
          </cell>
          <cell r="P359" t="str">
            <v>Personnel Services</v>
          </cell>
        </row>
        <row r="360">
          <cell r="O360">
            <v>1081713</v>
          </cell>
          <cell r="P360" t="str">
            <v>Personnel Services</v>
          </cell>
        </row>
        <row r="361">
          <cell r="O361">
            <v>1852062</v>
          </cell>
          <cell r="P361" t="str">
            <v>Personnel Services</v>
          </cell>
        </row>
        <row r="362">
          <cell r="O362">
            <v>0</v>
          </cell>
          <cell r="P362" t="str">
            <v>Personnel Services</v>
          </cell>
        </row>
        <row r="363">
          <cell r="O363">
            <v>549931</v>
          </cell>
          <cell r="P363" t="str">
            <v>Personnel Services</v>
          </cell>
        </row>
        <row r="364">
          <cell r="O364">
            <v>0</v>
          </cell>
          <cell r="P364" t="str">
            <v>Personnel Services</v>
          </cell>
        </row>
        <row r="365">
          <cell r="O365">
            <v>841285</v>
          </cell>
          <cell r="P365" t="str">
            <v>Personnel Services</v>
          </cell>
        </row>
        <row r="366">
          <cell r="O366">
            <v>0</v>
          </cell>
          <cell r="P366" t="str">
            <v>Personnel Services</v>
          </cell>
        </row>
        <row r="367">
          <cell r="O367">
            <v>19195384</v>
          </cell>
          <cell r="P367" t="str">
            <v>Personnel Services</v>
          </cell>
        </row>
        <row r="368">
          <cell r="O368">
            <v>324895</v>
          </cell>
          <cell r="P368" t="str">
            <v>Personnel Services</v>
          </cell>
        </row>
        <row r="369">
          <cell r="O369"/>
          <cell r="P369"/>
        </row>
        <row r="370">
          <cell r="O370">
            <v>160680825</v>
          </cell>
          <cell r="P370"/>
        </row>
        <row r="371">
          <cell r="O371"/>
          <cell r="P371"/>
        </row>
        <row r="372">
          <cell r="O372"/>
          <cell r="P372"/>
        </row>
        <row r="373">
          <cell r="O373"/>
          <cell r="P373"/>
        </row>
        <row r="374">
          <cell r="O374">
            <v>0</v>
          </cell>
          <cell r="P374"/>
        </row>
        <row r="375">
          <cell r="O375">
            <v>1557851</v>
          </cell>
          <cell r="P375" t="str">
            <v>Other Services and Expenses</v>
          </cell>
        </row>
        <row r="376">
          <cell r="O376">
            <v>261333</v>
          </cell>
          <cell r="P376" t="str">
            <v>Other Services and Expenses</v>
          </cell>
        </row>
        <row r="377">
          <cell r="O377">
            <v>418611</v>
          </cell>
          <cell r="P377" t="str">
            <v>Utilities and Communications</v>
          </cell>
        </row>
        <row r="378">
          <cell r="O378">
            <v>270909</v>
          </cell>
          <cell r="P378" t="str">
            <v>Other Services and Expenses</v>
          </cell>
        </row>
        <row r="379">
          <cell r="O379">
            <v>3004648</v>
          </cell>
          <cell r="P379" t="str">
            <v>Other Services and Expenses</v>
          </cell>
        </row>
        <row r="380">
          <cell r="O380">
            <v>776364</v>
          </cell>
          <cell r="P380" t="str">
            <v>Other Services and Expenses</v>
          </cell>
        </row>
        <row r="381">
          <cell r="O381">
            <v>0</v>
          </cell>
          <cell r="P381" t="str">
            <v>Other Services and Expenses</v>
          </cell>
        </row>
        <row r="382">
          <cell r="O382">
            <v>3146067</v>
          </cell>
          <cell r="P382" t="str">
            <v>Other Services and Expenses</v>
          </cell>
        </row>
        <row r="383">
          <cell r="O383">
            <v>4646412</v>
          </cell>
          <cell r="P383" t="str">
            <v>Utilities and Communications</v>
          </cell>
        </row>
        <row r="384">
          <cell r="O384">
            <v>21743408</v>
          </cell>
          <cell r="P384" t="str">
            <v>Contractual Services</v>
          </cell>
        </row>
        <row r="385">
          <cell r="O385">
            <v>0</v>
          </cell>
          <cell r="P385" t="str">
            <v>Contractual Services</v>
          </cell>
        </row>
        <row r="386">
          <cell r="O386">
            <v>0</v>
          </cell>
          <cell r="P386" t="str">
            <v>Contractual Services</v>
          </cell>
        </row>
        <row r="387">
          <cell r="O387">
            <v>6987945</v>
          </cell>
          <cell r="P387" t="str">
            <v>Contractual Services</v>
          </cell>
        </row>
        <row r="388">
          <cell r="O388">
            <v>8812893</v>
          </cell>
          <cell r="P388" t="str">
            <v>Materials and Supplies</v>
          </cell>
        </row>
        <row r="389">
          <cell r="O389">
            <v>0</v>
          </cell>
          <cell r="P389" t="str">
            <v>Materials and Supplies</v>
          </cell>
        </row>
        <row r="390">
          <cell r="O390">
            <v>1688693</v>
          </cell>
          <cell r="P390" t="str">
            <v>Materials and Supplies</v>
          </cell>
        </row>
        <row r="391">
          <cell r="O391">
            <v>596727</v>
          </cell>
          <cell r="P391" t="str">
            <v>Materials and Supplies</v>
          </cell>
        </row>
        <row r="392">
          <cell r="O392">
            <v>373904</v>
          </cell>
          <cell r="P392" t="str">
            <v>Materials and Supplies</v>
          </cell>
        </row>
        <row r="393">
          <cell r="O393">
            <v>-3701</v>
          </cell>
          <cell r="P393" t="str">
            <v>Materials and Supplies</v>
          </cell>
        </row>
        <row r="394">
          <cell r="O394">
            <v>0</v>
          </cell>
          <cell r="P394" t="str">
            <v>AJE's should eliminate to  zero - not in Financial Stmts</v>
          </cell>
        </row>
        <row r="395">
          <cell r="O395">
            <v>0</v>
          </cell>
          <cell r="P395" t="str">
            <v>Other Services and Expenses</v>
          </cell>
        </row>
        <row r="396">
          <cell r="O396">
            <v>55032431</v>
          </cell>
          <cell r="P396" t="str">
            <v>Scholarships and Waivers</v>
          </cell>
        </row>
        <row r="397">
          <cell r="O397">
            <v>981298</v>
          </cell>
          <cell r="P397" t="str">
            <v>Interest on Capital Asset-Related Debt</v>
          </cell>
        </row>
        <row r="398">
          <cell r="O398">
            <v>0</v>
          </cell>
          <cell r="P398" t="str">
            <v>Other Services and Expenses</v>
          </cell>
        </row>
        <row r="399">
          <cell r="O399">
            <v>0</v>
          </cell>
          <cell r="P399"/>
        </row>
        <row r="400">
          <cell r="O400">
            <v>0</v>
          </cell>
          <cell r="P400" t="str">
            <v>AJE's should eliminate to  zero - not in Financial Stmts</v>
          </cell>
        </row>
        <row r="401">
          <cell r="O401">
            <v>0</v>
          </cell>
          <cell r="P401" t="str">
            <v>AJE's should eliminate to  zero - not in Financial Stmts</v>
          </cell>
        </row>
        <row r="402">
          <cell r="O402">
            <v>12971909</v>
          </cell>
          <cell r="P402" t="str">
            <v>Depreciation</v>
          </cell>
        </row>
        <row r="403">
          <cell r="O403">
            <v>1509154</v>
          </cell>
          <cell r="P403" t="str">
            <v>Other Services and Expenses</v>
          </cell>
        </row>
        <row r="404">
          <cell r="O404">
            <v>0</v>
          </cell>
          <cell r="P404" t="str">
            <v>AJE's should eliminate to  zero - not in Financial Stmts</v>
          </cell>
        </row>
        <row r="405">
          <cell r="O405">
            <v>279821</v>
          </cell>
          <cell r="P405" t="str">
            <v>Other Services and Expenses</v>
          </cell>
        </row>
        <row r="406">
          <cell r="O406"/>
          <cell r="P406"/>
        </row>
        <row r="407">
          <cell r="O407">
            <v>125056677</v>
          </cell>
          <cell r="P407"/>
        </row>
        <row r="408">
          <cell r="O408"/>
          <cell r="P408"/>
        </row>
        <row r="409">
          <cell r="O409"/>
          <cell r="P409"/>
        </row>
        <row r="410">
          <cell r="O410"/>
          <cell r="P410"/>
        </row>
        <row r="411">
          <cell r="O411">
            <v>0</v>
          </cell>
          <cell r="P411"/>
        </row>
        <row r="412">
          <cell r="O412">
            <v>0</v>
          </cell>
          <cell r="P412" t="str">
            <v>Materials and Supplies</v>
          </cell>
        </row>
        <row r="413">
          <cell r="O413">
            <v>4511609</v>
          </cell>
          <cell r="P413" t="str">
            <v>Materials and Supplies</v>
          </cell>
        </row>
        <row r="414">
          <cell r="O414">
            <v>0</v>
          </cell>
          <cell r="P414" t="str">
            <v>These are capitalized - No expenditures to SRECNP</v>
          </cell>
        </row>
        <row r="415">
          <cell r="O415">
            <v>0</v>
          </cell>
          <cell r="P415"/>
        </row>
        <row r="416">
          <cell r="O416">
            <v>0</v>
          </cell>
          <cell r="P416"/>
        </row>
        <row r="417">
          <cell r="O417">
            <v>0</v>
          </cell>
          <cell r="P417"/>
        </row>
        <row r="418">
          <cell r="O418">
            <v>0</v>
          </cell>
          <cell r="P418"/>
        </row>
        <row r="419">
          <cell r="O419">
            <v>0</v>
          </cell>
          <cell r="P419"/>
        </row>
        <row r="420">
          <cell r="O420">
            <v>0</v>
          </cell>
          <cell r="P420"/>
        </row>
        <row r="421">
          <cell r="O421">
            <v>0</v>
          </cell>
          <cell r="P421" t="str">
            <v>Materials and Supplies</v>
          </cell>
        </row>
        <row r="422">
          <cell r="O422">
            <v>0</v>
          </cell>
          <cell r="P422"/>
        </row>
        <row r="423">
          <cell r="O423">
            <v>0</v>
          </cell>
          <cell r="P423"/>
        </row>
        <row r="424">
          <cell r="O424">
            <v>0</v>
          </cell>
          <cell r="P424"/>
        </row>
      </sheetData>
      <sheetData sheetId="11"/>
      <sheetData sheetId="12"/>
      <sheetData sheetId="13">
        <row r="11">
          <cell r="G11">
            <v>36072842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80">
          <cell r="A80" t="str">
            <v>EASTERN FLORIDA STATE COLLEGE</v>
          </cell>
        </row>
      </sheetData>
      <sheetData sheetId="6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justment Form"/>
      <sheetName val="Adjustment Form-NEW"/>
      <sheetName val="DOEFSDownload"/>
      <sheetName val="DFS-A1-1835 Adjustment Form"/>
      <sheetName val="DFS-A1-1835 Table GL Code"/>
      <sheetName val="Contact Information"/>
      <sheetName val="CFI Calculation"/>
      <sheetName val="Days of Operation"/>
      <sheetName val="Certification Form"/>
      <sheetName val="Check Sheet"/>
      <sheetName val="Accounts by GL"/>
      <sheetName val="New Account Codes"/>
      <sheetName val="Consolidated AGL Codes 23 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GASB84-Fiduciary Activities"/>
      <sheetName val="GASB87-Leases"/>
      <sheetName val="CU1_Deposits"/>
      <sheetName val="CU1-Deposits"/>
      <sheetName val="CU2-Other InvestmentsOLD"/>
      <sheetName val="CU2_Other Investments"/>
      <sheetName val="CU2-Other Investments"/>
      <sheetName val="CU2 Instructions Sections A &amp; B"/>
      <sheetName val="CU3_Deficit Ending Equity"/>
      <sheetName val="CU3-Deficit Ending Equity"/>
      <sheetName val="CU6-Chges in Long Term Liab."/>
      <sheetName val="CU5_Prior Period Adjustment"/>
      <sheetName val="CU5- Prior Period Adjustment"/>
      <sheetName val="CU7_Instructions"/>
      <sheetName val="CU7_Bonds Payable &amp; COP"/>
      <sheetName val="CU7-Bonds Payable &amp; COP"/>
      <sheetName val="CU8 Instructions"/>
      <sheetName val="CU8 _Instructions"/>
      <sheetName val="CU8_Install Purch Contracts"/>
      <sheetName val="CU8- Install Purch &amp; Leases"/>
      <sheetName val="CU9 Instructions"/>
      <sheetName val="CU9_Line of Credit"/>
      <sheetName val="CU9-Lines of Credit"/>
      <sheetName val="CU11_Pollution Remed-Pt1"/>
      <sheetName val="CU11_Pollution Remed-Pt2"/>
      <sheetName val="CUR1-Operating Leases-OLD"/>
      <sheetName val="CUR2_Construct.&amp; Other Sig"/>
      <sheetName val="CUR2-Construct. &amp; Other Sig."/>
      <sheetName val="CUR3_Related Party Trans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"/>
      <sheetName val="Sheet1"/>
      <sheetName val="DOEAGLDownlo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9">
          <cell r="O9" t="str">
            <v>Unit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R990"/>
  <sheetViews>
    <sheetView showGridLines="0" topLeftCell="D1" zoomScale="90" zoomScaleNormal="90" workbookViewId="0">
      <selection activeCell="K8" sqref="K8"/>
    </sheetView>
  </sheetViews>
  <sheetFormatPr defaultColWidth="14.42578125" defaultRowHeight="14.1" customHeight="1"/>
  <cols>
    <col min="1" max="1" width="10.28515625" style="267" hidden="1" customWidth="1"/>
    <col min="2" max="2" width="7.42578125" style="267" hidden="1" customWidth="1"/>
    <col min="3" max="3" width="2.7109375" style="267" hidden="1" customWidth="1"/>
    <col min="4" max="4" width="5.42578125" style="267" customWidth="1"/>
    <col min="5" max="5" width="2" style="267" customWidth="1"/>
    <col min="6" max="7" width="11.140625" style="267" customWidth="1"/>
    <col min="8" max="8" width="38" style="267" customWidth="1"/>
    <col min="9" max="9" width="1.7109375" style="267" customWidth="1"/>
    <col min="10" max="10" width="21" style="267" hidden="1" customWidth="1"/>
    <col min="11" max="11" width="18.85546875" style="267" customWidth="1"/>
    <col min="12" max="12" width="19" style="267" customWidth="1"/>
    <col min="13" max="13" width="18.7109375" style="267" customWidth="1"/>
    <col min="14" max="14" width="0.140625" style="267" hidden="1" customWidth="1"/>
    <col min="15" max="15" width="19.28515625" style="267" customWidth="1"/>
    <col min="16" max="16" width="18.7109375" style="267" customWidth="1"/>
    <col min="17" max="17" width="11.140625" style="267" customWidth="1"/>
    <col min="18" max="245" width="14.42578125" style="267"/>
    <col min="246" max="248" width="0" style="267" hidden="1" customWidth="1"/>
    <col min="249" max="249" width="5.42578125" style="267" customWidth="1"/>
    <col min="250" max="250" width="2" style="267" customWidth="1"/>
    <col min="251" max="252" width="11.140625" style="267" customWidth="1"/>
    <col min="253" max="253" width="44.28515625" style="267" customWidth="1"/>
    <col min="254" max="254" width="1.7109375" style="267" customWidth="1"/>
    <col min="255" max="255" width="0" style="267" hidden="1" customWidth="1"/>
    <col min="256" max="256" width="17.140625" style="267" customWidth="1"/>
    <col min="257" max="257" width="19" style="267" customWidth="1"/>
    <col min="258" max="258" width="15.7109375" style="267" customWidth="1"/>
    <col min="259" max="259" width="0.85546875" style="267" customWidth="1"/>
    <col min="260" max="260" width="14.85546875" style="267" customWidth="1"/>
    <col min="261" max="261" width="18.7109375" style="267" customWidth="1"/>
    <col min="262" max="262" width="14.85546875" style="267" customWidth="1"/>
    <col min="263" max="263" width="1.28515625" style="267" customWidth="1"/>
    <col min="264" max="264" width="24.7109375" style="267" customWidth="1"/>
    <col min="265" max="265" width="1.42578125" style="267" customWidth="1"/>
    <col min="266" max="266" width="14.5703125" style="267" customWidth="1"/>
    <col min="267" max="267" width="13.140625" style="267" customWidth="1"/>
    <col min="268" max="268" width="14.5703125" style="267" customWidth="1"/>
    <col min="269" max="269" width="11.5703125" style="267" customWidth="1"/>
    <col min="270" max="272" width="11.140625" style="267" customWidth="1"/>
    <col min="273" max="501" width="14.42578125" style="267"/>
    <col min="502" max="504" width="0" style="267" hidden="1" customWidth="1"/>
    <col min="505" max="505" width="5.42578125" style="267" customWidth="1"/>
    <col min="506" max="506" width="2" style="267" customWidth="1"/>
    <col min="507" max="508" width="11.140625" style="267" customWidth="1"/>
    <col min="509" max="509" width="44.28515625" style="267" customWidth="1"/>
    <col min="510" max="510" width="1.7109375" style="267" customWidth="1"/>
    <col min="511" max="511" width="0" style="267" hidden="1" customWidth="1"/>
    <col min="512" max="512" width="17.140625" style="267" customWidth="1"/>
    <col min="513" max="513" width="19" style="267" customWidth="1"/>
    <col min="514" max="514" width="15.7109375" style="267" customWidth="1"/>
    <col min="515" max="515" width="0.85546875" style="267" customWidth="1"/>
    <col min="516" max="516" width="14.85546875" style="267" customWidth="1"/>
    <col min="517" max="517" width="18.7109375" style="267" customWidth="1"/>
    <col min="518" max="518" width="14.85546875" style="267" customWidth="1"/>
    <col min="519" max="519" width="1.28515625" style="267" customWidth="1"/>
    <col min="520" max="520" width="24.7109375" style="267" customWidth="1"/>
    <col min="521" max="521" width="1.42578125" style="267" customWidth="1"/>
    <col min="522" max="522" width="14.5703125" style="267" customWidth="1"/>
    <col min="523" max="523" width="13.140625" style="267" customWidth="1"/>
    <col min="524" max="524" width="14.5703125" style="267" customWidth="1"/>
    <col min="525" max="525" width="11.5703125" style="267" customWidth="1"/>
    <col min="526" max="528" width="11.140625" style="267" customWidth="1"/>
    <col min="529" max="757" width="14.42578125" style="267"/>
    <col min="758" max="760" width="0" style="267" hidden="1" customWidth="1"/>
    <col min="761" max="761" width="5.42578125" style="267" customWidth="1"/>
    <col min="762" max="762" width="2" style="267" customWidth="1"/>
    <col min="763" max="764" width="11.140625" style="267" customWidth="1"/>
    <col min="765" max="765" width="44.28515625" style="267" customWidth="1"/>
    <col min="766" max="766" width="1.7109375" style="267" customWidth="1"/>
    <col min="767" max="767" width="0" style="267" hidden="1" customWidth="1"/>
    <col min="768" max="768" width="17.140625" style="267" customWidth="1"/>
    <col min="769" max="769" width="19" style="267" customWidth="1"/>
    <col min="770" max="770" width="15.7109375" style="267" customWidth="1"/>
    <col min="771" max="771" width="0.85546875" style="267" customWidth="1"/>
    <col min="772" max="772" width="14.85546875" style="267" customWidth="1"/>
    <col min="773" max="773" width="18.7109375" style="267" customWidth="1"/>
    <col min="774" max="774" width="14.85546875" style="267" customWidth="1"/>
    <col min="775" max="775" width="1.28515625" style="267" customWidth="1"/>
    <col min="776" max="776" width="24.7109375" style="267" customWidth="1"/>
    <col min="777" max="777" width="1.42578125" style="267" customWidth="1"/>
    <col min="778" max="778" width="14.5703125" style="267" customWidth="1"/>
    <col min="779" max="779" width="13.140625" style="267" customWidth="1"/>
    <col min="780" max="780" width="14.5703125" style="267" customWidth="1"/>
    <col min="781" max="781" width="11.5703125" style="267" customWidth="1"/>
    <col min="782" max="784" width="11.140625" style="267" customWidth="1"/>
    <col min="785" max="1013" width="14.42578125" style="267"/>
    <col min="1014" max="1016" width="0" style="267" hidden="1" customWidth="1"/>
    <col min="1017" max="1017" width="5.42578125" style="267" customWidth="1"/>
    <col min="1018" max="1018" width="2" style="267" customWidth="1"/>
    <col min="1019" max="1020" width="11.140625" style="267" customWidth="1"/>
    <col min="1021" max="1021" width="44.28515625" style="267" customWidth="1"/>
    <col min="1022" max="1022" width="1.7109375" style="267" customWidth="1"/>
    <col min="1023" max="1023" width="0" style="267" hidden="1" customWidth="1"/>
    <col min="1024" max="1024" width="17.140625" style="267" customWidth="1"/>
    <col min="1025" max="1025" width="19" style="267" customWidth="1"/>
    <col min="1026" max="1026" width="15.7109375" style="267" customWidth="1"/>
    <col min="1027" max="1027" width="0.85546875" style="267" customWidth="1"/>
    <col min="1028" max="1028" width="14.85546875" style="267" customWidth="1"/>
    <col min="1029" max="1029" width="18.7109375" style="267" customWidth="1"/>
    <col min="1030" max="1030" width="14.85546875" style="267" customWidth="1"/>
    <col min="1031" max="1031" width="1.28515625" style="267" customWidth="1"/>
    <col min="1032" max="1032" width="24.7109375" style="267" customWidth="1"/>
    <col min="1033" max="1033" width="1.42578125" style="267" customWidth="1"/>
    <col min="1034" max="1034" width="14.5703125" style="267" customWidth="1"/>
    <col min="1035" max="1035" width="13.140625" style="267" customWidth="1"/>
    <col min="1036" max="1036" width="14.5703125" style="267" customWidth="1"/>
    <col min="1037" max="1037" width="11.5703125" style="267" customWidth="1"/>
    <col min="1038" max="1040" width="11.140625" style="267" customWidth="1"/>
    <col min="1041" max="1269" width="14.42578125" style="267"/>
    <col min="1270" max="1272" width="0" style="267" hidden="1" customWidth="1"/>
    <col min="1273" max="1273" width="5.42578125" style="267" customWidth="1"/>
    <col min="1274" max="1274" width="2" style="267" customWidth="1"/>
    <col min="1275" max="1276" width="11.140625" style="267" customWidth="1"/>
    <col min="1277" max="1277" width="44.28515625" style="267" customWidth="1"/>
    <col min="1278" max="1278" width="1.7109375" style="267" customWidth="1"/>
    <col min="1279" max="1279" width="0" style="267" hidden="1" customWidth="1"/>
    <col min="1280" max="1280" width="17.140625" style="267" customWidth="1"/>
    <col min="1281" max="1281" width="19" style="267" customWidth="1"/>
    <col min="1282" max="1282" width="15.7109375" style="267" customWidth="1"/>
    <col min="1283" max="1283" width="0.85546875" style="267" customWidth="1"/>
    <col min="1284" max="1284" width="14.85546875" style="267" customWidth="1"/>
    <col min="1285" max="1285" width="18.7109375" style="267" customWidth="1"/>
    <col min="1286" max="1286" width="14.85546875" style="267" customWidth="1"/>
    <col min="1287" max="1287" width="1.28515625" style="267" customWidth="1"/>
    <col min="1288" max="1288" width="24.7109375" style="267" customWidth="1"/>
    <col min="1289" max="1289" width="1.42578125" style="267" customWidth="1"/>
    <col min="1290" max="1290" width="14.5703125" style="267" customWidth="1"/>
    <col min="1291" max="1291" width="13.140625" style="267" customWidth="1"/>
    <col min="1292" max="1292" width="14.5703125" style="267" customWidth="1"/>
    <col min="1293" max="1293" width="11.5703125" style="267" customWidth="1"/>
    <col min="1294" max="1296" width="11.140625" style="267" customWidth="1"/>
    <col min="1297" max="1525" width="14.42578125" style="267"/>
    <col min="1526" max="1528" width="0" style="267" hidden="1" customWidth="1"/>
    <col min="1529" max="1529" width="5.42578125" style="267" customWidth="1"/>
    <col min="1530" max="1530" width="2" style="267" customWidth="1"/>
    <col min="1531" max="1532" width="11.140625" style="267" customWidth="1"/>
    <col min="1533" max="1533" width="44.28515625" style="267" customWidth="1"/>
    <col min="1534" max="1534" width="1.7109375" style="267" customWidth="1"/>
    <col min="1535" max="1535" width="0" style="267" hidden="1" customWidth="1"/>
    <col min="1536" max="1536" width="17.140625" style="267" customWidth="1"/>
    <col min="1537" max="1537" width="19" style="267" customWidth="1"/>
    <col min="1538" max="1538" width="15.7109375" style="267" customWidth="1"/>
    <col min="1539" max="1539" width="0.85546875" style="267" customWidth="1"/>
    <col min="1540" max="1540" width="14.85546875" style="267" customWidth="1"/>
    <col min="1541" max="1541" width="18.7109375" style="267" customWidth="1"/>
    <col min="1542" max="1542" width="14.85546875" style="267" customWidth="1"/>
    <col min="1543" max="1543" width="1.28515625" style="267" customWidth="1"/>
    <col min="1544" max="1544" width="24.7109375" style="267" customWidth="1"/>
    <col min="1545" max="1545" width="1.42578125" style="267" customWidth="1"/>
    <col min="1546" max="1546" width="14.5703125" style="267" customWidth="1"/>
    <col min="1547" max="1547" width="13.140625" style="267" customWidth="1"/>
    <col min="1548" max="1548" width="14.5703125" style="267" customWidth="1"/>
    <col min="1549" max="1549" width="11.5703125" style="267" customWidth="1"/>
    <col min="1550" max="1552" width="11.140625" style="267" customWidth="1"/>
    <col min="1553" max="1781" width="14.42578125" style="267"/>
    <col min="1782" max="1784" width="0" style="267" hidden="1" customWidth="1"/>
    <col min="1785" max="1785" width="5.42578125" style="267" customWidth="1"/>
    <col min="1786" max="1786" width="2" style="267" customWidth="1"/>
    <col min="1787" max="1788" width="11.140625" style="267" customWidth="1"/>
    <col min="1789" max="1789" width="44.28515625" style="267" customWidth="1"/>
    <col min="1790" max="1790" width="1.7109375" style="267" customWidth="1"/>
    <col min="1791" max="1791" width="0" style="267" hidden="1" customWidth="1"/>
    <col min="1792" max="1792" width="17.140625" style="267" customWidth="1"/>
    <col min="1793" max="1793" width="19" style="267" customWidth="1"/>
    <col min="1794" max="1794" width="15.7109375" style="267" customWidth="1"/>
    <col min="1795" max="1795" width="0.85546875" style="267" customWidth="1"/>
    <col min="1796" max="1796" width="14.85546875" style="267" customWidth="1"/>
    <col min="1797" max="1797" width="18.7109375" style="267" customWidth="1"/>
    <col min="1798" max="1798" width="14.85546875" style="267" customWidth="1"/>
    <col min="1799" max="1799" width="1.28515625" style="267" customWidth="1"/>
    <col min="1800" max="1800" width="24.7109375" style="267" customWidth="1"/>
    <col min="1801" max="1801" width="1.42578125" style="267" customWidth="1"/>
    <col min="1802" max="1802" width="14.5703125" style="267" customWidth="1"/>
    <col min="1803" max="1803" width="13.140625" style="267" customWidth="1"/>
    <col min="1804" max="1804" width="14.5703125" style="267" customWidth="1"/>
    <col min="1805" max="1805" width="11.5703125" style="267" customWidth="1"/>
    <col min="1806" max="1808" width="11.140625" style="267" customWidth="1"/>
    <col min="1809" max="2037" width="14.42578125" style="267"/>
    <col min="2038" max="2040" width="0" style="267" hidden="1" customWidth="1"/>
    <col min="2041" max="2041" width="5.42578125" style="267" customWidth="1"/>
    <col min="2042" max="2042" width="2" style="267" customWidth="1"/>
    <col min="2043" max="2044" width="11.140625" style="267" customWidth="1"/>
    <col min="2045" max="2045" width="44.28515625" style="267" customWidth="1"/>
    <col min="2046" max="2046" width="1.7109375" style="267" customWidth="1"/>
    <col min="2047" max="2047" width="0" style="267" hidden="1" customWidth="1"/>
    <col min="2048" max="2048" width="17.140625" style="267" customWidth="1"/>
    <col min="2049" max="2049" width="19" style="267" customWidth="1"/>
    <col min="2050" max="2050" width="15.7109375" style="267" customWidth="1"/>
    <col min="2051" max="2051" width="0.85546875" style="267" customWidth="1"/>
    <col min="2052" max="2052" width="14.85546875" style="267" customWidth="1"/>
    <col min="2053" max="2053" width="18.7109375" style="267" customWidth="1"/>
    <col min="2054" max="2054" width="14.85546875" style="267" customWidth="1"/>
    <col min="2055" max="2055" width="1.28515625" style="267" customWidth="1"/>
    <col min="2056" max="2056" width="24.7109375" style="267" customWidth="1"/>
    <col min="2057" max="2057" width="1.42578125" style="267" customWidth="1"/>
    <col min="2058" max="2058" width="14.5703125" style="267" customWidth="1"/>
    <col min="2059" max="2059" width="13.140625" style="267" customWidth="1"/>
    <col min="2060" max="2060" width="14.5703125" style="267" customWidth="1"/>
    <col min="2061" max="2061" width="11.5703125" style="267" customWidth="1"/>
    <col min="2062" max="2064" width="11.140625" style="267" customWidth="1"/>
    <col min="2065" max="2293" width="14.42578125" style="267"/>
    <col min="2294" max="2296" width="0" style="267" hidden="1" customWidth="1"/>
    <col min="2297" max="2297" width="5.42578125" style="267" customWidth="1"/>
    <col min="2298" max="2298" width="2" style="267" customWidth="1"/>
    <col min="2299" max="2300" width="11.140625" style="267" customWidth="1"/>
    <col min="2301" max="2301" width="44.28515625" style="267" customWidth="1"/>
    <col min="2302" max="2302" width="1.7109375" style="267" customWidth="1"/>
    <col min="2303" max="2303" width="0" style="267" hidden="1" customWidth="1"/>
    <col min="2304" max="2304" width="17.140625" style="267" customWidth="1"/>
    <col min="2305" max="2305" width="19" style="267" customWidth="1"/>
    <col min="2306" max="2306" width="15.7109375" style="267" customWidth="1"/>
    <col min="2307" max="2307" width="0.85546875" style="267" customWidth="1"/>
    <col min="2308" max="2308" width="14.85546875" style="267" customWidth="1"/>
    <col min="2309" max="2309" width="18.7109375" style="267" customWidth="1"/>
    <col min="2310" max="2310" width="14.85546875" style="267" customWidth="1"/>
    <col min="2311" max="2311" width="1.28515625" style="267" customWidth="1"/>
    <col min="2312" max="2312" width="24.7109375" style="267" customWidth="1"/>
    <col min="2313" max="2313" width="1.42578125" style="267" customWidth="1"/>
    <col min="2314" max="2314" width="14.5703125" style="267" customWidth="1"/>
    <col min="2315" max="2315" width="13.140625" style="267" customWidth="1"/>
    <col min="2316" max="2316" width="14.5703125" style="267" customWidth="1"/>
    <col min="2317" max="2317" width="11.5703125" style="267" customWidth="1"/>
    <col min="2318" max="2320" width="11.140625" style="267" customWidth="1"/>
    <col min="2321" max="2549" width="14.42578125" style="267"/>
    <col min="2550" max="2552" width="0" style="267" hidden="1" customWidth="1"/>
    <col min="2553" max="2553" width="5.42578125" style="267" customWidth="1"/>
    <col min="2554" max="2554" width="2" style="267" customWidth="1"/>
    <col min="2555" max="2556" width="11.140625" style="267" customWidth="1"/>
    <col min="2557" max="2557" width="44.28515625" style="267" customWidth="1"/>
    <col min="2558" max="2558" width="1.7109375" style="267" customWidth="1"/>
    <col min="2559" max="2559" width="0" style="267" hidden="1" customWidth="1"/>
    <col min="2560" max="2560" width="17.140625" style="267" customWidth="1"/>
    <col min="2561" max="2561" width="19" style="267" customWidth="1"/>
    <col min="2562" max="2562" width="15.7109375" style="267" customWidth="1"/>
    <col min="2563" max="2563" width="0.85546875" style="267" customWidth="1"/>
    <col min="2564" max="2564" width="14.85546875" style="267" customWidth="1"/>
    <col min="2565" max="2565" width="18.7109375" style="267" customWidth="1"/>
    <col min="2566" max="2566" width="14.85546875" style="267" customWidth="1"/>
    <col min="2567" max="2567" width="1.28515625" style="267" customWidth="1"/>
    <col min="2568" max="2568" width="24.7109375" style="267" customWidth="1"/>
    <col min="2569" max="2569" width="1.42578125" style="267" customWidth="1"/>
    <col min="2570" max="2570" width="14.5703125" style="267" customWidth="1"/>
    <col min="2571" max="2571" width="13.140625" style="267" customWidth="1"/>
    <col min="2572" max="2572" width="14.5703125" style="267" customWidth="1"/>
    <col min="2573" max="2573" width="11.5703125" style="267" customWidth="1"/>
    <col min="2574" max="2576" width="11.140625" style="267" customWidth="1"/>
    <col min="2577" max="2805" width="14.42578125" style="267"/>
    <col min="2806" max="2808" width="0" style="267" hidden="1" customWidth="1"/>
    <col min="2809" max="2809" width="5.42578125" style="267" customWidth="1"/>
    <col min="2810" max="2810" width="2" style="267" customWidth="1"/>
    <col min="2811" max="2812" width="11.140625" style="267" customWidth="1"/>
    <col min="2813" max="2813" width="44.28515625" style="267" customWidth="1"/>
    <col min="2814" max="2814" width="1.7109375" style="267" customWidth="1"/>
    <col min="2815" max="2815" width="0" style="267" hidden="1" customWidth="1"/>
    <col min="2816" max="2816" width="17.140625" style="267" customWidth="1"/>
    <col min="2817" max="2817" width="19" style="267" customWidth="1"/>
    <col min="2818" max="2818" width="15.7109375" style="267" customWidth="1"/>
    <col min="2819" max="2819" width="0.85546875" style="267" customWidth="1"/>
    <col min="2820" max="2820" width="14.85546875" style="267" customWidth="1"/>
    <col min="2821" max="2821" width="18.7109375" style="267" customWidth="1"/>
    <col min="2822" max="2822" width="14.85546875" style="267" customWidth="1"/>
    <col min="2823" max="2823" width="1.28515625" style="267" customWidth="1"/>
    <col min="2824" max="2824" width="24.7109375" style="267" customWidth="1"/>
    <col min="2825" max="2825" width="1.42578125" style="267" customWidth="1"/>
    <col min="2826" max="2826" width="14.5703125" style="267" customWidth="1"/>
    <col min="2827" max="2827" width="13.140625" style="267" customWidth="1"/>
    <col min="2828" max="2828" width="14.5703125" style="267" customWidth="1"/>
    <col min="2829" max="2829" width="11.5703125" style="267" customWidth="1"/>
    <col min="2830" max="2832" width="11.140625" style="267" customWidth="1"/>
    <col min="2833" max="3061" width="14.42578125" style="267"/>
    <col min="3062" max="3064" width="0" style="267" hidden="1" customWidth="1"/>
    <col min="3065" max="3065" width="5.42578125" style="267" customWidth="1"/>
    <col min="3066" max="3066" width="2" style="267" customWidth="1"/>
    <col min="3067" max="3068" width="11.140625" style="267" customWidth="1"/>
    <col min="3069" max="3069" width="44.28515625" style="267" customWidth="1"/>
    <col min="3070" max="3070" width="1.7109375" style="267" customWidth="1"/>
    <col min="3071" max="3071" width="0" style="267" hidden="1" customWidth="1"/>
    <col min="3072" max="3072" width="17.140625" style="267" customWidth="1"/>
    <col min="3073" max="3073" width="19" style="267" customWidth="1"/>
    <col min="3074" max="3074" width="15.7109375" style="267" customWidth="1"/>
    <col min="3075" max="3075" width="0.85546875" style="267" customWidth="1"/>
    <col min="3076" max="3076" width="14.85546875" style="267" customWidth="1"/>
    <col min="3077" max="3077" width="18.7109375" style="267" customWidth="1"/>
    <col min="3078" max="3078" width="14.85546875" style="267" customWidth="1"/>
    <col min="3079" max="3079" width="1.28515625" style="267" customWidth="1"/>
    <col min="3080" max="3080" width="24.7109375" style="267" customWidth="1"/>
    <col min="3081" max="3081" width="1.42578125" style="267" customWidth="1"/>
    <col min="3082" max="3082" width="14.5703125" style="267" customWidth="1"/>
    <col min="3083" max="3083" width="13.140625" style="267" customWidth="1"/>
    <col min="3084" max="3084" width="14.5703125" style="267" customWidth="1"/>
    <col min="3085" max="3085" width="11.5703125" style="267" customWidth="1"/>
    <col min="3086" max="3088" width="11.140625" style="267" customWidth="1"/>
    <col min="3089" max="3317" width="14.42578125" style="267"/>
    <col min="3318" max="3320" width="0" style="267" hidden="1" customWidth="1"/>
    <col min="3321" max="3321" width="5.42578125" style="267" customWidth="1"/>
    <col min="3322" max="3322" width="2" style="267" customWidth="1"/>
    <col min="3323" max="3324" width="11.140625" style="267" customWidth="1"/>
    <col min="3325" max="3325" width="44.28515625" style="267" customWidth="1"/>
    <col min="3326" max="3326" width="1.7109375" style="267" customWidth="1"/>
    <col min="3327" max="3327" width="0" style="267" hidden="1" customWidth="1"/>
    <col min="3328" max="3328" width="17.140625" style="267" customWidth="1"/>
    <col min="3329" max="3329" width="19" style="267" customWidth="1"/>
    <col min="3330" max="3330" width="15.7109375" style="267" customWidth="1"/>
    <col min="3331" max="3331" width="0.85546875" style="267" customWidth="1"/>
    <col min="3332" max="3332" width="14.85546875" style="267" customWidth="1"/>
    <col min="3333" max="3333" width="18.7109375" style="267" customWidth="1"/>
    <col min="3334" max="3334" width="14.85546875" style="267" customWidth="1"/>
    <col min="3335" max="3335" width="1.28515625" style="267" customWidth="1"/>
    <col min="3336" max="3336" width="24.7109375" style="267" customWidth="1"/>
    <col min="3337" max="3337" width="1.42578125" style="267" customWidth="1"/>
    <col min="3338" max="3338" width="14.5703125" style="267" customWidth="1"/>
    <col min="3339" max="3339" width="13.140625" style="267" customWidth="1"/>
    <col min="3340" max="3340" width="14.5703125" style="267" customWidth="1"/>
    <col min="3341" max="3341" width="11.5703125" style="267" customWidth="1"/>
    <col min="3342" max="3344" width="11.140625" style="267" customWidth="1"/>
    <col min="3345" max="3573" width="14.42578125" style="267"/>
    <col min="3574" max="3576" width="0" style="267" hidden="1" customWidth="1"/>
    <col min="3577" max="3577" width="5.42578125" style="267" customWidth="1"/>
    <col min="3578" max="3578" width="2" style="267" customWidth="1"/>
    <col min="3579" max="3580" width="11.140625" style="267" customWidth="1"/>
    <col min="3581" max="3581" width="44.28515625" style="267" customWidth="1"/>
    <col min="3582" max="3582" width="1.7109375" style="267" customWidth="1"/>
    <col min="3583" max="3583" width="0" style="267" hidden="1" customWidth="1"/>
    <col min="3584" max="3584" width="17.140625" style="267" customWidth="1"/>
    <col min="3585" max="3585" width="19" style="267" customWidth="1"/>
    <col min="3586" max="3586" width="15.7109375" style="267" customWidth="1"/>
    <col min="3587" max="3587" width="0.85546875" style="267" customWidth="1"/>
    <col min="3588" max="3588" width="14.85546875" style="267" customWidth="1"/>
    <col min="3589" max="3589" width="18.7109375" style="267" customWidth="1"/>
    <col min="3590" max="3590" width="14.85546875" style="267" customWidth="1"/>
    <col min="3591" max="3591" width="1.28515625" style="267" customWidth="1"/>
    <col min="3592" max="3592" width="24.7109375" style="267" customWidth="1"/>
    <col min="3593" max="3593" width="1.42578125" style="267" customWidth="1"/>
    <col min="3594" max="3594" width="14.5703125" style="267" customWidth="1"/>
    <col min="3595" max="3595" width="13.140625" style="267" customWidth="1"/>
    <col min="3596" max="3596" width="14.5703125" style="267" customWidth="1"/>
    <col min="3597" max="3597" width="11.5703125" style="267" customWidth="1"/>
    <col min="3598" max="3600" width="11.140625" style="267" customWidth="1"/>
    <col min="3601" max="3829" width="14.42578125" style="267"/>
    <col min="3830" max="3832" width="0" style="267" hidden="1" customWidth="1"/>
    <col min="3833" max="3833" width="5.42578125" style="267" customWidth="1"/>
    <col min="3834" max="3834" width="2" style="267" customWidth="1"/>
    <col min="3835" max="3836" width="11.140625" style="267" customWidth="1"/>
    <col min="3837" max="3837" width="44.28515625" style="267" customWidth="1"/>
    <col min="3838" max="3838" width="1.7109375" style="267" customWidth="1"/>
    <col min="3839" max="3839" width="0" style="267" hidden="1" customWidth="1"/>
    <col min="3840" max="3840" width="17.140625" style="267" customWidth="1"/>
    <col min="3841" max="3841" width="19" style="267" customWidth="1"/>
    <col min="3842" max="3842" width="15.7109375" style="267" customWidth="1"/>
    <col min="3843" max="3843" width="0.85546875" style="267" customWidth="1"/>
    <col min="3844" max="3844" width="14.85546875" style="267" customWidth="1"/>
    <col min="3845" max="3845" width="18.7109375" style="267" customWidth="1"/>
    <col min="3846" max="3846" width="14.85546875" style="267" customWidth="1"/>
    <col min="3847" max="3847" width="1.28515625" style="267" customWidth="1"/>
    <col min="3848" max="3848" width="24.7109375" style="267" customWidth="1"/>
    <col min="3849" max="3849" width="1.42578125" style="267" customWidth="1"/>
    <col min="3850" max="3850" width="14.5703125" style="267" customWidth="1"/>
    <col min="3851" max="3851" width="13.140625" style="267" customWidth="1"/>
    <col min="3852" max="3852" width="14.5703125" style="267" customWidth="1"/>
    <col min="3853" max="3853" width="11.5703125" style="267" customWidth="1"/>
    <col min="3854" max="3856" width="11.140625" style="267" customWidth="1"/>
    <col min="3857" max="4085" width="14.42578125" style="267"/>
    <col min="4086" max="4088" width="0" style="267" hidden="1" customWidth="1"/>
    <col min="4089" max="4089" width="5.42578125" style="267" customWidth="1"/>
    <col min="4090" max="4090" width="2" style="267" customWidth="1"/>
    <col min="4091" max="4092" width="11.140625" style="267" customWidth="1"/>
    <col min="4093" max="4093" width="44.28515625" style="267" customWidth="1"/>
    <col min="4094" max="4094" width="1.7109375" style="267" customWidth="1"/>
    <col min="4095" max="4095" width="0" style="267" hidden="1" customWidth="1"/>
    <col min="4096" max="4096" width="17.140625" style="267" customWidth="1"/>
    <col min="4097" max="4097" width="19" style="267" customWidth="1"/>
    <col min="4098" max="4098" width="15.7109375" style="267" customWidth="1"/>
    <col min="4099" max="4099" width="0.85546875" style="267" customWidth="1"/>
    <col min="4100" max="4100" width="14.85546875" style="267" customWidth="1"/>
    <col min="4101" max="4101" width="18.7109375" style="267" customWidth="1"/>
    <col min="4102" max="4102" width="14.85546875" style="267" customWidth="1"/>
    <col min="4103" max="4103" width="1.28515625" style="267" customWidth="1"/>
    <col min="4104" max="4104" width="24.7109375" style="267" customWidth="1"/>
    <col min="4105" max="4105" width="1.42578125" style="267" customWidth="1"/>
    <col min="4106" max="4106" width="14.5703125" style="267" customWidth="1"/>
    <col min="4107" max="4107" width="13.140625" style="267" customWidth="1"/>
    <col min="4108" max="4108" width="14.5703125" style="267" customWidth="1"/>
    <col min="4109" max="4109" width="11.5703125" style="267" customWidth="1"/>
    <col min="4110" max="4112" width="11.140625" style="267" customWidth="1"/>
    <col min="4113" max="4341" width="14.42578125" style="267"/>
    <col min="4342" max="4344" width="0" style="267" hidden="1" customWidth="1"/>
    <col min="4345" max="4345" width="5.42578125" style="267" customWidth="1"/>
    <col min="4346" max="4346" width="2" style="267" customWidth="1"/>
    <col min="4347" max="4348" width="11.140625" style="267" customWidth="1"/>
    <col min="4349" max="4349" width="44.28515625" style="267" customWidth="1"/>
    <col min="4350" max="4350" width="1.7109375" style="267" customWidth="1"/>
    <col min="4351" max="4351" width="0" style="267" hidden="1" customWidth="1"/>
    <col min="4352" max="4352" width="17.140625" style="267" customWidth="1"/>
    <col min="4353" max="4353" width="19" style="267" customWidth="1"/>
    <col min="4354" max="4354" width="15.7109375" style="267" customWidth="1"/>
    <col min="4355" max="4355" width="0.85546875" style="267" customWidth="1"/>
    <col min="4356" max="4356" width="14.85546875" style="267" customWidth="1"/>
    <col min="4357" max="4357" width="18.7109375" style="267" customWidth="1"/>
    <col min="4358" max="4358" width="14.85546875" style="267" customWidth="1"/>
    <col min="4359" max="4359" width="1.28515625" style="267" customWidth="1"/>
    <col min="4360" max="4360" width="24.7109375" style="267" customWidth="1"/>
    <col min="4361" max="4361" width="1.42578125" style="267" customWidth="1"/>
    <col min="4362" max="4362" width="14.5703125" style="267" customWidth="1"/>
    <col min="4363" max="4363" width="13.140625" style="267" customWidth="1"/>
    <col min="4364" max="4364" width="14.5703125" style="267" customWidth="1"/>
    <col min="4365" max="4365" width="11.5703125" style="267" customWidth="1"/>
    <col min="4366" max="4368" width="11.140625" style="267" customWidth="1"/>
    <col min="4369" max="4597" width="14.42578125" style="267"/>
    <col min="4598" max="4600" width="0" style="267" hidden="1" customWidth="1"/>
    <col min="4601" max="4601" width="5.42578125" style="267" customWidth="1"/>
    <col min="4602" max="4602" width="2" style="267" customWidth="1"/>
    <col min="4603" max="4604" width="11.140625" style="267" customWidth="1"/>
    <col min="4605" max="4605" width="44.28515625" style="267" customWidth="1"/>
    <col min="4606" max="4606" width="1.7109375" style="267" customWidth="1"/>
    <col min="4607" max="4607" width="0" style="267" hidden="1" customWidth="1"/>
    <col min="4608" max="4608" width="17.140625" style="267" customWidth="1"/>
    <col min="4609" max="4609" width="19" style="267" customWidth="1"/>
    <col min="4610" max="4610" width="15.7109375" style="267" customWidth="1"/>
    <col min="4611" max="4611" width="0.85546875" style="267" customWidth="1"/>
    <col min="4612" max="4612" width="14.85546875" style="267" customWidth="1"/>
    <col min="4613" max="4613" width="18.7109375" style="267" customWidth="1"/>
    <col min="4614" max="4614" width="14.85546875" style="267" customWidth="1"/>
    <col min="4615" max="4615" width="1.28515625" style="267" customWidth="1"/>
    <col min="4616" max="4616" width="24.7109375" style="267" customWidth="1"/>
    <col min="4617" max="4617" width="1.42578125" style="267" customWidth="1"/>
    <col min="4618" max="4618" width="14.5703125" style="267" customWidth="1"/>
    <col min="4619" max="4619" width="13.140625" style="267" customWidth="1"/>
    <col min="4620" max="4620" width="14.5703125" style="267" customWidth="1"/>
    <col min="4621" max="4621" width="11.5703125" style="267" customWidth="1"/>
    <col min="4622" max="4624" width="11.140625" style="267" customWidth="1"/>
    <col min="4625" max="4853" width="14.42578125" style="267"/>
    <col min="4854" max="4856" width="0" style="267" hidden="1" customWidth="1"/>
    <col min="4857" max="4857" width="5.42578125" style="267" customWidth="1"/>
    <col min="4858" max="4858" width="2" style="267" customWidth="1"/>
    <col min="4859" max="4860" width="11.140625" style="267" customWidth="1"/>
    <col min="4861" max="4861" width="44.28515625" style="267" customWidth="1"/>
    <col min="4862" max="4862" width="1.7109375" style="267" customWidth="1"/>
    <col min="4863" max="4863" width="0" style="267" hidden="1" customWidth="1"/>
    <col min="4864" max="4864" width="17.140625" style="267" customWidth="1"/>
    <col min="4865" max="4865" width="19" style="267" customWidth="1"/>
    <col min="4866" max="4866" width="15.7109375" style="267" customWidth="1"/>
    <col min="4867" max="4867" width="0.85546875" style="267" customWidth="1"/>
    <col min="4868" max="4868" width="14.85546875" style="267" customWidth="1"/>
    <col min="4869" max="4869" width="18.7109375" style="267" customWidth="1"/>
    <col min="4870" max="4870" width="14.85546875" style="267" customWidth="1"/>
    <col min="4871" max="4871" width="1.28515625" style="267" customWidth="1"/>
    <col min="4872" max="4872" width="24.7109375" style="267" customWidth="1"/>
    <col min="4873" max="4873" width="1.42578125" style="267" customWidth="1"/>
    <col min="4874" max="4874" width="14.5703125" style="267" customWidth="1"/>
    <col min="4875" max="4875" width="13.140625" style="267" customWidth="1"/>
    <col min="4876" max="4876" width="14.5703125" style="267" customWidth="1"/>
    <col min="4877" max="4877" width="11.5703125" style="267" customWidth="1"/>
    <col min="4878" max="4880" width="11.140625" style="267" customWidth="1"/>
    <col min="4881" max="5109" width="14.42578125" style="267"/>
    <col min="5110" max="5112" width="0" style="267" hidden="1" customWidth="1"/>
    <col min="5113" max="5113" width="5.42578125" style="267" customWidth="1"/>
    <col min="5114" max="5114" width="2" style="267" customWidth="1"/>
    <col min="5115" max="5116" width="11.140625" style="267" customWidth="1"/>
    <col min="5117" max="5117" width="44.28515625" style="267" customWidth="1"/>
    <col min="5118" max="5118" width="1.7109375" style="267" customWidth="1"/>
    <col min="5119" max="5119" width="0" style="267" hidden="1" customWidth="1"/>
    <col min="5120" max="5120" width="17.140625" style="267" customWidth="1"/>
    <col min="5121" max="5121" width="19" style="267" customWidth="1"/>
    <col min="5122" max="5122" width="15.7109375" style="267" customWidth="1"/>
    <col min="5123" max="5123" width="0.85546875" style="267" customWidth="1"/>
    <col min="5124" max="5124" width="14.85546875" style="267" customWidth="1"/>
    <col min="5125" max="5125" width="18.7109375" style="267" customWidth="1"/>
    <col min="5126" max="5126" width="14.85546875" style="267" customWidth="1"/>
    <col min="5127" max="5127" width="1.28515625" style="267" customWidth="1"/>
    <col min="5128" max="5128" width="24.7109375" style="267" customWidth="1"/>
    <col min="5129" max="5129" width="1.42578125" style="267" customWidth="1"/>
    <col min="5130" max="5130" width="14.5703125" style="267" customWidth="1"/>
    <col min="5131" max="5131" width="13.140625" style="267" customWidth="1"/>
    <col min="5132" max="5132" width="14.5703125" style="267" customWidth="1"/>
    <col min="5133" max="5133" width="11.5703125" style="267" customWidth="1"/>
    <col min="5134" max="5136" width="11.140625" style="267" customWidth="1"/>
    <col min="5137" max="5365" width="14.42578125" style="267"/>
    <col min="5366" max="5368" width="0" style="267" hidden="1" customWidth="1"/>
    <col min="5369" max="5369" width="5.42578125" style="267" customWidth="1"/>
    <col min="5370" max="5370" width="2" style="267" customWidth="1"/>
    <col min="5371" max="5372" width="11.140625" style="267" customWidth="1"/>
    <col min="5373" max="5373" width="44.28515625" style="267" customWidth="1"/>
    <col min="5374" max="5374" width="1.7109375" style="267" customWidth="1"/>
    <col min="5375" max="5375" width="0" style="267" hidden="1" customWidth="1"/>
    <col min="5376" max="5376" width="17.140625" style="267" customWidth="1"/>
    <col min="5377" max="5377" width="19" style="267" customWidth="1"/>
    <col min="5378" max="5378" width="15.7109375" style="267" customWidth="1"/>
    <col min="5379" max="5379" width="0.85546875" style="267" customWidth="1"/>
    <col min="5380" max="5380" width="14.85546875" style="267" customWidth="1"/>
    <col min="5381" max="5381" width="18.7109375" style="267" customWidth="1"/>
    <col min="5382" max="5382" width="14.85546875" style="267" customWidth="1"/>
    <col min="5383" max="5383" width="1.28515625" style="267" customWidth="1"/>
    <col min="5384" max="5384" width="24.7109375" style="267" customWidth="1"/>
    <col min="5385" max="5385" width="1.42578125" style="267" customWidth="1"/>
    <col min="5386" max="5386" width="14.5703125" style="267" customWidth="1"/>
    <col min="5387" max="5387" width="13.140625" style="267" customWidth="1"/>
    <col min="5388" max="5388" width="14.5703125" style="267" customWidth="1"/>
    <col min="5389" max="5389" width="11.5703125" style="267" customWidth="1"/>
    <col min="5390" max="5392" width="11.140625" style="267" customWidth="1"/>
    <col min="5393" max="5621" width="14.42578125" style="267"/>
    <col min="5622" max="5624" width="0" style="267" hidden="1" customWidth="1"/>
    <col min="5625" max="5625" width="5.42578125" style="267" customWidth="1"/>
    <col min="5626" max="5626" width="2" style="267" customWidth="1"/>
    <col min="5627" max="5628" width="11.140625" style="267" customWidth="1"/>
    <col min="5629" max="5629" width="44.28515625" style="267" customWidth="1"/>
    <col min="5630" max="5630" width="1.7109375" style="267" customWidth="1"/>
    <col min="5631" max="5631" width="0" style="267" hidden="1" customWidth="1"/>
    <col min="5632" max="5632" width="17.140625" style="267" customWidth="1"/>
    <col min="5633" max="5633" width="19" style="267" customWidth="1"/>
    <col min="5634" max="5634" width="15.7109375" style="267" customWidth="1"/>
    <col min="5635" max="5635" width="0.85546875" style="267" customWidth="1"/>
    <col min="5636" max="5636" width="14.85546875" style="267" customWidth="1"/>
    <col min="5637" max="5637" width="18.7109375" style="267" customWidth="1"/>
    <col min="5638" max="5638" width="14.85546875" style="267" customWidth="1"/>
    <col min="5639" max="5639" width="1.28515625" style="267" customWidth="1"/>
    <col min="5640" max="5640" width="24.7109375" style="267" customWidth="1"/>
    <col min="5641" max="5641" width="1.42578125" style="267" customWidth="1"/>
    <col min="5642" max="5642" width="14.5703125" style="267" customWidth="1"/>
    <col min="5643" max="5643" width="13.140625" style="267" customWidth="1"/>
    <col min="5644" max="5644" width="14.5703125" style="267" customWidth="1"/>
    <col min="5645" max="5645" width="11.5703125" style="267" customWidth="1"/>
    <col min="5646" max="5648" width="11.140625" style="267" customWidth="1"/>
    <col min="5649" max="5877" width="14.42578125" style="267"/>
    <col min="5878" max="5880" width="0" style="267" hidden="1" customWidth="1"/>
    <col min="5881" max="5881" width="5.42578125" style="267" customWidth="1"/>
    <col min="5882" max="5882" width="2" style="267" customWidth="1"/>
    <col min="5883" max="5884" width="11.140625" style="267" customWidth="1"/>
    <col min="5885" max="5885" width="44.28515625" style="267" customWidth="1"/>
    <col min="5886" max="5886" width="1.7109375" style="267" customWidth="1"/>
    <col min="5887" max="5887" width="0" style="267" hidden="1" customWidth="1"/>
    <col min="5888" max="5888" width="17.140625" style="267" customWidth="1"/>
    <col min="5889" max="5889" width="19" style="267" customWidth="1"/>
    <col min="5890" max="5890" width="15.7109375" style="267" customWidth="1"/>
    <col min="5891" max="5891" width="0.85546875" style="267" customWidth="1"/>
    <col min="5892" max="5892" width="14.85546875" style="267" customWidth="1"/>
    <col min="5893" max="5893" width="18.7109375" style="267" customWidth="1"/>
    <col min="5894" max="5894" width="14.85546875" style="267" customWidth="1"/>
    <col min="5895" max="5895" width="1.28515625" style="267" customWidth="1"/>
    <col min="5896" max="5896" width="24.7109375" style="267" customWidth="1"/>
    <col min="5897" max="5897" width="1.42578125" style="267" customWidth="1"/>
    <col min="5898" max="5898" width="14.5703125" style="267" customWidth="1"/>
    <col min="5899" max="5899" width="13.140625" style="267" customWidth="1"/>
    <col min="5900" max="5900" width="14.5703125" style="267" customWidth="1"/>
    <col min="5901" max="5901" width="11.5703125" style="267" customWidth="1"/>
    <col min="5902" max="5904" width="11.140625" style="267" customWidth="1"/>
    <col min="5905" max="6133" width="14.42578125" style="267"/>
    <col min="6134" max="6136" width="0" style="267" hidden="1" customWidth="1"/>
    <col min="6137" max="6137" width="5.42578125" style="267" customWidth="1"/>
    <col min="6138" max="6138" width="2" style="267" customWidth="1"/>
    <col min="6139" max="6140" width="11.140625" style="267" customWidth="1"/>
    <col min="6141" max="6141" width="44.28515625" style="267" customWidth="1"/>
    <col min="6142" max="6142" width="1.7109375" style="267" customWidth="1"/>
    <col min="6143" max="6143" width="0" style="267" hidden="1" customWidth="1"/>
    <col min="6144" max="6144" width="17.140625" style="267" customWidth="1"/>
    <col min="6145" max="6145" width="19" style="267" customWidth="1"/>
    <col min="6146" max="6146" width="15.7109375" style="267" customWidth="1"/>
    <col min="6147" max="6147" width="0.85546875" style="267" customWidth="1"/>
    <col min="6148" max="6148" width="14.85546875" style="267" customWidth="1"/>
    <col min="6149" max="6149" width="18.7109375" style="267" customWidth="1"/>
    <col min="6150" max="6150" width="14.85546875" style="267" customWidth="1"/>
    <col min="6151" max="6151" width="1.28515625" style="267" customWidth="1"/>
    <col min="6152" max="6152" width="24.7109375" style="267" customWidth="1"/>
    <col min="6153" max="6153" width="1.42578125" style="267" customWidth="1"/>
    <col min="6154" max="6154" width="14.5703125" style="267" customWidth="1"/>
    <col min="6155" max="6155" width="13.140625" style="267" customWidth="1"/>
    <col min="6156" max="6156" width="14.5703125" style="267" customWidth="1"/>
    <col min="6157" max="6157" width="11.5703125" style="267" customWidth="1"/>
    <col min="6158" max="6160" width="11.140625" style="267" customWidth="1"/>
    <col min="6161" max="6389" width="14.42578125" style="267"/>
    <col min="6390" max="6392" width="0" style="267" hidden="1" customWidth="1"/>
    <col min="6393" max="6393" width="5.42578125" style="267" customWidth="1"/>
    <col min="6394" max="6394" width="2" style="267" customWidth="1"/>
    <col min="6395" max="6396" width="11.140625" style="267" customWidth="1"/>
    <col min="6397" max="6397" width="44.28515625" style="267" customWidth="1"/>
    <col min="6398" max="6398" width="1.7109375" style="267" customWidth="1"/>
    <col min="6399" max="6399" width="0" style="267" hidden="1" customWidth="1"/>
    <col min="6400" max="6400" width="17.140625" style="267" customWidth="1"/>
    <col min="6401" max="6401" width="19" style="267" customWidth="1"/>
    <col min="6402" max="6402" width="15.7109375" style="267" customWidth="1"/>
    <col min="6403" max="6403" width="0.85546875" style="267" customWidth="1"/>
    <col min="6404" max="6404" width="14.85546875" style="267" customWidth="1"/>
    <col min="6405" max="6405" width="18.7109375" style="267" customWidth="1"/>
    <col min="6406" max="6406" width="14.85546875" style="267" customWidth="1"/>
    <col min="6407" max="6407" width="1.28515625" style="267" customWidth="1"/>
    <col min="6408" max="6408" width="24.7109375" style="267" customWidth="1"/>
    <col min="6409" max="6409" width="1.42578125" style="267" customWidth="1"/>
    <col min="6410" max="6410" width="14.5703125" style="267" customWidth="1"/>
    <col min="6411" max="6411" width="13.140625" style="267" customWidth="1"/>
    <col min="6412" max="6412" width="14.5703125" style="267" customWidth="1"/>
    <col min="6413" max="6413" width="11.5703125" style="267" customWidth="1"/>
    <col min="6414" max="6416" width="11.140625" style="267" customWidth="1"/>
    <col min="6417" max="6645" width="14.42578125" style="267"/>
    <col min="6646" max="6648" width="0" style="267" hidden="1" customWidth="1"/>
    <col min="6649" max="6649" width="5.42578125" style="267" customWidth="1"/>
    <col min="6650" max="6650" width="2" style="267" customWidth="1"/>
    <col min="6651" max="6652" width="11.140625" style="267" customWidth="1"/>
    <col min="6653" max="6653" width="44.28515625" style="267" customWidth="1"/>
    <col min="6654" max="6654" width="1.7109375" style="267" customWidth="1"/>
    <col min="6655" max="6655" width="0" style="267" hidden="1" customWidth="1"/>
    <col min="6656" max="6656" width="17.140625" style="267" customWidth="1"/>
    <col min="6657" max="6657" width="19" style="267" customWidth="1"/>
    <col min="6658" max="6658" width="15.7109375" style="267" customWidth="1"/>
    <col min="6659" max="6659" width="0.85546875" style="267" customWidth="1"/>
    <col min="6660" max="6660" width="14.85546875" style="267" customWidth="1"/>
    <col min="6661" max="6661" width="18.7109375" style="267" customWidth="1"/>
    <col min="6662" max="6662" width="14.85546875" style="267" customWidth="1"/>
    <col min="6663" max="6663" width="1.28515625" style="267" customWidth="1"/>
    <col min="6664" max="6664" width="24.7109375" style="267" customWidth="1"/>
    <col min="6665" max="6665" width="1.42578125" style="267" customWidth="1"/>
    <col min="6666" max="6666" width="14.5703125" style="267" customWidth="1"/>
    <col min="6667" max="6667" width="13.140625" style="267" customWidth="1"/>
    <col min="6668" max="6668" width="14.5703125" style="267" customWidth="1"/>
    <col min="6669" max="6669" width="11.5703125" style="267" customWidth="1"/>
    <col min="6670" max="6672" width="11.140625" style="267" customWidth="1"/>
    <col min="6673" max="6901" width="14.42578125" style="267"/>
    <col min="6902" max="6904" width="0" style="267" hidden="1" customWidth="1"/>
    <col min="6905" max="6905" width="5.42578125" style="267" customWidth="1"/>
    <col min="6906" max="6906" width="2" style="267" customWidth="1"/>
    <col min="6907" max="6908" width="11.140625" style="267" customWidth="1"/>
    <col min="6909" max="6909" width="44.28515625" style="267" customWidth="1"/>
    <col min="6910" max="6910" width="1.7109375" style="267" customWidth="1"/>
    <col min="6911" max="6911" width="0" style="267" hidden="1" customWidth="1"/>
    <col min="6912" max="6912" width="17.140625" style="267" customWidth="1"/>
    <col min="6913" max="6913" width="19" style="267" customWidth="1"/>
    <col min="6914" max="6914" width="15.7109375" style="267" customWidth="1"/>
    <col min="6915" max="6915" width="0.85546875" style="267" customWidth="1"/>
    <col min="6916" max="6916" width="14.85546875" style="267" customWidth="1"/>
    <col min="6917" max="6917" width="18.7109375" style="267" customWidth="1"/>
    <col min="6918" max="6918" width="14.85546875" style="267" customWidth="1"/>
    <col min="6919" max="6919" width="1.28515625" style="267" customWidth="1"/>
    <col min="6920" max="6920" width="24.7109375" style="267" customWidth="1"/>
    <col min="6921" max="6921" width="1.42578125" style="267" customWidth="1"/>
    <col min="6922" max="6922" width="14.5703125" style="267" customWidth="1"/>
    <col min="6923" max="6923" width="13.140625" style="267" customWidth="1"/>
    <col min="6924" max="6924" width="14.5703125" style="267" customWidth="1"/>
    <col min="6925" max="6925" width="11.5703125" style="267" customWidth="1"/>
    <col min="6926" max="6928" width="11.140625" style="267" customWidth="1"/>
    <col min="6929" max="7157" width="14.42578125" style="267"/>
    <col min="7158" max="7160" width="0" style="267" hidden="1" customWidth="1"/>
    <col min="7161" max="7161" width="5.42578125" style="267" customWidth="1"/>
    <col min="7162" max="7162" width="2" style="267" customWidth="1"/>
    <col min="7163" max="7164" width="11.140625" style="267" customWidth="1"/>
    <col min="7165" max="7165" width="44.28515625" style="267" customWidth="1"/>
    <col min="7166" max="7166" width="1.7109375" style="267" customWidth="1"/>
    <col min="7167" max="7167" width="0" style="267" hidden="1" customWidth="1"/>
    <col min="7168" max="7168" width="17.140625" style="267" customWidth="1"/>
    <col min="7169" max="7169" width="19" style="267" customWidth="1"/>
    <col min="7170" max="7170" width="15.7109375" style="267" customWidth="1"/>
    <col min="7171" max="7171" width="0.85546875" style="267" customWidth="1"/>
    <col min="7172" max="7172" width="14.85546875" style="267" customWidth="1"/>
    <col min="7173" max="7173" width="18.7109375" style="267" customWidth="1"/>
    <col min="7174" max="7174" width="14.85546875" style="267" customWidth="1"/>
    <col min="7175" max="7175" width="1.28515625" style="267" customWidth="1"/>
    <col min="7176" max="7176" width="24.7109375" style="267" customWidth="1"/>
    <col min="7177" max="7177" width="1.42578125" style="267" customWidth="1"/>
    <col min="7178" max="7178" width="14.5703125" style="267" customWidth="1"/>
    <col min="7179" max="7179" width="13.140625" style="267" customWidth="1"/>
    <col min="7180" max="7180" width="14.5703125" style="267" customWidth="1"/>
    <col min="7181" max="7181" width="11.5703125" style="267" customWidth="1"/>
    <col min="7182" max="7184" width="11.140625" style="267" customWidth="1"/>
    <col min="7185" max="7413" width="14.42578125" style="267"/>
    <col min="7414" max="7416" width="0" style="267" hidden="1" customWidth="1"/>
    <col min="7417" max="7417" width="5.42578125" style="267" customWidth="1"/>
    <col min="7418" max="7418" width="2" style="267" customWidth="1"/>
    <col min="7419" max="7420" width="11.140625" style="267" customWidth="1"/>
    <col min="7421" max="7421" width="44.28515625" style="267" customWidth="1"/>
    <col min="7422" max="7422" width="1.7109375" style="267" customWidth="1"/>
    <col min="7423" max="7423" width="0" style="267" hidden="1" customWidth="1"/>
    <col min="7424" max="7424" width="17.140625" style="267" customWidth="1"/>
    <col min="7425" max="7425" width="19" style="267" customWidth="1"/>
    <col min="7426" max="7426" width="15.7109375" style="267" customWidth="1"/>
    <col min="7427" max="7427" width="0.85546875" style="267" customWidth="1"/>
    <col min="7428" max="7428" width="14.85546875" style="267" customWidth="1"/>
    <col min="7429" max="7429" width="18.7109375" style="267" customWidth="1"/>
    <col min="7430" max="7430" width="14.85546875" style="267" customWidth="1"/>
    <col min="7431" max="7431" width="1.28515625" style="267" customWidth="1"/>
    <col min="7432" max="7432" width="24.7109375" style="267" customWidth="1"/>
    <col min="7433" max="7433" width="1.42578125" style="267" customWidth="1"/>
    <col min="7434" max="7434" width="14.5703125" style="267" customWidth="1"/>
    <col min="7435" max="7435" width="13.140625" style="267" customWidth="1"/>
    <col min="7436" max="7436" width="14.5703125" style="267" customWidth="1"/>
    <col min="7437" max="7437" width="11.5703125" style="267" customWidth="1"/>
    <col min="7438" max="7440" width="11.140625" style="267" customWidth="1"/>
    <col min="7441" max="7669" width="14.42578125" style="267"/>
    <col min="7670" max="7672" width="0" style="267" hidden="1" customWidth="1"/>
    <col min="7673" max="7673" width="5.42578125" style="267" customWidth="1"/>
    <col min="7674" max="7674" width="2" style="267" customWidth="1"/>
    <col min="7675" max="7676" width="11.140625" style="267" customWidth="1"/>
    <col min="7677" max="7677" width="44.28515625" style="267" customWidth="1"/>
    <col min="7678" max="7678" width="1.7109375" style="267" customWidth="1"/>
    <col min="7679" max="7679" width="0" style="267" hidden="1" customWidth="1"/>
    <col min="7680" max="7680" width="17.140625" style="267" customWidth="1"/>
    <col min="7681" max="7681" width="19" style="267" customWidth="1"/>
    <col min="7682" max="7682" width="15.7109375" style="267" customWidth="1"/>
    <col min="7683" max="7683" width="0.85546875" style="267" customWidth="1"/>
    <col min="7684" max="7684" width="14.85546875" style="267" customWidth="1"/>
    <col min="7685" max="7685" width="18.7109375" style="267" customWidth="1"/>
    <col min="7686" max="7686" width="14.85546875" style="267" customWidth="1"/>
    <col min="7687" max="7687" width="1.28515625" style="267" customWidth="1"/>
    <col min="7688" max="7688" width="24.7109375" style="267" customWidth="1"/>
    <col min="7689" max="7689" width="1.42578125" style="267" customWidth="1"/>
    <col min="7690" max="7690" width="14.5703125" style="267" customWidth="1"/>
    <col min="7691" max="7691" width="13.140625" style="267" customWidth="1"/>
    <col min="7692" max="7692" width="14.5703125" style="267" customWidth="1"/>
    <col min="7693" max="7693" width="11.5703125" style="267" customWidth="1"/>
    <col min="7694" max="7696" width="11.140625" style="267" customWidth="1"/>
    <col min="7697" max="7925" width="14.42578125" style="267"/>
    <col min="7926" max="7928" width="0" style="267" hidden="1" customWidth="1"/>
    <col min="7929" max="7929" width="5.42578125" style="267" customWidth="1"/>
    <col min="7930" max="7930" width="2" style="267" customWidth="1"/>
    <col min="7931" max="7932" width="11.140625" style="267" customWidth="1"/>
    <col min="7933" max="7933" width="44.28515625" style="267" customWidth="1"/>
    <col min="7934" max="7934" width="1.7109375" style="267" customWidth="1"/>
    <col min="7935" max="7935" width="0" style="267" hidden="1" customWidth="1"/>
    <col min="7936" max="7936" width="17.140625" style="267" customWidth="1"/>
    <col min="7937" max="7937" width="19" style="267" customWidth="1"/>
    <col min="7938" max="7938" width="15.7109375" style="267" customWidth="1"/>
    <col min="7939" max="7939" width="0.85546875" style="267" customWidth="1"/>
    <col min="7940" max="7940" width="14.85546875" style="267" customWidth="1"/>
    <col min="7941" max="7941" width="18.7109375" style="267" customWidth="1"/>
    <col min="7942" max="7942" width="14.85546875" style="267" customWidth="1"/>
    <col min="7943" max="7943" width="1.28515625" style="267" customWidth="1"/>
    <col min="7944" max="7944" width="24.7109375" style="267" customWidth="1"/>
    <col min="7945" max="7945" width="1.42578125" style="267" customWidth="1"/>
    <col min="7946" max="7946" width="14.5703125" style="267" customWidth="1"/>
    <col min="7947" max="7947" width="13.140625" style="267" customWidth="1"/>
    <col min="7948" max="7948" width="14.5703125" style="267" customWidth="1"/>
    <col min="7949" max="7949" width="11.5703125" style="267" customWidth="1"/>
    <col min="7950" max="7952" width="11.140625" style="267" customWidth="1"/>
    <col min="7953" max="8181" width="14.42578125" style="267"/>
    <col min="8182" max="8184" width="0" style="267" hidden="1" customWidth="1"/>
    <col min="8185" max="8185" width="5.42578125" style="267" customWidth="1"/>
    <col min="8186" max="8186" width="2" style="267" customWidth="1"/>
    <col min="8187" max="8188" width="11.140625" style="267" customWidth="1"/>
    <col min="8189" max="8189" width="44.28515625" style="267" customWidth="1"/>
    <col min="8190" max="8190" width="1.7109375" style="267" customWidth="1"/>
    <col min="8191" max="8191" width="0" style="267" hidden="1" customWidth="1"/>
    <col min="8192" max="8192" width="17.140625" style="267" customWidth="1"/>
    <col min="8193" max="8193" width="19" style="267" customWidth="1"/>
    <col min="8194" max="8194" width="15.7109375" style="267" customWidth="1"/>
    <col min="8195" max="8195" width="0.85546875" style="267" customWidth="1"/>
    <col min="8196" max="8196" width="14.85546875" style="267" customWidth="1"/>
    <col min="8197" max="8197" width="18.7109375" style="267" customWidth="1"/>
    <col min="8198" max="8198" width="14.85546875" style="267" customWidth="1"/>
    <col min="8199" max="8199" width="1.28515625" style="267" customWidth="1"/>
    <col min="8200" max="8200" width="24.7109375" style="267" customWidth="1"/>
    <col min="8201" max="8201" width="1.42578125" style="267" customWidth="1"/>
    <col min="8202" max="8202" width="14.5703125" style="267" customWidth="1"/>
    <col min="8203" max="8203" width="13.140625" style="267" customWidth="1"/>
    <col min="8204" max="8204" width="14.5703125" style="267" customWidth="1"/>
    <col min="8205" max="8205" width="11.5703125" style="267" customWidth="1"/>
    <col min="8206" max="8208" width="11.140625" style="267" customWidth="1"/>
    <col min="8209" max="8437" width="14.42578125" style="267"/>
    <col min="8438" max="8440" width="0" style="267" hidden="1" customWidth="1"/>
    <col min="8441" max="8441" width="5.42578125" style="267" customWidth="1"/>
    <col min="8442" max="8442" width="2" style="267" customWidth="1"/>
    <col min="8443" max="8444" width="11.140625" style="267" customWidth="1"/>
    <col min="8445" max="8445" width="44.28515625" style="267" customWidth="1"/>
    <col min="8446" max="8446" width="1.7109375" style="267" customWidth="1"/>
    <col min="8447" max="8447" width="0" style="267" hidden="1" customWidth="1"/>
    <col min="8448" max="8448" width="17.140625" style="267" customWidth="1"/>
    <col min="8449" max="8449" width="19" style="267" customWidth="1"/>
    <col min="8450" max="8450" width="15.7109375" style="267" customWidth="1"/>
    <col min="8451" max="8451" width="0.85546875" style="267" customWidth="1"/>
    <col min="8452" max="8452" width="14.85546875" style="267" customWidth="1"/>
    <col min="8453" max="8453" width="18.7109375" style="267" customWidth="1"/>
    <col min="8454" max="8454" width="14.85546875" style="267" customWidth="1"/>
    <col min="8455" max="8455" width="1.28515625" style="267" customWidth="1"/>
    <col min="8456" max="8456" width="24.7109375" style="267" customWidth="1"/>
    <col min="8457" max="8457" width="1.42578125" style="267" customWidth="1"/>
    <col min="8458" max="8458" width="14.5703125" style="267" customWidth="1"/>
    <col min="8459" max="8459" width="13.140625" style="267" customWidth="1"/>
    <col min="8460" max="8460" width="14.5703125" style="267" customWidth="1"/>
    <col min="8461" max="8461" width="11.5703125" style="267" customWidth="1"/>
    <col min="8462" max="8464" width="11.140625" style="267" customWidth="1"/>
    <col min="8465" max="8693" width="14.42578125" style="267"/>
    <col min="8694" max="8696" width="0" style="267" hidden="1" customWidth="1"/>
    <col min="8697" max="8697" width="5.42578125" style="267" customWidth="1"/>
    <col min="8698" max="8698" width="2" style="267" customWidth="1"/>
    <col min="8699" max="8700" width="11.140625" style="267" customWidth="1"/>
    <col min="8701" max="8701" width="44.28515625" style="267" customWidth="1"/>
    <col min="8702" max="8702" width="1.7109375" style="267" customWidth="1"/>
    <col min="8703" max="8703" width="0" style="267" hidden="1" customWidth="1"/>
    <col min="8704" max="8704" width="17.140625" style="267" customWidth="1"/>
    <col min="8705" max="8705" width="19" style="267" customWidth="1"/>
    <col min="8706" max="8706" width="15.7109375" style="267" customWidth="1"/>
    <col min="8707" max="8707" width="0.85546875" style="267" customWidth="1"/>
    <col min="8708" max="8708" width="14.85546875" style="267" customWidth="1"/>
    <col min="8709" max="8709" width="18.7109375" style="267" customWidth="1"/>
    <col min="8710" max="8710" width="14.85546875" style="267" customWidth="1"/>
    <col min="8711" max="8711" width="1.28515625" style="267" customWidth="1"/>
    <col min="8712" max="8712" width="24.7109375" style="267" customWidth="1"/>
    <col min="8713" max="8713" width="1.42578125" style="267" customWidth="1"/>
    <col min="8714" max="8714" width="14.5703125" style="267" customWidth="1"/>
    <col min="8715" max="8715" width="13.140625" style="267" customWidth="1"/>
    <col min="8716" max="8716" width="14.5703125" style="267" customWidth="1"/>
    <col min="8717" max="8717" width="11.5703125" style="267" customWidth="1"/>
    <col min="8718" max="8720" width="11.140625" style="267" customWidth="1"/>
    <col min="8721" max="8949" width="14.42578125" style="267"/>
    <col min="8950" max="8952" width="0" style="267" hidden="1" customWidth="1"/>
    <col min="8953" max="8953" width="5.42578125" style="267" customWidth="1"/>
    <col min="8954" max="8954" width="2" style="267" customWidth="1"/>
    <col min="8955" max="8956" width="11.140625" style="267" customWidth="1"/>
    <col min="8957" max="8957" width="44.28515625" style="267" customWidth="1"/>
    <col min="8958" max="8958" width="1.7109375" style="267" customWidth="1"/>
    <col min="8959" max="8959" width="0" style="267" hidden="1" customWidth="1"/>
    <col min="8960" max="8960" width="17.140625" style="267" customWidth="1"/>
    <col min="8961" max="8961" width="19" style="267" customWidth="1"/>
    <col min="8962" max="8962" width="15.7109375" style="267" customWidth="1"/>
    <col min="8963" max="8963" width="0.85546875" style="267" customWidth="1"/>
    <col min="8964" max="8964" width="14.85546875" style="267" customWidth="1"/>
    <col min="8965" max="8965" width="18.7109375" style="267" customWidth="1"/>
    <col min="8966" max="8966" width="14.85546875" style="267" customWidth="1"/>
    <col min="8967" max="8967" width="1.28515625" style="267" customWidth="1"/>
    <col min="8968" max="8968" width="24.7109375" style="267" customWidth="1"/>
    <col min="8969" max="8969" width="1.42578125" style="267" customWidth="1"/>
    <col min="8970" max="8970" width="14.5703125" style="267" customWidth="1"/>
    <col min="8971" max="8971" width="13.140625" style="267" customWidth="1"/>
    <col min="8972" max="8972" width="14.5703125" style="267" customWidth="1"/>
    <col min="8973" max="8973" width="11.5703125" style="267" customWidth="1"/>
    <col min="8974" max="8976" width="11.140625" style="267" customWidth="1"/>
    <col min="8977" max="9205" width="14.42578125" style="267"/>
    <col min="9206" max="9208" width="0" style="267" hidden="1" customWidth="1"/>
    <col min="9209" max="9209" width="5.42578125" style="267" customWidth="1"/>
    <col min="9210" max="9210" width="2" style="267" customWidth="1"/>
    <col min="9211" max="9212" width="11.140625" style="267" customWidth="1"/>
    <col min="9213" max="9213" width="44.28515625" style="267" customWidth="1"/>
    <col min="9214" max="9214" width="1.7109375" style="267" customWidth="1"/>
    <col min="9215" max="9215" width="0" style="267" hidden="1" customWidth="1"/>
    <col min="9216" max="9216" width="17.140625" style="267" customWidth="1"/>
    <col min="9217" max="9217" width="19" style="267" customWidth="1"/>
    <col min="9218" max="9218" width="15.7109375" style="267" customWidth="1"/>
    <col min="9219" max="9219" width="0.85546875" style="267" customWidth="1"/>
    <col min="9220" max="9220" width="14.85546875" style="267" customWidth="1"/>
    <col min="9221" max="9221" width="18.7109375" style="267" customWidth="1"/>
    <col min="9222" max="9222" width="14.85546875" style="267" customWidth="1"/>
    <col min="9223" max="9223" width="1.28515625" style="267" customWidth="1"/>
    <col min="9224" max="9224" width="24.7109375" style="267" customWidth="1"/>
    <col min="9225" max="9225" width="1.42578125" style="267" customWidth="1"/>
    <col min="9226" max="9226" width="14.5703125" style="267" customWidth="1"/>
    <col min="9227" max="9227" width="13.140625" style="267" customWidth="1"/>
    <col min="9228" max="9228" width="14.5703125" style="267" customWidth="1"/>
    <col min="9229" max="9229" width="11.5703125" style="267" customWidth="1"/>
    <col min="9230" max="9232" width="11.140625" style="267" customWidth="1"/>
    <col min="9233" max="9461" width="14.42578125" style="267"/>
    <col min="9462" max="9464" width="0" style="267" hidden="1" customWidth="1"/>
    <col min="9465" max="9465" width="5.42578125" style="267" customWidth="1"/>
    <col min="9466" max="9466" width="2" style="267" customWidth="1"/>
    <col min="9467" max="9468" width="11.140625" style="267" customWidth="1"/>
    <col min="9469" max="9469" width="44.28515625" style="267" customWidth="1"/>
    <col min="9470" max="9470" width="1.7109375" style="267" customWidth="1"/>
    <col min="9471" max="9471" width="0" style="267" hidden="1" customWidth="1"/>
    <col min="9472" max="9472" width="17.140625" style="267" customWidth="1"/>
    <col min="9473" max="9473" width="19" style="267" customWidth="1"/>
    <col min="9474" max="9474" width="15.7109375" style="267" customWidth="1"/>
    <col min="9475" max="9475" width="0.85546875" style="267" customWidth="1"/>
    <col min="9476" max="9476" width="14.85546875" style="267" customWidth="1"/>
    <col min="9477" max="9477" width="18.7109375" style="267" customWidth="1"/>
    <col min="9478" max="9478" width="14.85546875" style="267" customWidth="1"/>
    <col min="9479" max="9479" width="1.28515625" style="267" customWidth="1"/>
    <col min="9480" max="9480" width="24.7109375" style="267" customWidth="1"/>
    <col min="9481" max="9481" width="1.42578125" style="267" customWidth="1"/>
    <col min="9482" max="9482" width="14.5703125" style="267" customWidth="1"/>
    <col min="9483" max="9483" width="13.140625" style="267" customWidth="1"/>
    <col min="9484" max="9484" width="14.5703125" style="267" customWidth="1"/>
    <col min="9485" max="9485" width="11.5703125" style="267" customWidth="1"/>
    <col min="9486" max="9488" width="11.140625" style="267" customWidth="1"/>
    <col min="9489" max="9717" width="14.42578125" style="267"/>
    <col min="9718" max="9720" width="0" style="267" hidden="1" customWidth="1"/>
    <col min="9721" max="9721" width="5.42578125" style="267" customWidth="1"/>
    <col min="9722" max="9722" width="2" style="267" customWidth="1"/>
    <col min="9723" max="9724" width="11.140625" style="267" customWidth="1"/>
    <col min="9725" max="9725" width="44.28515625" style="267" customWidth="1"/>
    <col min="9726" max="9726" width="1.7109375" style="267" customWidth="1"/>
    <col min="9727" max="9727" width="0" style="267" hidden="1" customWidth="1"/>
    <col min="9728" max="9728" width="17.140625" style="267" customWidth="1"/>
    <col min="9729" max="9729" width="19" style="267" customWidth="1"/>
    <col min="9730" max="9730" width="15.7109375" style="267" customWidth="1"/>
    <col min="9731" max="9731" width="0.85546875" style="267" customWidth="1"/>
    <col min="9732" max="9732" width="14.85546875" style="267" customWidth="1"/>
    <col min="9733" max="9733" width="18.7109375" style="267" customWidth="1"/>
    <col min="9734" max="9734" width="14.85546875" style="267" customWidth="1"/>
    <col min="9735" max="9735" width="1.28515625" style="267" customWidth="1"/>
    <col min="9736" max="9736" width="24.7109375" style="267" customWidth="1"/>
    <col min="9737" max="9737" width="1.42578125" style="267" customWidth="1"/>
    <col min="9738" max="9738" width="14.5703125" style="267" customWidth="1"/>
    <col min="9739" max="9739" width="13.140625" style="267" customWidth="1"/>
    <col min="9740" max="9740" width="14.5703125" style="267" customWidth="1"/>
    <col min="9741" max="9741" width="11.5703125" style="267" customWidth="1"/>
    <col min="9742" max="9744" width="11.140625" style="267" customWidth="1"/>
    <col min="9745" max="9973" width="14.42578125" style="267"/>
    <col min="9974" max="9976" width="0" style="267" hidden="1" customWidth="1"/>
    <col min="9977" max="9977" width="5.42578125" style="267" customWidth="1"/>
    <col min="9978" max="9978" width="2" style="267" customWidth="1"/>
    <col min="9979" max="9980" width="11.140625" style="267" customWidth="1"/>
    <col min="9981" max="9981" width="44.28515625" style="267" customWidth="1"/>
    <col min="9982" max="9982" width="1.7109375" style="267" customWidth="1"/>
    <col min="9983" max="9983" width="0" style="267" hidden="1" customWidth="1"/>
    <col min="9984" max="9984" width="17.140625" style="267" customWidth="1"/>
    <col min="9985" max="9985" width="19" style="267" customWidth="1"/>
    <col min="9986" max="9986" width="15.7109375" style="267" customWidth="1"/>
    <col min="9987" max="9987" width="0.85546875" style="267" customWidth="1"/>
    <col min="9988" max="9988" width="14.85546875" style="267" customWidth="1"/>
    <col min="9989" max="9989" width="18.7109375" style="267" customWidth="1"/>
    <col min="9990" max="9990" width="14.85546875" style="267" customWidth="1"/>
    <col min="9991" max="9991" width="1.28515625" style="267" customWidth="1"/>
    <col min="9992" max="9992" width="24.7109375" style="267" customWidth="1"/>
    <col min="9993" max="9993" width="1.42578125" style="267" customWidth="1"/>
    <col min="9994" max="9994" width="14.5703125" style="267" customWidth="1"/>
    <col min="9995" max="9995" width="13.140625" style="267" customWidth="1"/>
    <col min="9996" max="9996" width="14.5703125" style="267" customWidth="1"/>
    <col min="9997" max="9997" width="11.5703125" style="267" customWidth="1"/>
    <col min="9998" max="10000" width="11.140625" style="267" customWidth="1"/>
    <col min="10001" max="10229" width="14.42578125" style="267"/>
    <col min="10230" max="10232" width="0" style="267" hidden="1" customWidth="1"/>
    <col min="10233" max="10233" width="5.42578125" style="267" customWidth="1"/>
    <col min="10234" max="10234" width="2" style="267" customWidth="1"/>
    <col min="10235" max="10236" width="11.140625" style="267" customWidth="1"/>
    <col min="10237" max="10237" width="44.28515625" style="267" customWidth="1"/>
    <col min="10238" max="10238" width="1.7109375" style="267" customWidth="1"/>
    <col min="10239" max="10239" width="0" style="267" hidden="1" customWidth="1"/>
    <col min="10240" max="10240" width="17.140625" style="267" customWidth="1"/>
    <col min="10241" max="10241" width="19" style="267" customWidth="1"/>
    <col min="10242" max="10242" width="15.7109375" style="267" customWidth="1"/>
    <col min="10243" max="10243" width="0.85546875" style="267" customWidth="1"/>
    <col min="10244" max="10244" width="14.85546875" style="267" customWidth="1"/>
    <col min="10245" max="10245" width="18.7109375" style="267" customWidth="1"/>
    <col min="10246" max="10246" width="14.85546875" style="267" customWidth="1"/>
    <col min="10247" max="10247" width="1.28515625" style="267" customWidth="1"/>
    <col min="10248" max="10248" width="24.7109375" style="267" customWidth="1"/>
    <col min="10249" max="10249" width="1.42578125" style="267" customWidth="1"/>
    <col min="10250" max="10250" width="14.5703125" style="267" customWidth="1"/>
    <col min="10251" max="10251" width="13.140625" style="267" customWidth="1"/>
    <col min="10252" max="10252" width="14.5703125" style="267" customWidth="1"/>
    <col min="10253" max="10253" width="11.5703125" style="267" customWidth="1"/>
    <col min="10254" max="10256" width="11.140625" style="267" customWidth="1"/>
    <col min="10257" max="10485" width="14.42578125" style="267"/>
    <col min="10486" max="10488" width="0" style="267" hidden="1" customWidth="1"/>
    <col min="10489" max="10489" width="5.42578125" style="267" customWidth="1"/>
    <col min="10490" max="10490" width="2" style="267" customWidth="1"/>
    <col min="10491" max="10492" width="11.140625" style="267" customWidth="1"/>
    <col min="10493" max="10493" width="44.28515625" style="267" customWidth="1"/>
    <col min="10494" max="10494" width="1.7109375" style="267" customWidth="1"/>
    <col min="10495" max="10495" width="0" style="267" hidden="1" customWidth="1"/>
    <col min="10496" max="10496" width="17.140625" style="267" customWidth="1"/>
    <col min="10497" max="10497" width="19" style="267" customWidth="1"/>
    <col min="10498" max="10498" width="15.7109375" style="267" customWidth="1"/>
    <col min="10499" max="10499" width="0.85546875" style="267" customWidth="1"/>
    <col min="10500" max="10500" width="14.85546875" style="267" customWidth="1"/>
    <col min="10501" max="10501" width="18.7109375" style="267" customWidth="1"/>
    <col min="10502" max="10502" width="14.85546875" style="267" customWidth="1"/>
    <col min="10503" max="10503" width="1.28515625" style="267" customWidth="1"/>
    <col min="10504" max="10504" width="24.7109375" style="267" customWidth="1"/>
    <col min="10505" max="10505" width="1.42578125" style="267" customWidth="1"/>
    <col min="10506" max="10506" width="14.5703125" style="267" customWidth="1"/>
    <col min="10507" max="10507" width="13.140625" style="267" customWidth="1"/>
    <col min="10508" max="10508" width="14.5703125" style="267" customWidth="1"/>
    <col min="10509" max="10509" width="11.5703125" style="267" customWidth="1"/>
    <col min="10510" max="10512" width="11.140625" style="267" customWidth="1"/>
    <col min="10513" max="10741" width="14.42578125" style="267"/>
    <col min="10742" max="10744" width="0" style="267" hidden="1" customWidth="1"/>
    <col min="10745" max="10745" width="5.42578125" style="267" customWidth="1"/>
    <col min="10746" max="10746" width="2" style="267" customWidth="1"/>
    <col min="10747" max="10748" width="11.140625" style="267" customWidth="1"/>
    <col min="10749" max="10749" width="44.28515625" style="267" customWidth="1"/>
    <col min="10750" max="10750" width="1.7109375" style="267" customWidth="1"/>
    <col min="10751" max="10751" width="0" style="267" hidden="1" customWidth="1"/>
    <col min="10752" max="10752" width="17.140625" style="267" customWidth="1"/>
    <col min="10753" max="10753" width="19" style="267" customWidth="1"/>
    <col min="10754" max="10754" width="15.7109375" style="267" customWidth="1"/>
    <col min="10755" max="10755" width="0.85546875" style="267" customWidth="1"/>
    <col min="10756" max="10756" width="14.85546875" style="267" customWidth="1"/>
    <col min="10757" max="10757" width="18.7109375" style="267" customWidth="1"/>
    <col min="10758" max="10758" width="14.85546875" style="267" customWidth="1"/>
    <col min="10759" max="10759" width="1.28515625" style="267" customWidth="1"/>
    <col min="10760" max="10760" width="24.7109375" style="267" customWidth="1"/>
    <col min="10761" max="10761" width="1.42578125" style="267" customWidth="1"/>
    <col min="10762" max="10762" width="14.5703125" style="267" customWidth="1"/>
    <col min="10763" max="10763" width="13.140625" style="267" customWidth="1"/>
    <col min="10764" max="10764" width="14.5703125" style="267" customWidth="1"/>
    <col min="10765" max="10765" width="11.5703125" style="267" customWidth="1"/>
    <col min="10766" max="10768" width="11.140625" style="267" customWidth="1"/>
    <col min="10769" max="10997" width="14.42578125" style="267"/>
    <col min="10998" max="11000" width="0" style="267" hidden="1" customWidth="1"/>
    <col min="11001" max="11001" width="5.42578125" style="267" customWidth="1"/>
    <col min="11002" max="11002" width="2" style="267" customWidth="1"/>
    <col min="11003" max="11004" width="11.140625" style="267" customWidth="1"/>
    <col min="11005" max="11005" width="44.28515625" style="267" customWidth="1"/>
    <col min="11006" max="11006" width="1.7109375" style="267" customWidth="1"/>
    <col min="11007" max="11007" width="0" style="267" hidden="1" customWidth="1"/>
    <col min="11008" max="11008" width="17.140625" style="267" customWidth="1"/>
    <col min="11009" max="11009" width="19" style="267" customWidth="1"/>
    <col min="11010" max="11010" width="15.7109375" style="267" customWidth="1"/>
    <col min="11011" max="11011" width="0.85546875" style="267" customWidth="1"/>
    <col min="11012" max="11012" width="14.85546875" style="267" customWidth="1"/>
    <col min="11013" max="11013" width="18.7109375" style="267" customWidth="1"/>
    <col min="11014" max="11014" width="14.85546875" style="267" customWidth="1"/>
    <col min="11015" max="11015" width="1.28515625" style="267" customWidth="1"/>
    <col min="11016" max="11016" width="24.7109375" style="267" customWidth="1"/>
    <col min="11017" max="11017" width="1.42578125" style="267" customWidth="1"/>
    <col min="11018" max="11018" width="14.5703125" style="267" customWidth="1"/>
    <col min="11019" max="11019" width="13.140625" style="267" customWidth="1"/>
    <col min="11020" max="11020" width="14.5703125" style="267" customWidth="1"/>
    <col min="11021" max="11021" width="11.5703125" style="267" customWidth="1"/>
    <col min="11022" max="11024" width="11.140625" style="267" customWidth="1"/>
    <col min="11025" max="11253" width="14.42578125" style="267"/>
    <col min="11254" max="11256" width="0" style="267" hidden="1" customWidth="1"/>
    <col min="11257" max="11257" width="5.42578125" style="267" customWidth="1"/>
    <col min="11258" max="11258" width="2" style="267" customWidth="1"/>
    <col min="11259" max="11260" width="11.140625" style="267" customWidth="1"/>
    <col min="11261" max="11261" width="44.28515625" style="267" customWidth="1"/>
    <col min="11262" max="11262" width="1.7109375" style="267" customWidth="1"/>
    <col min="11263" max="11263" width="0" style="267" hidden="1" customWidth="1"/>
    <col min="11264" max="11264" width="17.140625" style="267" customWidth="1"/>
    <col min="11265" max="11265" width="19" style="267" customWidth="1"/>
    <col min="11266" max="11266" width="15.7109375" style="267" customWidth="1"/>
    <col min="11267" max="11267" width="0.85546875" style="267" customWidth="1"/>
    <col min="11268" max="11268" width="14.85546875" style="267" customWidth="1"/>
    <col min="11269" max="11269" width="18.7109375" style="267" customWidth="1"/>
    <col min="11270" max="11270" width="14.85546875" style="267" customWidth="1"/>
    <col min="11271" max="11271" width="1.28515625" style="267" customWidth="1"/>
    <col min="11272" max="11272" width="24.7109375" style="267" customWidth="1"/>
    <col min="11273" max="11273" width="1.42578125" style="267" customWidth="1"/>
    <col min="11274" max="11274" width="14.5703125" style="267" customWidth="1"/>
    <col min="11275" max="11275" width="13.140625" style="267" customWidth="1"/>
    <col min="11276" max="11276" width="14.5703125" style="267" customWidth="1"/>
    <col min="11277" max="11277" width="11.5703125" style="267" customWidth="1"/>
    <col min="11278" max="11280" width="11.140625" style="267" customWidth="1"/>
    <col min="11281" max="11509" width="14.42578125" style="267"/>
    <col min="11510" max="11512" width="0" style="267" hidden="1" customWidth="1"/>
    <col min="11513" max="11513" width="5.42578125" style="267" customWidth="1"/>
    <col min="11514" max="11514" width="2" style="267" customWidth="1"/>
    <col min="11515" max="11516" width="11.140625" style="267" customWidth="1"/>
    <col min="11517" max="11517" width="44.28515625" style="267" customWidth="1"/>
    <col min="11518" max="11518" width="1.7109375" style="267" customWidth="1"/>
    <col min="11519" max="11519" width="0" style="267" hidden="1" customWidth="1"/>
    <col min="11520" max="11520" width="17.140625" style="267" customWidth="1"/>
    <col min="11521" max="11521" width="19" style="267" customWidth="1"/>
    <col min="11522" max="11522" width="15.7109375" style="267" customWidth="1"/>
    <col min="11523" max="11523" width="0.85546875" style="267" customWidth="1"/>
    <col min="11524" max="11524" width="14.85546875" style="267" customWidth="1"/>
    <col min="11525" max="11525" width="18.7109375" style="267" customWidth="1"/>
    <col min="11526" max="11526" width="14.85546875" style="267" customWidth="1"/>
    <col min="11527" max="11527" width="1.28515625" style="267" customWidth="1"/>
    <col min="11528" max="11528" width="24.7109375" style="267" customWidth="1"/>
    <col min="11529" max="11529" width="1.42578125" style="267" customWidth="1"/>
    <col min="11530" max="11530" width="14.5703125" style="267" customWidth="1"/>
    <col min="11531" max="11531" width="13.140625" style="267" customWidth="1"/>
    <col min="11532" max="11532" width="14.5703125" style="267" customWidth="1"/>
    <col min="11533" max="11533" width="11.5703125" style="267" customWidth="1"/>
    <col min="11534" max="11536" width="11.140625" style="267" customWidth="1"/>
    <col min="11537" max="11765" width="14.42578125" style="267"/>
    <col min="11766" max="11768" width="0" style="267" hidden="1" customWidth="1"/>
    <col min="11769" max="11769" width="5.42578125" style="267" customWidth="1"/>
    <col min="11770" max="11770" width="2" style="267" customWidth="1"/>
    <col min="11771" max="11772" width="11.140625" style="267" customWidth="1"/>
    <col min="11773" max="11773" width="44.28515625" style="267" customWidth="1"/>
    <col min="11774" max="11774" width="1.7109375" style="267" customWidth="1"/>
    <col min="11775" max="11775" width="0" style="267" hidden="1" customWidth="1"/>
    <col min="11776" max="11776" width="17.140625" style="267" customWidth="1"/>
    <col min="11777" max="11777" width="19" style="267" customWidth="1"/>
    <col min="11778" max="11778" width="15.7109375" style="267" customWidth="1"/>
    <col min="11779" max="11779" width="0.85546875" style="267" customWidth="1"/>
    <col min="11780" max="11780" width="14.85546875" style="267" customWidth="1"/>
    <col min="11781" max="11781" width="18.7109375" style="267" customWidth="1"/>
    <col min="11782" max="11782" width="14.85546875" style="267" customWidth="1"/>
    <col min="11783" max="11783" width="1.28515625" style="267" customWidth="1"/>
    <col min="11784" max="11784" width="24.7109375" style="267" customWidth="1"/>
    <col min="11785" max="11785" width="1.42578125" style="267" customWidth="1"/>
    <col min="11786" max="11786" width="14.5703125" style="267" customWidth="1"/>
    <col min="11787" max="11787" width="13.140625" style="267" customWidth="1"/>
    <col min="11788" max="11788" width="14.5703125" style="267" customWidth="1"/>
    <col min="11789" max="11789" width="11.5703125" style="267" customWidth="1"/>
    <col min="11790" max="11792" width="11.140625" style="267" customWidth="1"/>
    <col min="11793" max="12021" width="14.42578125" style="267"/>
    <col min="12022" max="12024" width="0" style="267" hidden="1" customWidth="1"/>
    <col min="12025" max="12025" width="5.42578125" style="267" customWidth="1"/>
    <col min="12026" max="12026" width="2" style="267" customWidth="1"/>
    <col min="12027" max="12028" width="11.140625" style="267" customWidth="1"/>
    <col min="12029" max="12029" width="44.28515625" style="267" customWidth="1"/>
    <col min="12030" max="12030" width="1.7109375" style="267" customWidth="1"/>
    <col min="12031" max="12031" width="0" style="267" hidden="1" customWidth="1"/>
    <col min="12032" max="12032" width="17.140625" style="267" customWidth="1"/>
    <col min="12033" max="12033" width="19" style="267" customWidth="1"/>
    <col min="12034" max="12034" width="15.7109375" style="267" customWidth="1"/>
    <col min="12035" max="12035" width="0.85546875" style="267" customWidth="1"/>
    <col min="12036" max="12036" width="14.85546875" style="267" customWidth="1"/>
    <col min="12037" max="12037" width="18.7109375" style="267" customWidth="1"/>
    <col min="12038" max="12038" width="14.85546875" style="267" customWidth="1"/>
    <col min="12039" max="12039" width="1.28515625" style="267" customWidth="1"/>
    <col min="12040" max="12040" width="24.7109375" style="267" customWidth="1"/>
    <col min="12041" max="12041" width="1.42578125" style="267" customWidth="1"/>
    <col min="12042" max="12042" width="14.5703125" style="267" customWidth="1"/>
    <col min="12043" max="12043" width="13.140625" style="267" customWidth="1"/>
    <col min="12044" max="12044" width="14.5703125" style="267" customWidth="1"/>
    <col min="12045" max="12045" width="11.5703125" style="267" customWidth="1"/>
    <col min="12046" max="12048" width="11.140625" style="267" customWidth="1"/>
    <col min="12049" max="12277" width="14.42578125" style="267"/>
    <col min="12278" max="12280" width="0" style="267" hidden="1" customWidth="1"/>
    <col min="12281" max="12281" width="5.42578125" style="267" customWidth="1"/>
    <col min="12282" max="12282" width="2" style="267" customWidth="1"/>
    <col min="12283" max="12284" width="11.140625" style="267" customWidth="1"/>
    <col min="12285" max="12285" width="44.28515625" style="267" customWidth="1"/>
    <col min="12286" max="12286" width="1.7109375" style="267" customWidth="1"/>
    <col min="12287" max="12287" width="0" style="267" hidden="1" customWidth="1"/>
    <col min="12288" max="12288" width="17.140625" style="267" customWidth="1"/>
    <col min="12289" max="12289" width="19" style="267" customWidth="1"/>
    <col min="12290" max="12290" width="15.7109375" style="267" customWidth="1"/>
    <col min="12291" max="12291" width="0.85546875" style="267" customWidth="1"/>
    <col min="12292" max="12292" width="14.85546875" style="267" customWidth="1"/>
    <col min="12293" max="12293" width="18.7109375" style="267" customWidth="1"/>
    <col min="12294" max="12294" width="14.85546875" style="267" customWidth="1"/>
    <col min="12295" max="12295" width="1.28515625" style="267" customWidth="1"/>
    <col min="12296" max="12296" width="24.7109375" style="267" customWidth="1"/>
    <col min="12297" max="12297" width="1.42578125" style="267" customWidth="1"/>
    <col min="12298" max="12298" width="14.5703125" style="267" customWidth="1"/>
    <col min="12299" max="12299" width="13.140625" style="267" customWidth="1"/>
    <col min="12300" max="12300" width="14.5703125" style="267" customWidth="1"/>
    <col min="12301" max="12301" width="11.5703125" style="267" customWidth="1"/>
    <col min="12302" max="12304" width="11.140625" style="267" customWidth="1"/>
    <col min="12305" max="12533" width="14.42578125" style="267"/>
    <col min="12534" max="12536" width="0" style="267" hidden="1" customWidth="1"/>
    <col min="12537" max="12537" width="5.42578125" style="267" customWidth="1"/>
    <col min="12538" max="12538" width="2" style="267" customWidth="1"/>
    <col min="12539" max="12540" width="11.140625" style="267" customWidth="1"/>
    <col min="12541" max="12541" width="44.28515625" style="267" customWidth="1"/>
    <col min="12542" max="12542" width="1.7109375" style="267" customWidth="1"/>
    <col min="12543" max="12543" width="0" style="267" hidden="1" customWidth="1"/>
    <col min="12544" max="12544" width="17.140625" style="267" customWidth="1"/>
    <col min="12545" max="12545" width="19" style="267" customWidth="1"/>
    <col min="12546" max="12546" width="15.7109375" style="267" customWidth="1"/>
    <col min="12547" max="12547" width="0.85546875" style="267" customWidth="1"/>
    <col min="12548" max="12548" width="14.85546875" style="267" customWidth="1"/>
    <col min="12549" max="12549" width="18.7109375" style="267" customWidth="1"/>
    <col min="12550" max="12550" width="14.85546875" style="267" customWidth="1"/>
    <col min="12551" max="12551" width="1.28515625" style="267" customWidth="1"/>
    <col min="12552" max="12552" width="24.7109375" style="267" customWidth="1"/>
    <col min="12553" max="12553" width="1.42578125" style="267" customWidth="1"/>
    <col min="12554" max="12554" width="14.5703125" style="267" customWidth="1"/>
    <col min="12555" max="12555" width="13.140625" style="267" customWidth="1"/>
    <col min="12556" max="12556" width="14.5703125" style="267" customWidth="1"/>
    <col min="12557" max="12557" width="11.5703125" style="267" customWidth="1"/>
    <col min="12558" max="12560" width="11.140625" style="267" customWidth="1"/>
    <col min="12561" max="12789" width="14.42578125" style="267"/>
    <col min="12790" max="12792" width="0" style="267" hidden="1" customWidth="1"/>
    <col min="12793" max="12793" width="5.42578125" style="267" customWidth="1"/>
    <col min="12794" max="12794" width="2" style="267" customWidth="1"/>
    <col min="12795" max="12796" width="11.140625" style="267" customWidth="1"/>
    <col min="12797" max="12797" width="44.28515625" style="267" customWidth="1"/>
    <col min="12798" max="12798" width="1.7109375" style="267" customWidth="1"/>
    <col min="12799" max="12799" width="0" style="267" hidden="1" customWidth="1"/>
    <col min="12800" max="12800" width="17.140625" style="267" customWidth="1"/>
    <col min="12801" max="12801" width="19" style="267" customWidth="1"/>
    <col min="12802" max="12802" width="15.7109375" style="267" customWidth="1"/>
    <col min="12803" max="12803" width="0.85546875" style="267" customWidth="1"/>
    <col min="12804" max="12804" width="14.85546875" style="267" customWidth="1"/>
    <col min="12805" max="12805" width="18.7109375" style="267" customWidth="1"/>
    <col min="12806" max="12806" width="14.85546875" style="267" customWidth="1"/>
    <col min="12807" max="12807" width="1.28515625" style="267" customWidth="1"/>
    <col min="12808" max="12808" width="24.7109375" style="267" customWidth="1"/>
    <col min="12809" max="12809" width="1.42578125" style="267" customWidth="1"/>
    <col min="12810" max="12810" width="14.5703125" style="267" customWidth="1"/>
    <col min="12811" max="12811" width="13.140625" style="267" customWidth="1"/>
    <col min="12812" max="12812" width="14.5703125" style="267" customWidth="1"/>
    <col min="12813" max="12813" width="11.5703125" style="267" customWidth="1"/>
    <col min="12814" max="12816" width="11.140625" style="267" customWidth="1"/>
    <col min="12817" max="13045" width="14.42578125" style="267"/>
    <col min="13046" max="13048" width="0" style="267" hidden="1" customWidth="1"/>
    <col min="13049" max="13049" width="5.42578125" style="267" customWidth="1"/>
    <col min="13050" max="13050" width="2" style="267" customWidth="1"/>
    <col min="13051" max="13052" width="11.140625" style="267" customWidth="1"/>
    <col min="13053" max="13053" width="44.28515625" style="267" customWidth="1"/>
    <col min="13054" max="13054" width="1.7109375" style="267" customWidth="1"/>
    <col min="13055" max="13055" width="0" style="267" hidden="1" customWidth="1"/>
    <col min="13056" max="13056" width="17.140625" style="267" customWidth="1"/>
    <col min="13057" max="13057" width="19" style="267" customWidth="1"/>
    <col min="13058" max="13058" width="15.7109375" style="267" customWidth="1"/>
    <col min="13059" max="13059" width="0.85546875" style="267" customWidth="1"/>
    <col min="13060" max="13060" width="14.85546875" style="267" customWidth="1"/>
    <col min="13061" max="13061" width="18.7109375" style="267" customWidth="1"/>
    <col min="13062" max="13062" width="14.85546875" style="267" customWidth="1"/>
    <col min="13063" max="13063" width="1.28515625" style="267" customWidth="1"/>
    <col min="13064" max="13064" width="24.7109375" style="267" customWidth="1"/>
    <col min="13065" max="13065" width="1.42578125" style="267" customWidth="1"/>
    <col min="13066" max="13066" width="14.5703125" style="267" customWidth="1"/>
    <col min="13067" max="13067" width="13.140625" style="267" customWidth="1"/>
    <col min="13068" max="13068" width="14.5703125" style="267" customWidth="1"/>
    <col min="13069" max="13069" width="11.5703125" style="267" customWidth="1"/>
    <col min="13070" max="13072" width="11.140625" style="267" customWidth="1"/>
    <col min="13073" max="13301" width="14.42578125" style="267"/>
    <col min="13302" max="13304" width="0" style="267" hidden="1" customWidth="1"/>
    <col min="13305" max="13305" width="5.42578125" style="267" customWidth="1"/>
    <col min="13306" max="13306" width="2" style="267" customWidth="1"/>
    <col min="13307" max="13308" width="11.140625" style="267" customWidth="1"/>
    <col min="13309" max="13309" width="44.28515625" style="267" customWidth="1"/>
    <col min="13310" max="13310" width="1.7109375" style="267" customWidth="1"/>
    <col min="13311" max="13311" width="0" style="267" hidden="1" customWidth="1"/>
    <col min="13312" max="13312" width="17.140625" style="267" customWidth="1"/>
    <col min="13313" max="13313" width="19" style="267" customWidth="1"/>
    <col min="13314" max="13314" width="15.7109375" style="267" customWidth="1"/>
    <col min="13315" max="13315" width="0.85546875" style="267" customWidth="1"/>
    <col min="13316" max="13316" width="14.85546875" style="267" customWidth="1"/>
    <col min="13317" max="13317" width="18.7109375" style="267" customWidth="1"/>
    <col min="13318" max="13318" width="14.85546875" style="267" customWidth="1"/>
    <col min="13319" max="13319" width="1.28515625" style="267" customWidth="1"/>
    <col min="13320" max="13320" width="24.7109375" style="267" customWidth="1"/>
    <col min="13321" max="13321" width="1.42578125" style="267" customWidth="1"/>
    <col min="13322" max="13322" width="14.5703125" style="267" customWidth="1"/>
    <col min="13323" max="13323" width="13.140625" style="267" customWidth="1"/>
    <col min="13324" max="13324" width="14.5703125" style="267" customWidth="1"/>
    <col min="13325" max="13325" width="11.5703125" style="267" customWidth="1"/>
    <col min="13326" max="13328" width="11.140625" style="267" customWidth="1"/>
    <col min="13329" max="13557" width="14.42578125" style="267"/>
    <col min="13558" max="13560" width="0" style="267" hidden="1" customWidth="1"/>
    <col min="13561" max="13561" width="5.42578125" style="267" customWidth="1"/>
    <col min="13562" max="13562" width="2" style="267" customWidth="1"/>
    <col min="13563" max="13564" width="11.140625" style="267" customWidth="1"/>
    <col min="13565" max="13565" width="44.28515625" style="267" customWidth="1"/>
    <col min="13566" max="13566" width="1.7109375" style="267" customWidth="1"/>
    <col min="13567" max="13567" width="0" style="267" hidden="1" customWidth="1"/>
    <col min="13568" max="13568" width="17.140625" style="267" customWidth="1"/>
    <col min="13569" max="13569" width="19" style="267" customWidth="1"/>
    <col min="13570" max="13570" width="15.7109375" style="267" customWidth="1"/>
    <col min="13571" max="13571" width="0.85546875" style="267" customWidth="1"/>
    <col min="13572" max="13572" width="14.85546875" style="267" customWidth="1"/>
    <col min="13573" max="13573" width="18.7109375" style="267" customWidth="1"/>
    <col min="13574" max="13574" width="14.85546875" style="267" customWidth="1"/>
    <col min="13575" max="13575" width="1.28515625" style="267" customWidth="1"/>
    <col min="13576" max="13576" width="24.7109375" style="267" customWidth="1"/>
    <col min="13577" max="13577" width="1.42578125" style="267" customWidth="1"/>
    <col min="13578" max="13578" width="14.5703125" style="267" customWidth="1"/>
    <col min="13579" max="13579" width="13.140625" style="267" customWidth="1"/>
    <col min="13580" max="13580" width="14.5703125" style="267" customWidth="1"/>
    <col min="13581" max="13581" width="11.5703125" style="267" customWidth="1"/>
    <col min="13582" max="13584" width="11.140625" style="267" customWidth="1"/>
    <col min="13585" max="13813" width="14.42578125" style="267"/>
    <col min="13814" max="13816" width="0" style="267" hidden="1" customWidth="1"/>
    <col min="13817" max="13817" width="5.42578125" style="267" customWidth="1"/>
    <col min="13818" max="13818" width="2" style="267" customWidth="1"/>
    <col min="13819" max="13820" width="11.140625" style="267" customWidth="1"/>
    <col min="13821" max="13821" width="44.28515625" style="267" customWidth="1"/>
    <col min="13822" max="13822" width="1.7109375" style="267" customWidth="1"/>
    <col min="13823" max="13823" width="0" style="267" hidden="1" customWidth="1"/>
    <col min="13824" max="13824" width="17.140625" style="267" customWidth="1"/>
    <col min="13825" max="13825" width="19" style="267" customWidth="1"/>
    <col min="13826" max="13826" width="15.7109375" style="267" customWidth="1"/>
    <col min="13827" max="13827" width="0.85546875" style="267" customWidth="1"/>
    <col min="13828" max="13828" width="14.85546875" style="267" customWidth="1"/>
    <col min="13829" max="13829" width="18.7109375" style="267" customWidth="1"/>
    <col min="13830" max="13830" width="14.85546875" style="267" customWidth="1"/>
    <col min="13831" max="13831" width="1.28515625" style="267" customWidth="1"/>
    <col min="13832" max="13832" width="24.7109375" style="267" customWidth="1"/>
    <col min="13833" max="13833" width="1.42578125" style="267" customWidth="1"/>
    <col min="13834" max="13834" width="14.5703125" style="267" customWidth="1"/>
    <col min="13835" max="13835" width="13.140625" style="267" customWidth="1"/>
    <col min="13836" max="13836" width="14.5703125" style="267" customWidth="1"/>
    <col min="13837" max="13837" width="11.5703125" style="267" customWidth="1"/>
    <col min="13838" max="13840" width="11.140625" style="267" customWidth="1"/>
    <col min="13841" max="14069" width="14.42578125" style="267"/>
    <col min="14070" max="14072" width="0" style="267" hidden="1" customWidth="1"/>
    <col min="14073" max="14073" width="5.42578125" style="267" customWidth="1"/>
    <col min="14074" max="14074" width="2" style="267" customWidth="1"/>
    <col min="14075" max="14076" width="11.140625" style="267" customWidth="1"/>
    <col min="14077" max="14077" width="44.28515625" style="267" customWidth="1"/>
    <col min="14078" max="14078" width="1.7109375" style="267" customWidth="1"/>
    <col min="14079" max="14079" width="0" style="267" hidden="1" customWidth="1"/>
    <col min="14080" max="14080" width="17.140625" style="267" customWidth="1"/>
    <col min="14081" max="14081" width="19" style="267" customWidth="1"/>
    <col min="14082" max="14082" width="15.7109375" style="267" customWidth="1"/>
    <col min="14083" max="14083" width="0.85546875" style="267" customWidth="1"/>
    <col min="14084" max="14084" width="14.85546875" style="267" customWidth="1"/>
    <col min="14085" max="14085" width="18.7109375" style="267" customWidth="1"/>
    <col min="14086" max="14086" width="14.85546875" style="267" customWidth="1"/>
    <col min="14087" max="14087" width="1.28515625" style="267" customWidth="1"/>
    <col min="14088" max="14088" width="24.7109375" style="267" customWidth="1"/>
    <col min="14089" max="14089" width="1.42578125" style="267" customWidth="1"/>
    <col min="14090" max="14090" width="14.5703125" style="267" customWidth="1"/>
    <col min="14091" max="14091" width="13.140625" style="267" customWidth="1"/>
    <col min="14092" max="14092" width="14.5703125" style="267" customWidth="1"/>
    <col min="14093" max="14093" width="11.5703125" style="267" customWidth="1"/>
    <col min="14094" max="14096" width="11.140625" style="267" customWidth="1"/>
    <col min="14097" max="14325" width="14.42578125" style="267"/>
    <col min="14326" max="14328" width="0" style="267" hidden="1" customWidth="1"/>
    <col min="14329" max="14329" width="5.42578125" style="267" customWidth="1"/>
    <col min="14330" max="14330" width="2" style="267" customWidth="1"/>
    <col min="14331" max="14332" width="11.140625" style="267" customWidth="1"/>
    <col min="14333" max="14333" width="44.28515625" style="267" customWidth="1"/>
    <col min="14334" max="14334" width="1.7109375" style="267" customWidth="1"/>
    <col min="14335" max="14335" width="0" style="267" hidden="1" customWidth="1"/>
    <col min="14336" max="14336" width="17.140625" style="267" customWidth="1"/>
    <col min="14337" max="14337" width="19" style="267" customWidth="1"/>
    <col min="14338" max="14338" width="15.7109375" style="267" customWidth="1"/>
    <col min="14339" max="14339" width="0.85546875" style="267" customWidth="1"/>
    <col min="14340" max="14340" width="14.85546875" style="267" customWidth="1"/>
    <col min="14341" max="14341" width="18.7109375" style="267" customWidth="1"/>
    <col min="14342" max="14342" width="14.85546875" style="267" customWidth="1"/>
    <col min="14343" max="14343" width="1.28515625" style="267" customWidth="1"/>
    <col min="14344" max="14344" width="24.7109375" style="267" customWidth="1"/>
    <col min="14345" max="14345" width="1.42578125" style="267" customWidth="1"/>
    <col min="14346" max="14346" width="14.5703125" style="267" customWidth="1"/>
    <col min="14347" max="14347" width="13.140625" style="267" customWidth="1"/>
    <col min="14348" max="14348" width="14.5703125" style="267" customWidth="1"/>
    <col min="14349" max="14349" width="11.5703125" style="267" customWidth="1"/>
    <col min="14350" max="14352" width="11.140625" style="267" customWidth="1"/>
    <col min="14353" max="14581" width="14.42578125" style="267"/>
    <col min="14582" max="14584" width="0" style="267" hidden="1" customWidth="1"/>
    <col min="14585" max="14585" width="5.42578125" style="267" customWidth="1"/>
    <col min="14586" max="14586" width="2" style="267" customWidth="1"/>
    <col min="14587" max="14588" width="11.140625" style="267" customWidth="1"/>
    <col min="14589" max="14589" width="44.28515625" style="267" customWidth="1"/>
    <col min="14590" max="14590" width="1.7109375" style="267" customWidth="1"/>
    <col min="14591" max="14591" width="0" style="267" hidden="1" customWidth="1"/>
    <col min="14592" max="14592" width="17.140625" style="267" customWidth="1"/>
    <col min="14593" max="14593" width="19" style="267" customWidth="1"/>
    <col min="14594" max="14594" width="15.7109375" style="267" customWidth="1"/>
    <col min="14595" max="14595" width="0.85546875" style="267" customWidth="1"/>
    <col min="14596" max="14596" width="14.85546875" style="267" customWidth="1"/>
    <col min="14597" max="14597" width="18.7109375" style="267" customWidth="1"/>
    <col min="14598" max="14598" width="14.85546875" style="267" customWidth="1"/>
    <col min="14599" max="14599" width="1.28515625" style="267" customWidth="1"/>
    <col min="14600" max="14600" width="24.7109375" style="267" customWidth="1"/>
    <col min="14601" max="14601" width="1.42578125" style="267" customWidth="1"/>
    <col min="14602" max="14602" width="14.5703125" style="267" customWidth="1"/>
    <col min="14603" max="14603" width="13.140625" style="267" customWidth="1"/>
    <col min="14604" max="14604" width="14.5703125" style="267" customWidth="1"/>
    <col min="14605" max="14605" width="11.5703125" style="267" customWidth="1"/>
    <col min="14606" max="14608" width="11.140625" style="267" customWidth="1"/>
    <col min="14609" max="14837" width="14.42578125" style="267"/>
    <col min="14838" max="14840" width="0" style="267" hidden="1" customWidth="1"/>
    <col min="14841" max="14841" width="5.42578125" style="267" customWidth="1"/>
    <col min="14842" max="14842" width="2" style="267" customWidth="1"/>
    <col min="14843" max="14844" width="11.140625" style="267" customWidth="1"/>
    <col min="14845" max="14845" width="44.28515625" style="267" customWidth="1"/>
    <col min="14846" max="14846" width="1.7109375" style="267" customWidth="1"/>
    <col min="14847" max="14847" width="0" style="267" hidden="1" customWidth="1"/>
    <col min="14848" max="14848" width="17.140625" style="267" customWidth="1"/>
    <col min="14849" max="14849" width="19" style="267" customWidth="1"/>
    <col min="14850" max="14850" width="15.7109375" style="267" customWidth="1"/>
    <col min="14851" max="14851" width="0.85546875" style="267" customWidth="1"/>
    <col min="14852" max="14852" width="14.85546875" style="267" customWidth="1"/>
    <col min="14853" max="14853" width="18.7109375" style="267" customWidth="1"/>
    <col min="14854" max="14854" width="14.85546875" style="267" customWidth="1"/>
    <col min="14855" max="14855" width="1.28515625" style="267" customWidth="1"/>
    <col min="14856" max="14856" width="24.7109375" style="267" customWidth="1"/>
    <col min="14857" max="14857" width="1.42578125" style="267" customWidth="1"/>
    <col min="14858" max="14858" width="14.5703125" style="267" customWidth="1"/>
    <col min="14859" max="14859" width="13.140625" style="267" customWidth="1"/>
    <col min="14860" max="14860" width="14.5703125" style="267" customWidth="1"/>
    <col min="14861" max="14861" width="11.5703125" style="267" customWidth="1"/>
    <col min="14862" max="14864" width="11.140625" style="267" customWidth="1"/>
    <col min="14865" max="15093" width="14.42578125" style="267"/>
    <col min="15094" max="15096" width="0" style="267" hidden="1" customWidth="1"/>
    <col min="15097" max="15097" width="5.42578125" style="267" customWidth="1"/>
    <col min="15098" max="15098" width="2" style="267" customWidth="1"/>
    <col min="15099" max="15100" width="11.140625" style="267" customWidth="1"/>
    <col min="15101" max="15101" width="44.28515625" style="267" customWidth="1"/>
    <col min="15102" max="15102" width="1.7109375" style="267" customWidth="1"/>
    <col min="15103" max="15103" width="0" style="267" hidden="1" customWidth="1"/>
    <col min="15104" max="15104" width="17.140625" style="267" customWidth="1"/>
    <col min="15105" max="15105" width="19" style="267" customWidth="1"/>
    <col min="15106" max="15106" width="15.7109375" style="267" customWidth="1"/>
    <col min="15107" max="15107" width="0.85546875" style="267" customWidth="1"/>
    <col min="15108" max="15108" width="14.85546875" style="267" customWidth="1"/>
    <col min="15109" max="15109" width="18.7109375" style="267" customWidth="1"/>
    <col min="15110" max="15110" width="14.85546875" style="267" customWidth="1"/>
    <col min="15111" max="15111" width="1.28515625" style="267" customWidth="1"/>
    <col min="15112" max="15112" width="24.7109375" style="267" customWidth="1"/>
    <col min="15113" max="15113" width="1.42578125" style="267" customWidth="1"/>
    <col min="15114" max="15114" width="14.5703125" style="267" customWidth="1"/>
    <col min="15115" max="15115" width="13.140625" style="267" customWidth="1"/>
    <col min="15116" max="15116" width="14.5703125" style="267" customWidth="1"/>
    <col min="15117" max="15117" width="11.5703125" style="267" customWidth="1"/>
    <col min="15118" max="15120" width="11.140625" style="267" customWidth="1"/>
    <col min="15121" max="15349" width="14.42578125" style="267"/>
    <col min="15350" max="15352" width="0" style="267" hidden="1" customWidth="1"/>
    <col min="15353" max="15353" width="5.42578125" style="267" customWidth="1"/>
    <col min="15354" max="15354" width="2" style="267" customWidth="1"/>
    <col min="15355" max="15356" width="11.140625" style="267" customWidth="1"/>
    <col min="15357" max="15357" width="44.28515625" style="267" customWidth="1"/>
    <col min="15358" max="15358" width="1.7109375" style="267" customWidth="1"/>
    <col min="15359" max="15359" width="0" style="267" hidden="1" customWidth="1"/>
    <col min="15360" max="15360" width="17.140625" style="267" customWidth="1"/>
    <col min="15361" max="15361" width="19" style="267" customWidth="1"/>
    <col min="15362" max="15362" width="15.7109375" style="267" customWidth="1"/>
    <col min="15363" max="15363" width="0.85546875" style="267" customWidth="1"/>
    <col min="15364" max="15364" width="14.85546875" style="267" customWidth="1"/>
    <col min="15365" max="15365" width="18.7109375" style="267" customWidth="1"/>
    <col min="15366" max="15366" width="14.85546875" style="267" customWidth="1"/>
    <col min="15367" max="15367" width="1.28515625" style="267" customWidth="1"/>
    <col min="15368" max="15368" width="24.7109375" style="267" customWidth="1"/>
    <col min="15369" max="15369" width="1.42578125" style="267" customWidth="1"/>
    <col min="15370" max="15370" width="14.5703125" style="267" customWidth="1"/>
    <col min="15371" max="15371" width="13.140625" style="267" customWidth="1"/>
    <col min="15372" max="15372" width="14.5703125" style="267" customWidth="1"/>
    <col min="15373" max="15373" width="11.5703125" style="267" customWidth="1"/>
    <col min="15374" max="15376" width="11.140625" style="267" customWidth="1"/>
    <col min="15377" max="15605" width="14.42578125" style="267"/>
    <col min="15606" max="15608" width="0" style="267" hidden="1" customWidth="1"/>
    <col min="15609" max="15609" width="5.42578125" style="267" customWidth="1"/>
    <col min="15610" max="15610" width="2" style="267" customWidth="1"/>
    <col min="15611" max="15612" width="11.140625" style="267" customWidth="1"/>
    <col min="15613" max="15613" width="44.28515625" style="267" customWidth="1"/>
    <col min="15614" max="15614" width="1.7109375" style="267" customWidth="1"/>
    <col min="15615" max="15615" width="0" style="267" hidden="1" customWidth="1"/>
    <col min="15616" max="15616" width="17.140625" style="267" customWidth="1"/>
    <col min="15617" max="15617" width="19" style="267" customWidth="1"/>
    <col min="15618" max="15618" width="15.7109375" style="267" customWidth="1"/>
    <col min="15619" max="15619" width="0.85546875" style="267" customWidth="1"/>
    <col min="15620" max="15620" width="14.85546875" style="267" customWidth="1"/>
    <col min="15621" max="15621" width="18.7109375" style="267" customWidth="1"/>
    <col min="15622" max="15622" width="14.85546875" style="267" customWidth="1"/>
    <col min="15623" max="15623" width="1.28515625" style="267" customWidth="1"/>
    <col min="15624" max="15624" width="24.7109375" style="267" customWidth="1"/>
    <col min="15625" max="15625" width="1.42578125" style="267" customWidth="1"/>
    <col min="15626" max="15626" width="14.5703125" style="267" customWidth="1"/>
    <col min="15627" max="15627" width="13.140625" style="267" customWidth="1"/>
    <col min="15628" max="15628" width="14.5703125" style="267" customWidth="1"/>
    <col min="15629" max="15629" width="11.5703125" style="267" customWidth="1"/>
    <col min="15630" max="15632" width="11.140625" style="267" customWidth="1"/>
    <col min="15633" max="15861" width="14.42578125" style="267"/>
    <col min="15862" max="15864" width="0" style="267" hidden="1" customWidth="1"/>
    <col min="15865" max="15865" width="5.42578125" style="267" customWidth="1"/>
    <col min="15866" max="15866" width="2" style="267" customWidth="1"/>
    <col min="15867" max="15868" width="11.140625" style="267" customWidth="1"/>
    <col min="15869" max="15869" width="44.28515625" style="267" customWidth="1"/>
    <col min="15870" max="15870" width="1.7109375" style="267" customWidth="1"/>
    <col min="15871" max="15871" width="0" style="267" hidden="1" customWidth="1"/>
    <col min="15872" max="15872" width="17.140625" style="267" customWidth="1"/>
    <col min="15873" max="15873" width="19" style="267" customWidth="1"/>
    <col min="15874" max="15874" width="15.7109375" style="267" customWidth="1"/>
    <col min="15875" max="15875" width="0.85546875" style="267" customWidth="1"/>
    <col min="15876" max="15876" width="14.85546875" style="267" customWidth="1"/>
    <col min="15877" max="15877" width="18.7109375" style="267" customWidth="1"/>
    <col min="15878" max="15878" width="14.85546875" style="267" customWidth="1"/>
    <col min="15879" max="15879" width="1.28515625" style="267" customWidth="1"/>
    <col min="15880" max="15880" width="24.7109375" style="267" customWidth="1"/>
    <col min="15881" max="15881" width="1.42578125" style="267" customWidth="1"/>
    <col min="15882" max="15882" width="14.5703125" style="267" customWidth="1"/>
    <col min="15883" max="15883" width="13.140625" style="267" customWidth="1"/>
    <col min="15884" max="15884" width="14.5703125" style="267" customWidth="1"/>
    <col min="15885" max="15885" width="11.5703125" style="267" customWidth="1"/>
    <col min="15886" max="15888" width="11.140625" style="267" customWidth="1"/>
    <col min="15889" max="16117" width="14.42578125" style="267"/>
    <col min="16118" max="16120" width="0" style="267" hidden="1" customWidth="1"/>
    <col min="16121" max="16121" width="5.42578125" style="267" customWidth="1"/>
    <col min="16122" max="16122" width="2" style="267" customWidth="1"/>
    <col min="16123" max="16124" width="11.140625" style="267" customWidth="1"/>
    <col min="16125" max="16125" width="44.28515625" style="267" customWidth="1"/>
    <col min="16126" max="16126" width="1.7109375" style="267" customWidth="1"/>
    <col min="16127" max="16127" width="0" style="267" hidden="1" customWidth="1"/>
    <col min="16128" max="16128" width="17.140625" style="267" customWidth="1"/>
    <col min="16129" max="16129" width="19" style="267" customWidth="1"/>
    <col min="16130" max="16130" width="15.7109375" style="267" customWidth="1"/>
    <col min="16131" max="16131" width="0.85546875" style="267" customWidth="1"/>
    <col min="16132" max="16132" width="14.85546875" style="267" customWidth="1"/>
    <col min="16133" max="16133" width="18.7109375" style="267" customWidth="1"/>
    <col min="16134" max="16134" width="14.85546875" style="267" customWidth="1"/>
    <col min="16135" max="16135" width="1.28515625" style="267" customWidth="1"/>
    <col min="16136" max="16136" width="24.7109375" style="267" customWidth="1"/>
    <col min="16137" max="16137" width="1.42578125" style="267" customWidth="1"/>
    <col min="16138" max="16138" width="14.5703125" style="267" customWidth="1"/>
    <col min="16139" max="16139" width="13.140625" style="267" customWidth="1"/>
    <col min="16140" max="16140" width="14.5703125" style="267" customWidth="1"/>
    <col min="16141" max="16141" width="11.5703125" style="267" customWidth="1"/>
    <col min="16142" max="16144" width="11.140625" style="267" customWidth="1"/>
    <col min="16145" max="16384" width="14.42578125" style="267"/>
  </cols>
  <sheetData>
    <row r="1" spans="1:17" ht="14.1" customHeight="1" thickTop="1" thickBot="1">
      <c r="A1" s="262"/>
      <c r="B1" s="263"/>
      <c r="C1" s="264" t="s">
        <v>125</v>
      </c>
      <c r="D1" s="265"/>
      <c r="E1" s="266"/>
      <c r="F1" s="264"/>
      <c r="G1" s="264"/>
      <c r="H1" s="264"/>
      <c r="I1" s="264"/>
      <c r="J1" s="264"/>
      <c r="K1" s="265" t="s">
        <v>329</v>
      </c>
      <c r="L1" s="264"/>
      <c r="M1" s="264"/>
      <c r="N1" s="264"/>
      <c r="O1" s="264"/>
      <c r="P1" s="264"/>
      <c r="Q1" s="142"/>
    </row>
    <row r="2" spans="1:17" ht="14.1" customHeight="1" thickTop="1">
      <c r="A2" s="142"/>
      <c r="B2" s="268"/>
      <c r="C2" s="269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7" t="s">
        <v>2</v>
      </c>
      <c r="P2" s="148" t="s">
        <v>374</v>
      </c>
      <c r="Q2" s="142"/>
    </row>
    <row r="3" spans="1:17" ht="14.1" customHeight="1">
      <c r="A3" s="142"/>
      <c r="B3" s="270"/>
      <c r="C3" s="271"/>
      <c r="D3" s="142"/>
      <c r="E3" s="150"/>
      <c r="F3" s="150"/>
      <c r="G3" s="150"/>
      <c r="H3" s="150"/>
      <c r="I3" s="150"/>
      <c r="J3" s="150"/>
      <c r="K3" s="151" t="s">
        <v>378</v>
      </c>
      <c r="L3" s="150"/>
      <c r="M3" s="150"/>
      <c r="N3" s="150"/>
      <c r="O3" s="150"/>
      <c r="P3" s="150"/>
      <c r="Q3" s="152"/>
    </row>
    <row r="4" spans="1:17" ht="14.1" customHeight="1">
      <c r="A4" s="142"/>
      <c r="B4" s="270"/>
      <c r="C4" s="271"/>
      <c r="D4" s="142"/>
      <c r="E4" s="150"/>
      <c r="F4" s="150"/>
      <c r="G4" s="150"/>
      <c r="H4" s="150"/>
      <c r="I4" s="150"/>
      <c r="J4" s="150"/>
      <c r="K4" s="151" t="s">
        <v>0</v>
      </c>
      <c r="L4" s="150"/>
      <c r="M4" s="150"/>
      <c r="N4" s="150"/>
      <c r="O4" s="150"/>
      <c r="P4" s="150"/>
      <c r="Q4" s="142"/>
    </row>
    <row r="5" spans="1:17" ht="14.1" customHeight="1">
      <c r="A5" s="142"/>
      <c r="B5" s="270"/>
      <c r="C5" s="271"/>
      <c r="D5" s="142"/>
      <c r="E5" s="150"/>
      <c r="F5" s="150"/>
      <c r="G5" s="150"/>
      <c r="H5" s="150"/>
      <c r="I5" s="150"/>
      <c r="J5" s="150"/>
      <c r="K5" s="151" t="s">
        <v>126</v>
      </c>
      <c r="L5" s="150"/>
      <c r="M5" s="150"/>
      <c r="N5" s="150"/>
      <c r="O5" s="150"/>
      <c r="P5" s="150"/>
      <c r="Q5" s="142"/>
    </row>
    <row r="6" spans="1:17" ht="14.1" customHeight="1">
      <c r="A6" s="142"/>
      <c r="B6" s="270"/>
      <c r="C6" s="271"/>
      <c r="D6" s="142"/>
      <c r="E6" s="153"/>
      <c r="F6" s="153"/>
      <c r="G6" s="153"/>
      <c r="H6" s="153"/>
      <c r="I6" s="153"/>
      <c r="J6" s="153"/>
      <c r="K6" s="154" t="s">
        <v>379</v>
      </c>
      <c r="L6" s="153"/>
      <c r="M6" s="153"/>
      <c r="N6" s="153"/>
      <c r="O6" s="153"/>
      <c r="P6" s="153"/>
      <c r="Q6" s="142"/>
    </row>
    <row r="7" spans="1:17" ht="14.1" customHeight="1">
      <c r="A7" s="142"/>
      <c r="B7" s="272"/>
      <c r="C7" s="273"/>
      <c r="D7" s="146"/>
      <c r="E7" s="146"/>
      <c r="F7" s="146"/>
      <c r="G7" s="146"/>
      <c r="H7" s="146"/>
      <c r="I7" s="146"/>
      <c r="J7" s="146"/>
      <c r="K7" s="146"/>
      <c r="L7" s="157"/>
      <c r="M7" s="157"/>
      <c r="N7" s="157"/>
      <c r="O7" s="146"/>
      <c r="P7" s="146"/>
      <c r="Q7" s="142"/>
    </row>
    <row r="8" spans="1:17" ht="14.1" customHeight="1">
      <c r="A8" s="142"/>
      <c r="B8" s="268"/>
      <c r="C8" s="269"/>
      <c r="D8" s="146"/>
      <c r="E8" s="146"/>
      <c r="F8" s="146"/>
      <c r="G8" s="146"/>
      <c r="H8" s="146"/>
      <c r="I8" s="146"/>
      <c r="J8" s="146"/>
      <c r="K8" s="259" t="s">
        <v>3</v>
      </c>
      <c r="L8" s="260"/>
      <c r="N8" s="151"/>
      <c r="O8" s="260" t="s">
        <v>4</v>
      </c>
      <c r="P8" s="158"/>
      <c r="Q8" s="142"/>
    </row>
    <row r="9" spans="1:17" ht="14.1" customHeight="1">
      <c r="A9" s="142"/>
      <c r="B9" s="268"/>
      <c r="C9" s="269"/>
      <c r="D9" s="150"/>
      <c r="E9" s="146"/>
      <c r="F9" s="146"/>
      <c r="G9" s="146"/>
      <c r="H9" s="146"/>
      <c r="I9" s="146"/>
      <c r="J9" s="146"/>
      <c r="K9" s="257" t="s">
        <v>290</v>
      </c>
      <c r="L9" s="257" t="s">
        <v>291</v>
      </c>
      <c r="M9" s="250" t="s">
        <v>3</v>
      </c>
      <c r="N9" s="257"/>
      <c r="O9" s="257" t="s">
        <v>127</v>
      </c>
      <c r="P9" s="250" t="s">
        <v>5</v>
      </c>
      <c r="Q9" s="142"/>
    </row>
    <row r="10" spans="1:17" ht="14.1" customHeight="1">
      <c r="A10" s="274" t="s">
        <v>7</v>
      </c>
      <c r="B10" s="275" t="s">
        <v>8</v>
      </c>
      <c r="C10" s="269"/>
      <c r="D10" s="146" t="s">
        <v>128</v>
      </c>
      <c r="E10" s="146"/>
      <c r="F10" s="146"/>
      <c r="G10" s="146"/>
      <c r="H10" s="146"/>
      <c r="I10" s="146"/>
      <c r="J10" s="146"/>
      <c r="K10" s="161"/>
      <c r="L10" s="146"/>
      <c r="M10" s="162"/>
      <c r="N10" s="159"/>
      <c r="O10" s="159"/>
      <c r="P10" s="159"/>
      <c r="Q10" s="142"/>
    </row>
    <row r="11" spans="1:17" ht="14.1" customHeight="1">
      <c r="A11" s="142" t="s">
        <v>130</v>
      </c>
      <c r="B11" s="268" t="s">
        <v>131</v>
      </c>
      <c r="C11" s="269"/>
      <c r="D11" s="163" t="s">
        <v>129</v>
      </c>
      <c r="E11" s="146"/>
      <c r="F11" s="146"/>
      <c r="G11" s="146"/>
      <c r="H11" s="146"/>
      <c r="I11" s="146"/>
      <c r="J11" s="146"/>
      <c r="K11" s="182"/>
      <c r="L11" s="164"/>
      <c r="M11" s="164"/>
      <c r="N11" s="164"/>
      <c r="O11" s="164"/>
      <c r="P11" s="165"/>
      <c r="Q11" s="142"/>
    </row>
    <row r="12" spans="1:17" ht="14.1" customHeight="1">
      <c r="A12" s="142" t="s">
        <v>133</v>
      </c>
      <c r="B12" s="268" t="s">
        <v>131</v>
      </c>
      <c r="C12" s="269"/>
      <c r="D12" s="163"/>
      <c r="E12" s="146" t="s">
        <v>132</v>
      </c>
      <c r="F12" s="146"/>
      <c r="G12" s="146"/>
      <c r="H12" s="146"/>
      <c r="I12" s="146"/>
      <c r="J12" s="146"/>
      <c r="K12" s="182">
        <v>764145095.40999973</v>
      </c>
      <c r="L12" s="167">
        <v>-9502084.4200000018</v>
      </c>
      <c r="M12" s="164">
        <v>754643010.98999977</v>
      </c>
      <c r="N12" s="164">
        <v>0</v>
      </c>
      <c r="O12" s="167">
        <v>84627860.359999985</v>
      </c>
      <c r="P12" s="165">
        <v>839270872</v>
      </c>
      <c r="Q12" s="142"/>
    </row>
    <row r="13" spans="1:17" ht="14.1" customHeight="1">
      <c r="A13" s="142" t="s">
        <v>135</v>
      </c>
      <c r="B13" s="268" t="s">
        <v>131</v>
      </c>
      <c r="C13" s="269"/>
      <c r="D13" s="163"/>
      <c r="E13" s="146" t="s">
        <v>134</v>
      </c>
      <c r="F13" s="146"/>
      <c r="G13" s="146"/>
      <c r="H13" s="146"/>
      <c r="I13" s="146"/>
      <c r="J13" s="146"/>
      <c r="K13" s="182">
        <v>422549308.86999965</v>
      </c>
      <c r="L13" s="167">
        <v>-7901482.6700000037</v>
      </c>
      <c r="M13" s="164">
        <v>414647826.19999963</v>
      </c>
      <c r="N13" s="164">
        <v>0</v>
      </c>
      <c r="O13" s="167">
        <v>9853786.4800000004</v>
      </c>
      <c r="P13" s="165">
        <v>424501613</v>
      </c>
      <c r="Q13" s="142"/>
    </row>
    <row r="14" spans="1:17" ht="14.1" customHeight="1">
      <c r="A14" s="142" t="s">
        <v>137</v>
      </c>
      <c r="B14" s="268" t="s">
        <v>131</v>
      </c>
      <c r="C14" s="269"/>
      <c r="D14" s="163"/>
      <c r="E14" s="146" t="s">
        <v>136</v>
      </c>
      <c r="F14" s="146"/>
      <c r="G14" s="146"/>
      <c r="H14" s="146"/>
      <c r="I14" s="146"/>
      <c r="J14" s="146"/>
      <c r="K14" s="182">
        <v>33158415.489999998</v>
      </c>
      <c r="L14" s="167">
        <v>0</v>
      </c>
      <c r="M14" s="164">
        <v>33158415.489999998</v>
      </c>
      <c r="N14" s="164">
        <v>0</v>
      </c>
      <c r="O14" s="167">
        <v>172884161.17000002</v>
      </c>
      <c r="P14" s="165">
        <v>206042576</v>
      </c>
      <c r="Q14" s="142"/>
    </row>
    <row r="15" spans="1:17" ht="14.1" customHeight="1">
      <c r="A15" s="142" t="s">
        <v>139</v>
      </c>
      <c r="B15" s="268" t="s">
        <v>131</v>
      </c>
      <c r="C15" s="269"/>
      <c r="D15" s="163"/>
      <c r="E15" s="146" t="s">
        <v>138</v>
      </c>
      <c r="F15" s="146"/>
      <c r="G15" s="146"/>
      <c r="H15" s="146"/>
      <c r="I15" s="146"/>
      <c r="J15" s="146"/>
      <c r="K15" s="182">
        <v>4428895.66</v>
      </c>
      <c r="L15" s="167">
        <v>0</v>
      </c>
      <c r="M15" s="164">
        <v>4428895.66</v>
      </c>
      <c r="N15" s="164">
        <v>0</v>
      </c>
      <c r="O15" s="167">
        <v>64974221</v>
      </c>
      <c r="P15" s="165">
        <v>69403116</v>
      </c>
      <c r="Q15" s="142"/>
    </row>
    <row r="16" spans="1:17" ht="14.1" customHeight="1">
      <c r="A16" s="142" t="s">
        <v>141</v>
      </c>
      <c r="B16" s="268" t="s">
        <v>131</v>
      </c>
      <c r="C16" s="269"/>
      <c r="D16" s="148"/>
      <c r="E16" s="142" t="s">
        <v>140</v>
      </c>
      <c r="F16" s="142"/>
      <c r="G16" s="142"/>
      <c r="H16" s="142"/>
      <c r="I16" s="146"/>
      <c r="J16" s="146"/>
      <c r="K16" s="182">
        <v>105769838.76999998</v>
      </c>
      <c r="L16" s="167">
        <v>0</v>
      </c>
      <c r="M16" s="164">
        <v>105769838.76999998</v>
      </c>
      <c r="N16" s="164">
        <v>0</v>
      </c>
      <c r="O16" s="167">
        <v>32719508.520000003</v>
      </c>
      <c r="P16" s="165">
        <v>138489347</v>
      </c>
      <c r="Q16" s="142"/>
    </row>
    <row r="17" spans="1:17" ht="14.1" customHeight="1">
      <c r="A17" s="142" t="s">
        <v>330</v>
      </c>
      <c r="B17" s="268" t="s">
        <v>131</v>
      </c>
      <c r="C17" s="269"/>
      <c r="D17" s="148"/>
      <c r="E17" s="142" t="s">
        <v>142</v>
      </c>
      <c r="F17" s="142"/>
      <c r="G17" s="142"/>
      <c r="H17" s="142"/>
      <c r="I17" s="146"/>
      <c r="J17" s="146"/>
      <c r="K17" s="182">
        <v>6669699.9700000016</v>
      </c>
      <c r="L17" s="167">
        <v>-5549001.3100000015</v>
      </c>
      <c r="M17" s="164">
        <v>1120698.6599999999</v>
      </c>
      <c r="N17" s="164">
        <v>0</v>
      </c>
      <c r="O17" s="167">
        <v>150125</v>
      </c>
      <c r="P17" s="165">
        <v>1270824</v>
      </c>
      <c r="Q17" s="142"/>
    </row>
    <row r="18" spans="1:17" ht="14.1" customHeight="1">
      <c r="A18" s="142" t="s">
        <v>143</v>
      </c>
      <c r="B18" s="268" t="s">
        <v>144</v>
      </c>
      <c r="C18" s="269"/>
      <c r="D18" s="247"/>
      <c r="E18" s="142" t="s">
        <v>328</v>
      </c>
      <c r="F18" s="142"/>
      <c r="G18" s="142"/>
      <c r="H18" s="142"/>
      <c r="I18" s="146"/>
      <c r="J18" s="146"/>
      <c r="K18" s="182">
        <v>5240379.0999999996</v>
      </c>
      <c r="L18" s="167">
        <v>0</v>
      </c>
      <c r="M18" s="164">
        <v>5240379.0999999996</v>
      </c>
      <c r="N18" s="164">
        <v>0</v>
      </c>
      <c r="O18" s="167">
        <v>171115</v>
      </c>
      <c r="P18" s="165">
        <v>5411495</v>
      </c>
      <c r="Q18" s="142"/>
    </row>
    <row r="19" spans="1:17" ht="14.1" customHeight="1">
      <c r="A19" s="142" t="s">
        <v>146</v>
      </c>
      <c r="B19" s="268" t="s">
        <v>147</v>
      </c>
      <c r="C19" s="269"/>
      <c r="D19" s="247"/>
      <c r="E19" s="142" t="s">
        <v>145</v>
      </c>
      <c r="F19" s="142"/>
      <c r="G19" s="142"/>
      <c r="H19" s="142"/>
      <c r="I19" s="146"/>
      <c r="J19" s="146"/>
      <c r="K19" s="182">
        <v>759954682.53999996</v>
      </c>
      <c r="L19" s="167">
        <v>0</v>
      </c>
      <c r="M19" s="164">
        <v>759954682.53999996</v>
      </c>
      <c r="N19" s="164">
        <v>0</v>
      </c>
      <c r="O19" s="167">
        <v>27698</v>
      </c>
      <c r="P19" s="165">
        <v>759982383</v>
      </c>
      <c r="Q19" s="142"/>
    </row>
    <row r="20" spans="1:17" ht="14.1" customHeight="1">
      <c r="A20" s="142" t="s">
        <v>149</v>
      </c>
      <c r="B20" s="268" t="s">
        <v>150</v>
      </c>
      <c r="C20" s="269"/>
      <c r="D20" s="148"/>
      <c r="E20" s="142" t="s">
        <v>148</v>
      </c>
      <c r="F20" s="142"/>
      <c r="G20" s="142"/>
      <c r="H20" s="142"/>
      <c r="I20" s="146"/>
      <c r="J20" s="146"/>
      <c r="K20" s="182">
        <v>27044382.999999996</v>
      </c>
      <c r="L20" s="167">
        <v>0</v>
      </c>
      <c r="M20" s="164">
        <v>27044382.999999996</v>
      </c>
      <c r="N20" s="164">
        <v>0</v>
      </c>
      <c r="O20" s="167">
        <v>10064240</v>
      </c>
      <c r="P20" s="165">
        <v>37108624</v>
      </c>
      <c r="Q20" s="142"/>
    </row>
    <row r="21" spans="1:17" ht="14.1" customHeight="1">
      <c r="A21" s="142" t="s">
        <v>152</v>
      </c>
      <c r="B21" s="268" t="s">
        <v>153</v>
      </c>
      <c r="C21" s="269"/>
      <c r="D21" s="148"/>
      <c r="E21" s="142" t="s">
        <v>151</v>
      </c>
      <c r="F21" s="142"/>
      <c r="G21" s="142"/>
      <c r="H21" s="142"/>
      <c r="I21" s="146"/>
      <c r="J21" s="146"/>
      <c r="K21" s="182">
        <v>3189914.2600000002</v>
      </c>
      <c r="L21" s="167">
        <v>0</v>
      </c>
      <c r="M21" s="164">
        <v>3189914.2600000002</v>
      </c>
      <c r="N21" s="164">
        <v>0</v>
      </c>
      <c r="O21" s="167">
        <v>0</v>
      </c>
      <c r="P21" s="165">
        <v>3189915</v>
      </c>
      <c r="Q21" s="142"/>
    </row>
    <row r="22" spans="1:17" ht="14.1" customHeight="1">
      <c r="A22" s="142" t="s">
        <v>155</v>
      </c>
      <c r="B22" s="268" t="s">
        <v>156</v>
      </c>
      <c r="C22" s="269"/>
      <c r="D22" s="148"/>
      <c r="E22" s="142" t="s">
        <v>154</v>
      </c>
      <c r="F22" s="142"/>
      <c r="G22" s="142"/>
      <c r="H22" s="142"/>
      <c r="I22" s="146"/>
      <c r="J22" s="146"/>
      <c r="K22" s="182">
        <v>31045375.180000003</v>
      </c>
      <c r="L22" s="167">
        <v>0</v>
      </c>
      <c r="M22" s="164">
        <v>31045375.180000003</v>
      </c>
      <c r="N22" s="164">
        <v>0</v>
      </c>
      <c r="O22" s="167">
        <v>1216864.8899999999</v>
      </c>
      <c r="P22" s="165">
        <v>32262241</v>
      </c>
      <c r="Q22" s="142"/>
    </row>
    <row r="23" spans="1:17" ht="14.1" customHeight="1">
      <c r="A23" s="142" t="s">
        <v>158</v>
      </c>
      <c r="B23" s="268" t="s">
        <v>159</v>
      </c>
      <c r="C23" s="269"/>
      <c r="D23" s="148"/>
      <c r="E23" s="142" t="s">
        <v>157</v>
      </c>
      <c r="F23" s="142"/>
      <c r="G23" s="142"/>
      <c r="H23" s="142"/>
      <c r="I23" s="146"/>
      <c r="J23" s="146"/>
      <c r="K23" s="182">
        <v>908817.47</v>
      </c>
      <c r="L23" s="167">
        <v>3616</v>
      </c>
      <c r="M23" s="164">
        <v>912433.47</v>
      </c>
      <c r="N23" s="164">
        <v>0</v>
      </c>
      <c r="O23" s="167">
        <v>0</v>
      </c>
      <c r="P23" s="165">
        <v>912434</v>
      </c>
      <c r="Q23" s="142"/>
    </row>
    <row r="24" spans="1:17" ht="14.1" customHeight="1">
      <c r="A24" s="142"/>
      <c r="B24" s="272"/>
      <c r="C24" s="273"/>
      <c r="D24" s="142"/>
      <c r="E24" s="142" t="s">
        <v>160</v>
      </c>
      <c r="F24" s="142"/>
      <c r="G24" s="142"/>
      <c r="H24" s="142"/>
      <c r="I24" s="146"/>
      <c r="J24" s="146"/>
      <c r="K24" s="182">
        <v>80798469.540000007</v>
      </c>
      <c r="L24" s="302">
        <v>0</v>
      </c>
      <c r="M24" s="164">
        <v>80798469.540000007</v>
      </c>
      <c r="N24" s="169">
        <v>0</v>
      </c>
      <c r="O24" s="302">
        <v>19982406</v>
      </c>
      <c r="P24" s="165">
        <v>100780876</v>
      </c>
      <c r="Q24" s="142"/>
    </row>
    <row r="25" spans="1:17" ht="14.1" customHeight="1">
      <c r="A25" s="142" t="s">
        <v>161</v>
      </c>
      <c r="B25" s="268"/>
      <c r="C25" s="269"/>
      <c r="D25" s="247"/>
      <c r="E25" s="177"/>
      <c r="F25" s="142"/>
      <c r="G25" s="142"/>
      <c r="H25" s="142"/>
      <c r="I25" s="146"/>
      <c r="J25" s="146"/>
      <c r="K25" s="301"/>
      <c r="L25" s="303"/>
      <c r="M25" s="170"/>
      <c r="N25" s="170"/>
      <c r="O25" s="303"/>
      <c r="P25" s="171"/>
      <c r="Q25" s="142"/>
    </row>
    <row r="26" spans="1:17" ht="14.1" customHeight="1">
      <c r="A26" s="142"/>
      <c r="B26" s="272"/>
      <c r="C26" s="273"/>
      <c r="D26" s="142"/>
      <c r="E26" s="142" t="s">
        <v>162</v>
      </c>
      <c r="F26" s="142"/>
      <c r="G26" s="142"/>
      <c r="H26" s="142"/>
      <c r="I26" s="146"/>
      <c r="J26" s="146"/>
      <c r="K26" s="307">
        <v>2244903275.2599988</v>
      </c>
      <c r="L26" s="308">
        <v>-22948952.400000006</v>
      </c>
      <c r="M26" s="309">
        <v>2221954322.8599997</v>
      </c>
      <c r="N26" s="309">
        <v>0</v>
      </c>
      <c r="O26" s="308">
        <v>396671986.41999996</v>
      </c>
      <c r="P26" s="309">
        <v>2618626316</v>
      </c>
      <c r="Q26" s="142"/>
    </row>
    <row r="27" spans="1:17" ht="14.1" customHeight="1">
      <c r="A27" s="142"/>
      <c r="B27" s="268"/>
      <c r="C27" s="269"/>
      <c r="D27" s="142"/>
      <c r="E27" s="142"/>
      <c r="F27" s="178"/>
      <c r="G27" s="142"/>
      <c r="H27" s="142"/>
      <c r="I27" s="146"/>
      <c r="J27" s="146"/>
      <c r="K27" s="291"/>
      <c r="L27" s="173"/>
      <c r="M27" s="172"/>
      <c r="N27" s="172"/>
      <c r="O27" s="173"/>
      <c r="P27" s="172"/>
      <c r="Q27" s="142"/>
    </row>
    <row r="28" spans="1:17" ht="14.1" customHeight="1">
      <c r="A28" s="142" t="s">
        <v>164</v>
      </c>
      <c r="B28" s="268" t="s">
        <v>131</v>
      </c>
      <c r="C28" s="269"/>
      <c r="D28" s="142" t="s">
        <v>163</v>
      </c>
      <c r="E28" s="142"/>
      <c r="F28" s="178"/>
      <c r="G28" s="142"/>
      <c r="H28" s="142"/>
      <c r="I28" s="146"/>
      <c r="J28" s="146"/>
      <c r="K28" s="182"/>
      <c r="L28" s="164"/>
      <c r="M28" s="164"/>
      <c r="N28" s="164"/>
      <c r="O28" s="164"/>
      <c r="P28" s="165"/>
      <c r="Q28" s="142"/>
    </row>
    <row r="29" spans="1:17" ht="14.1" customHeight="1">
      <c r="A29" s="142" t="s">
        <v>165</v>
      </c>
      <c r="B29" s="268" t="s">
        <v>131</v>
      </c>
      <c r="C29" s="269"/>
      <c r="D29" s="142"/>
      <c r="E29" s="142" t="s">
        <v>134</v>
      </c>
      <c r="F29" s="178"/>
      <c r="G29" s="142"/>
      <c r="H29" s="142"/>
      <c r="I29" s="146"/>
      <c r="J29" s="146"/>
      <c r="K29" s="182">
        <v>286178287.21000028</v>
      </c>
      <c r="L29" s="167">
        <v>17403571.09</v>
      </c>
      <c r="M29" s="164">
        <v>303581858.30000025</v>
      </c>
      <c r="N29" s="164">
        <v>0</v>
      </c>
      <c r="O29" s="167">
        <v>14017895</v>
      </c>
      <c r="P29" s="165">
        <v>317599755</v>
      </c>
      <c r="Q29" s="142"/>
    </row>
    <row r="30" spans="1:17" ht="14.1" customHeight="1">
      <c r="A30" s="142" t="s">
        <v>166</v>
      </c>
      <c r="B30" s="268" t="s">
        <v>131</v>
      </c>
      <c r="C30" s="269"/>
      <c r="D30" s="142"/>
      <c r="E30" s="142" t="s">
        <v>136</v>
      </c>
      <c r="F30" s="178"/>
      <c r="G30" s="142"/>
      <c r="H30" s="142"/>
      <c r="I30" s="146"/>
      <c r="J30" s="146"/>
      <c r="K30" s="182">
        <v>150156199.71000001</v>
      </c>
      <c r="L30" s="167">
        <v>-0.4</v>
      </c>
      <c r="M30" s="164">
        <v>150156199.31000003</v>
      </c>
      <c r="N30" s="164">
        <v>0</v>
      </c>
      <c r="O30" s="167">
        <v>822353510.25</v>
      </c>
      <c r="P30" s="165">
        <v>972509709</v>
      </c>
      <c r="Q30" s="142"/>
    </row>
    <row r="31" spans="1:17" ht="14.1" customHeight="1">
      <c r="A31" s="142" t="s">
        <v>331</v>
      </c>
      <c r="B31" s="268" t="s">
        <v>131</v>
      </c>
      <c r="C31" s="269"/>
      <c r="D31" s="142"/>
      <c r="E31" s="142" t="s">
        <v>138</v>
      </c>
      <c r="F31" s="178"/>
      <c r="G31" s="142"/>
      <c r="H31" s="142"/>
      <c r="I31" s="146"/>
      <c r="J31" s="146"/>
      <c r="K31" s="182">
        <v>599248509.54999995</v>
      </c>
      <c r="L31" s="167">
        <v>0</v>
      </c>
      <c r="M31" s="164">
        <v>599248509.54999995</v>
      </c>
      <c r="N31" s="164">
        <v>0</v>
      </c>
      <c r="O31" s="167">
        <v>559003450</v>
      </c>
      <c r="P31" s="165">
        <v>1158251960</v>
      </c>
      <c r="Q31" s="142"/>
    </row>
    <row r="32" spans="1:17" ht="14.1" customHeight="1">
      <c r="A32" s="142" t="s">
        <v>332</v>
      </c>
      <c r="B32" s="268" t="s">
        <v>131</v>
      </c>
      <c r="C32" s="269"/>
      <c r="D32" s="142"/>
      <c r="E32" s="142" t="s">
        <v>328</v>
      </c>
      <c r="F32" s="178"/>
      <c r="G32" s="142"/>
      <c r="H32" s="142"/>
      <c r="I32" s="146"/>
      <c r="J32" s="146"/>
      <c r="K32" s="182">
        <v>70649477.140000001</v>
      </c>
      <c r="L32" s="167">
        <v>0</v>
      </c>
      <c r="M32" s="164">
        <v>70649477.140000001</v>
      </c>
      <c r="N32" s="164">
        <v>0</v>
      </c>
      <c r="O32" s="167">
        <v>0</v>
      </c>
      <c r="P32" s="165">
        <v>70649475</v>
      </c>
      <c r="Q32" s="142"/>
    </row>
    <row r="33" spans="1:17" ht="14.1" customHeight="1">
      <c r="A33" s="142" t="s">
        <v>167</v>
      </c>
      <c r="B33" s="268" t="s">
        <v>131</v>
      </c>
      <c r="C33" s="269"/>
      <c r="D33" s="142"/>
      <c r="E33" s="142" t="s">
        <v>154</v>
      </c>
      <c r="F33" s="178"/>
      <c r="G33" s="142"/>
      <c r="H33" s="142"/>
      <c r="I33" s="146"/>
      <c r="J33" s="146"/>
      <c r="K33" s="182">
        <v>451679.89</v>
      </c>
      <c r="L33" s="167">
        <v>0</v>
      </c>
      <c r="M33" s="164">
        <v>451679.89</v>
      </c>
      <c r="N33" s="164">
        <v>0</v>
      </c>
      <c r="O33" s="167">
        <v>216147</v>
      </c>
      <c r="P33" s="165">
        <v>667828</v>
      </c>
      <c r="Q33" s="142"/>
    </row>
    <row r="34" spans="1:17" ht="14.1" customHeight="1">
      <c r="A34" s="142" t="s">
        <v>169</v>
      </c>
      <c r="B34" s="268" t="s">
        <v>131</v>
      </c>
      <c r="C34" s="269"/>
      <c r="D34" s="142"/>
      <c r="E34" s="142" t="s">
        <v>168</v>
      </c>
      <c r="F34" s="178"/>
      <c r="G34" s="142"/>
      <c r="H34" s="142"/>
      <c r="I34" s="146"/>
      <c r="J34" s="146"/>
      <c r="K34" s="182">
        <v>0</v>
      </c>
      <c r="L34" s="167">
        <v>5549001.3100000015</v>
      </c>
      <c r="M34" s="164">
        <v>5549001.3100000015</v>
      </c>
      <c r="N34" s="164">
        <v>0</v>
      </c>
      <c r="O34" s="167">
        <v>3062424.48</v>
      </c>
      <c r="P34" s="165">
        <v>8611425</v>
      </c>
      <c r="Q34" s="142"/>
    </row>
    <row r="35" spans="1:17" ht="14.1" customHeight="1">
      <c r="A35" s="142" t="s">
        <v>171</v>
      </c>
      <c r="B35" s="268" t="s">
        <v>131</v>
      </c>
      <c r="C35" s="269"/>
      <c r="D35" s="142"/>
      <c r="E35" s="142" t="s">
        <v>170</v>
      </c>
      <c r="F35" s="178"/>
      <c r="G35" s="142"/>
      <c r="H35" s="142"/>
      <c r="I35" s="146"/>
      <c r="J35" s="146"/>
      <c r="K35" s="182">
        <v>3904132706.8200006</v>
      </c>
      <c r="L35" s="167">
        <v>0</v>
      </c>
      <c r="M35" s="164">
        <v>3904132706.8200006</v>
      </c>
      <c r="N35" s="164">
        <v>0</v>
      </c>
      <c r="O35" s="167">
        <v>42853632.939999998</v>
      </c>
      <c r="P35" s="165">
        <v>3946986341</v>
      </c>
      <c r="Q35" s="142"/>
    </row>
    <row r="36" spans="1:17" ht="14.1" customHeight="1">
      <c r="A36" s="142" t="s">
        <v>173</v>
      </c>
      <c r="B36" s="268" t="s">
        <v>174</v>
      </c>
      <c r="C36" s="269"/>
      <c r="D36" s="142"/>
      <c r="E36" s="142" t="s">
        <v>172</v>
      </c>
      <c r="F36" s="178"/>
      <c r="G36" s="142"/>
      <c r="H36" s="142"/>
      <c r="I36" s="146"/>
      <c r="J36" s="146"/>
      <c r="K36" s="182">
        <v>880154924.86000013</v>
      </c>
      <c r="L36" s="167">
        <v>463605.19</v>
      </c>
      <c r="M36" s="164">
        <v>880618530.05000019</v>
      </c>
      <c r="N36" s="164">
        <v>0</v>
      </c>
      <c r="O36" s="167">
        <v>42760683</v>
      </c>
      <c r="P36" s="165">
        <v>923379212</v>
      </c>
      <c r="Q36" s="142"/>
    </row>
    <row r="37" spans="1:17" ht="14.1" customHeight="1">
      <c r="A37" s="142"/>
      <c r="B37" s="272"/>
      <c r="C37" s="273"/>
      <c r="D37" s="142"/>
      <c r="E37" s="142" t="s">
        <v>160</v>
      </c>
      <c r="F37" s="142"/>
      <c r="G37" s="142"/>
      <c r="H37" s="142"/>
      <c r="I37" s="146"/>
      <c r="J37" s="146"/>
      <c r="K37" s="182">
        <v>2648560.4900000002</v>
      </c>
      <c r="L37" s="302">
        <v>-3616</v>
      </c>
      <c r="M37" s="164">
        <v>2644944.4900000002</v>
      </c>
      <c r="N37" s="169">
        <v>0</v>
      </c>
      <c r="O37" s="302">
        <v>15859526</v>
      </c>
      <c r="P37" s="165">
        <v>18504470</v>
      </c>
      <c r="Q37" s="142"/>
    </row>
    <row r="38" spans="1:17" ht="14.1" customHeight="1">
      <c r="A38" s="142" t="s">
        <v>175</v>
      </c>
      <c r="B38" s="268"/>
      <c r="C38" s="269"/>
      <c r="D38" s="177"/>
      <c r="E38" s="177"/>
      <c r="F38" s="178"/>
      <c r="G38" s="142"/>
      <c r="H38" s="142"/>
      <c r="I38" s="146"/>
      <c r="J38" s="146"/>
      <c r="K38" s="301"/>
      <c r="L38" s="303"/>
      <c r="M38" s="170"/>
      <c r="N38" s="170"/>
      <c r="O38" s="303"/>
      <c r="P38" s="171"/>
      <c r="Q38" s="142"/>
    </row>
    <row r="39" spans="1:17" ht="14.1" customHeight="1">
      <c r="A39" s="142"/>
      <c r="B39" s="272"/>
      <c r="C39" s="273"/>
      <c r="D39" s="142"/>
      <c r="E39" s="142" t="s">
        <v>176</v>
      </c>
      <c r="F39" s="142"/>
      <c r="G39" s="142"/>
      <c r="H39" s="142"/>
      <c r="I39" s="146"/>
      <c r="J39" s="146"/>
      <c r="K39" s="307">
        <v>5893620345.670002</v>
      </c>
      <c r="L39" s="308">
        <v>23412561.190000005</v>
      </c>
      <c r="M39" s="309">
        <v>5917032906.8600006</v>
      </c>
      <c r="N39" s="309">
        <v>0</v>
      </c>
      <c r="O39" s="308">
        <v>1500127268.6700001</v>
      </c>
      <c r="P39" s="309">
        <v>7417160175</v>
      </c>
      <c r="Q39" s="142"/>
    </row>
    <row r="40" spans="1:17" ht="14.1" customHeight="1" thickBot="1">
      <c r="A40" s="142"/>
      <c r="B40" s="268"/>
      <c r="C40" s="269"/>
      <c r="D40" s="177"/>
      <c r="E40" s="142"/>
      <c r="F40" s="178"/>
      <c r="G40" s="142"/>
      <c r="H40" s="142"/>
      <c r="I40" s="146"/>
      <c r="J40" s="146"/>
      <c r="K40" s="290"/>
      <c r="L40" s="176"/>
      <c r="M40" s="176"/>
      <c r="N40" s="176"/>
      <c r="O40" s="176"/>
      <c r="P40" s="176"/>
      <c r="Q40" s="142"/>
    </row>
    <row r="41" spans="1:17" ht="14.1" customHeight="1" thickTop="1">
      <c r="A41" s="142"/>
      <c r="B41" s="268"/>
      <c r="C41" s="269"/>
      <c r="D41" s="177" t="s">
        <v>177</v>
      </c>
      <c r="E41" s="142"/>
      <c r="F41" s="178"/>
      <c r="G41" s="142"/>
      <c r="H41" s="142"/>
      <c r="I41" s="146"/>
      <c r="J41" s="146"/>
      <c r="K41" s="280">
        <v>8138523620.9300003</v>
      </c>
      <c r="L41" s="173">
        <v>463608.78999999911</v>
      </c>
      <c r="M41" s="165">
        <v>8138987229.7200003</v>
      </c>
      <c r="N41" s="172">
        <v>0</v>
      </c>
      <c r="O41" s="173">
        <v>1896799255.0900002</v>
      </c>
      <c r="P41" s="172">
        <v>10035786491</v>
      </c>
      <c r="Q41" s="142"/>
    </row>
    <row r="42" spans="1:17" ht="14.1" customHeight="1">
      <c r="A42" s="142"/>
      <c r="B42" s="268"/>
      <c r="C42" s="269"/>
      <c r="D42" s="177"/>
      <c r="E42" s="142"/>
      <c r="F42" s="178"/>
      <c r="G42" s="142"/>
      <c r="H42" s="142"/>
      <c r="I42" s="142"/>
      <c r="J42" s="142"/>
      <c r="K42" s="280"/>
      <c r="L42" s="179"/>
      <c r="M42" s="165"/>
      <c r="N42" s="165"/>
      <c r="O42" s="179"/>
      <c r="P42" s="172"/>
      <c r="Q42" s="142"/>
    </row>
    <row r="43" spans="1:17" ht="14.1" customHeight="1">
      <c r="A43" s="142"/>
      <c r="B43" s="268"/>
      <c r="C43" s="269"/>
      <c r="D43" s="142" t="s">
        <v>178</v>
      </c>
      <c r="E43" s="142"/>
      <c r="F43" s="178"/>
      <c r="G43" s="142"/>
      <c r="H43" s="142"/>
      <c r="I43" s="142"/>
      <c r="J43" s="142"/>
      <c r="K43" s="182"/>
      <c r="L43" s="182"/>
      <c r="M43" s="182"/>
      <c r="N43" s="182"/>
      <c r="O43" s="182"/>
      <c r="P43" s="280"/>
      <c r="Q43" s="142"/>
    </row>
    <row r="44" spans="1:17" ht="14.1" customHeight="1">
      <c r="A44" s="142" t="s">
        <v>333</v>
      </c>
      <c r="B44" s="268" t="s">
        <v>334</v>
      </c>
      <c r="C44" s="269"/>
      <c r="D44" s="142" t="s">
        <v>179</v>
      </c>
      <c r="E44" s="142"/>
      <c r="F44" s="178"/>
      <c r="G44" s="142"/>
      <c r="H44" s="142"/>
      <c r="I44" s="142"/>
      <c r="J44" s="142"/>
      <c r="K44" s="182">
        <v>0</v>
      </c>
      <c r="L44" s="167">
        <v>0</v>
      </c>
      <c r="M44" s="164">
        <v>0</v>
      </c>
      <c r="N44" s="164">
        <v>0</v>
      </c>
      <c r="O44" s="167">
        <v>0</v>
      </c>
      <c r="P44" s="165">
        <v>0</v>
      </c>
      <c r="Q44" s="142"/>
    </row>
    <row r="45" spans="1:17" ht="14.1" customHeight="1">
      <c r="A45" s="142" t="s">
        <v>335</v>
      </c>
      <c r="B45" s="268" t="s">
        <v>336</v>
      </c>
      <c r="C45" s="269"/>
      <c r="D45" s="142" t="s">
        <v>283</v>
      </c>
      <c r="E45" s="142"/>
      <c r="F45" s="178"/>
      <c r="G45" s="142"/>
      <c r="H45" s="142"/>
      <c r="I45" s="142"/>
      <c r="J45" s="142"/>
      <c r="K45" s="182">
        <v>354487420.30999994</v>
      </c>
      <c r="L45" s="167">
        <v>0</v>
      </c>
      <c r="M45" s="164">
        <v>354487420.30999994</v>
      </c>
      <c r="N45" s="164">
        <v>0</v>
      </c>
      <c r="O45" s="167">
        <v>0</v>
      </c>
      <c r="P45" s="165">
        <v>354487421</v>
      </c>
      <c r="Q45" s="142"/>
    </row>
    <row r="46" spans="1:17" ht="14.1" customHeight="1">
      <c r="A46" s="142" t="s">
        <v>294</v>
      </c>
      <c r="B46" s="268" t="s">
        <v>295</v>
      </c>
      <c r="C46" s="269"/>
      <c r="D46" s="142" t="s">
        <v>284</v>
      </c>
      <c r="E46" s="142"/>
      <c r="F46" s="178"/>
      <c r="G46" s="142"/>
      <c r="H46" s="142"/>
      <c r="I46" s="142"/>
      <c r="J46" s="181"/>
      <c r="K46" s="182">
        <v>51651568.879999995</v>
      </c>
      <c r="L46" s="167">
        <v>0</v>
      </c>
      <c r="M46" s="164">
        <v>51651568.879999995</v>
      </c>
      <c r="N46" s="164">
        <v>0</v>
      </c>
      <c r="O46" s="167">
        <v>0</v>
      </c>
      <c r="P46" s="165">
        <v>51651568</v>
      </c>
      <c r="Q46" s="142"/>
    </row>
    <row r="47" spans="1:17" ht="14.1" customHeight="1">
      <c r="A47" s="142" t="s">
        <v>337</v>
      </c>
      <c r="B47" s="268" t="s">
        <v>338</v>
      </c>
      <c r="C47" s="269"/>
      <c r="D47" s="142" t="s">
        <v>296</v>
      </c>
      <c r="E47" s="142"/>
      <c r="F47" s="142"/>
      <c r="G47" s="142"/>
      <c r="H47" s="142"/>
      <c r="I47" s="142"/>
      <c r="J47" s="181"/>
      <c r="K47" s="182">
        <v>28490220</v>
      </c>
      <c r="L47" s="167">
        <v>0</v>
      </c>
      <c r="M47" s="164">
        <v>28490220</v>
      </c>
      <c r="N47" s="164">
        <v>0</v>
      </c>
      <c r="O47" s="167">
        <v>0</v>
      </c>
      <c r="P47" s="280">
        <v>28490220</v>
      </c>
      <c r="Q47" s="142"/>
    </row>
    <row r="48" spans="1:17" ht="14.1" customHeight="1">
      <c r="A48" s="142" t="s">
        <v>339</v>
      </c>
      <c r="B48" s="268" t="s">
        <v>340</v>
      </c>
      <c r="C48" s="269"/>
      <c r="D48" s="142" t="s">
        <v>303</v>
      </c>
      <c r="E48" s="142"/>
      <c r="F48" s="178"/>
      <c r="G48" s="142"/>
      <c r="H48" s="142"/>
      <c r="I48" s="142"/>
      <c r="J48" s="181"/>
      <c r="K48" s="182">
        <v>0</v>
      </c>
      <c r="L48" s="167">
        <v>0</v>
      </c>
      <c r="M48" s="164">
        <v>0</v>
      </c>
      <c r="N48" s="164">
        <v>0</v>
      </c>
      <c r="O48" s="167">
        <v>0</v>
      </c>
      <c r="P48" s="280">
        <v>0</v>
      </c>
      <c r="Q48" s="142"/>
    </row>
    <row r="49" spans="1:17" ht="14.1" customHeight="1">
      <c r="A49" s="142"/>
      <c r="B49" s="268"/>
      <c r="C49" s="269"/>
      <c r="D49" s="142" t="s">
        <v>341</v>
      </c>
      <c r="E49" s="142"/>
      <c r="F49" s="142"/>
      <c r="G49" s="142"/>
      <c r="H49" s="142"/>
      <c r="I49" s="142"/>
      <c r="J49" s="142"/>
      <c r="K49" s="182">
        <v>0</v>
      </c>
      <c r="L49" s="167">
        <v>0</v>
      </c>
      <c r="M49" s="182">
        <v>0</v>
      </c>
      <c r="N49" s="164">
        <v>0</v>
      </c>
      <c r="O49" s="167">
        <v>0</v>
      </c>
      <c r="P49" s="280">
        <v>0</v>
      </c>
      <c r="Q49" s="142"/>
    </row>
    <row r="50" spans="1:17" ht="14.1" customHeight="1">
      <c r="A50" s="142"/>
      <c r="B50" s="268"/>
      <c r="C50" s="269"/>
      <c r="D50" s="177" t="s">
        <v>342</v>
      </c>
      <c r="E50" s="142"/>
      <c r="F50" s="178"/>
      <c r="G50" s="142"/>
      <c r="H50" s="142"/>
      <c r="I50" s="142"/>
      <c r="J50" s="142"/>
      <c r="K50" s="300">
        <v>0</v>
      </c>
      <c r="L50" s="310">
        <v>0</v>
      </c>
      <c r="M50" s="300">
        <v>0</v>
      </c>
      <c r="N50" s="300">
        <v>0</v>
      </c>
      <c r="O50" s="310">
        <v>0</v>
      </c>
      <c r="P50" s="289">
        <v>0</v>
      </c>
      <c r="Q50" s="142"/>
    </row>
    <row r="51" spans="1:17" ht="14.1" customHeight="1">
      <c r="A51" s="142"/>
      <c r="B51" s="268"/>
      <c r="C51" s="269"/>
      <c r="D51" s="177"/>
      <c r="E51" s="142"/>
      <c r="F51" s="178"/>
      <c r="G51" s="142"/>
      <c r="H51" s="142"/>
      <c r="I51" s="142"/>
      <c r="J51" s="142"/>
      <c r="K51" s="311"/>
      <c r="L51" s="312"/>
      <c r="M51" s="312"/>
      <c r="N51" s="312"/>
      <c r="O51" s="312"/>
      <c r="P51" s="313"/>
      <c r="Q51" s="142"/>
    </row>
    <row r="52" spans="1:17" ht="14.1" customHeight="1" thickBot="1">
      <c r="A52" s="142"/>
      <c r="B52" s="272"/>
      <c r="C52" s="273"/>
      <c r="D52" s="177" t="s">
        <v>180</v>
      </c>
      <c r="E52" s="142"/>
      <c r="F52" s="178"/>
      <c r="G52" s="142"/>
      <c r="H52" s="142"/>
      <c r="I52" s="142"/>
      <c r="J52" s="142"/>
      <c r="K52" s="176">
        <v>434629209.18999994</v>
      </c>
      <c r="L52" s="176">
        <v>0</v>
      </c>
      <c r="M52" s="176">
        <v>434629209.18999994</v>
      </c>
      <c r="N52" s="176">
        <v>0</v>
      </c>
      <c r="O52" s="176">
        <v>0</v>
      </c>
      <c r="P52" s="176">
        <v>434629209</v>
      </c>
      <c r="Q52" s="142"/>
    </row>
    <row r="53" spans="1:17" ht="14.1" customHeight="1" thickTop="1" thickBot="1">
      <c r="A53" s="142"/>
      <c r="B53" s="272"/>
      <c r="C53" s="273"/>
      <c r="D53" s="142" t="s">
        <v>181</v>
      </c>
      <c r="E53" s="142"/>
      <c r="F53" s="142"/>
      <c r="G53" s="142"/>
      <c r="H53" s="142"/>
      <c r="I53" s="146"/>
      <c r="J53" s="146"/>
      <c r="K53" s="314">
        <v>8573152830.1199999</v>
      </c>
      <c r="L53" s="315">
        <v>463608.78999999911</v>
      </c>
      <c r="M53" s="314">
        <v>8573616438.9099998</v>
      </c>
      <c r="N53" s="314">
        <v>0</v>
      </c>
      <c r="O53" s="315">
        <v>1896799255.0900002</v>
      </c>
      <c r="P53" s="314">
        <v>10470415700</v>
      </c>
      <c r="Q53" s="142"/>
    </row>
    <row r="54" spans="1:17" ht="14.1" customHeight="1" thickTop="1">
      <c r="A54" s="142"/>
      <c r="B54" s="268"/>
      <c r="C54" s="269"/>
      <c r="D54" s="177"/>
      <c r="E54" s="142"/>
      <c r="F54" s="142"/>
      <c r="G54" s="142"/>
      <c r="H54" s="142"/>
      <c r="I54" s="146"/>
      <c r="J54" s="146"/>
      <c r="K54" s="172"/>
      <c r="L54" s="173"/>
      <c r="M54" s="172"/>
      <c r="N54" s="172"/>
      <c r="O54" s="173"/>
      <c r="P54" s="172"/>
      <c r="Q54" s="142"/>
    </row>
    <row r="55" spans="1:17" ht="14.1" customHeight="1">
      <c r="A55" s="142"/>
      <c r="B55" s="276"/>
      <c r="C55" s="277"/>
      <c r="D55" s="142" t="s">
        <v>182</v>
      </c>
      <c r="E55" s="142"/>
      <c r="F55" s="142"/>
      <c r="G55" s="142"/>
      <c r="H55" s="142"/>
      <c r="I55" s="146"/>
      <c r="J55" s="146"/>
      <c r="K55" s="165"/>
      <c r="L55" s="173"/>
      <c r="M55" s="165"/>
      <c r="N55" s="172"/>
      <c r="O55" s="173"/>
      <c r="P55" s="172"/>
      <c r="Q55" s="142"/>
    </row>
    <row r="56" spans="1:17" ht="14.1" customHeight="1">
      <c r="A56" s="142" t="s">
        <v>184</v>
      </c>
      <c r="B56" s="268" t="s">
        <v>185</v>
      </c>
      <c r="C56" s="269"/>
      <c r="D56" s="142" t="s">
        <v>183</v>
      </c>
      <c r="E56" s="142"/>
      <c r="F56" s="142"/>
      <c r="G56" s="142"/>
      <c r="H56" s="142"/>
      <c r="I56" s="146"/>
      <c r="J56" s="146"/>
      <c r="K56" s="164"/>
      <c r="L56" s="164"/>
      <c r="M56" s="164"/>
      <c r="N56" s="164"/>
      <c r="O56" s="164"/>
      <c r="P56" s="165"/>
      <c r="Q56" s="142"/>
    </row>
    <row r="57" spans="1:17" ht="14.1" customHeight="1">
      <c r="A57" s="142" t="s">
        <v>187</v>
      </c>
      <c r="B57" s="268" t="s">
        <v>188</v>
      </c>
      <c r="C57" s="269"/>
      <c r="D57" s="142"/>
      <c r="E57" s="142" t="s">
        <v>186</v>
      </c>
      <c r="F57" s="142"/>
      <c r="G57" s="142"/>
      <c r="H57" s="142"/>
      <c r="I57" s="146"/>
      <c r="J57" s="146"/>
      <c r="K57" s="164">
        <v>182851707.08000004</v>
      </c>
      <c r="L57" s="167">
        <v>21463.700000000012</v>
      </c>
      <c r="M57" s="164">
        <v>182873170.78000003</v>
      </c>
      <c r="N57" s="164">
        <v>0</v>
      </c>
      <c r="O57" s="167">
        <v>8949189.120000001</v>
      </c>
      <c r="P57" s="165">
        <v>191822362</v>
      </c>
      <c r="Q57" s="142"/>
    </row>
    <row r="58" spans="1:17" ht="14.1" customHeight="1">
      <c r="A58" s="142" t="s">
        <v>190</v>
      </c>
      <c r="B58" s="268" t="s">
        <v>191</v>
      </c>
      <c r="C58" s="269"/>
      <c r="D58" s="142"/>
      <c r="E58" s="142" t="s">
        <v>189</v>
      </c>
      <c r="F58" s="142"/>
      <c r="G58" s="142"/>
      <c r="H58" s="142"/>
      <c r="I58" s="146"/>
      <c r="J58" s="146"/>
      <c r="K58" s="164">
        <v>399567.63</v>
      </c>
      <c r="L58" s="167">
        <v>0</v>
      </c>
      <c r="M58" s="164">
        <v>399567.63</v>
      </c>
      <c r="N58" s="164">
        <v>0</v>
      </c>
      <c r="O58" s="167">
        <v>14564</v>
      </c>
      <c r="P58" s="165">
        <v>414132</v>
      </c>
      <c r="Q58" s="142"/>
    </row>
    <row r="59" spans="1:17" ht="14.1" customHeight="1">
      <c r="A59" s="142" t="s">
        <v>193</v>
      </c>
      <c r="B59" s="268" t="s">
        <v>194</v>
      </c>
      <c r="C59" s="269"/>
      <c r="D59" s="142"/>
      <c r="E59" s="142" t="s">
        <v>192</v>
      </c>
      <c r="F59" s="142"/>
      <c r="G59" s="142"/>
      <c r="H59" s="142"/>
      <c r="I59" s="146"/>
      <c r="J59" s="146"/>
      <c r="K59" s="164">
        <v>81079169.42899999</v>
      </c>
      <c r="L59" s="167">
        <v>-21463.7</v>
      </c>
      <c r="M59" s="164">
        <v>81057705.728999987</v>
      </c>
      <c r="N59" s="164">
        <v>0</v>
      </c>
      <c r="O59" s="167">
        <v>21541</v>
      </c>
      <c r="P59" s="165">
        <v>81079246</v>
      </c>
      <c r="Q59" s="142"/>
    </row>
    <row r="60" spans="1:17" ht="14.1" customHeight="1">
      <c r="A60" s="142" t="s">
        <v>196</v>
      </c>
      <c r="B60" s="268" t="s">
        <v>197</v>
      </c>
      <c r="C60" s="269"/>
      <c r="D60" s="142"/>
      <c r="E60" s="142" t="s">
        <v>195</v>
      </c>
      <c r="F60" s="142"/>
      <c r="G60" s="142"/>
      <c r="H60" s="142"/>
      <c r="I60" s="146"/>
      <c r="J60" s="146"/>
      <c r="K60" s="164">
        <v>11263263.019999998</v>
      </c>
      <c r="L60" s="167">
        <v>0</v>
      </c>
      <c r="M60" s="164">
        <v>11263263.019999998</v>
      </c>
      <c r="N60" s="164">
        <v>0</v>
      </c>
      <c r="O60" s="167">
        <v>0</v>
      </c>
      <c r="P60" s="165">
        <v>11263263</v>
      </c>
      <c r="Q60" s="142"/>
    </row>
    <row r="61" spans="1:17" ht="14.1" customHeight="1">
      <c r="A61" s="142" t="s">
        <v>199</v>
      </c>
      <c r="B61" s="268" t="s">
        <v>200</v>
      </c>
      <c r="C61" s="269"/>
      <c r="D61" s="142"/>
      <c r="E61" s="142" t="s">
        <v>198</v>
      </c>
      <c r="F61" s="142"/>
      <c r="G61" s="142"/>
      <c r="H61" s="142"/>
      <c r="I61" s="146"/>
      <c r="J61" s="146"/>
      <c r="K61" s="164">
        <v>6167006.5899999999</v>
      </c>
      <c r="L61" s="167">
        <v>0</v>
      </c>
      <c r="M61" s="164">
        <v>6167006.5899999999</v>
      </c>
      <c r="N61" s="164">
        <v>0</v>
      </c>
      <c r="O61" s="167">
        <v>78297</v>
      </c>
      <c r="P61" s="165">
        <v>6245302</v>
      </c>
      <c r="Q61" s="142"/>
    </row>
    <row r="62" spans="1:17" ht="14.1" customHeight="1">
      <c r="A62" s="142" t="s">
        <v>202</v>
      </c>
      <c r="B62" s="268" t="s">
        <v>203</v>
      </c>
      <c r="C62" s="269"/>
      <c r="D62" s="142"/>
      <c r="E62" s="142" t="s">
        <v>201</v>
      </c>
      <c r="F62" s="142"/>
      <c r="G62" s="142"/>
      <c r="H62" s="142"/>
      <c r="I62" s="146"/>
      <c r="J62" s="146"/>
      <c r="K62" s="164">
        <v>4698511.88</v>
      </c>
      <c r="L62" s="167">
        <v>0</v>
      </c>
      <c r="M62" s="164">
        <v>4698511.88</v>
      </c>
      <c r="N62" s="164">
        <v>0</v>
      </c>
      <c r="O62" s="167">
        <v>11294333.68</v>
      </c>
      <c r="P62" s="165">
        <v>15992846</v>
      </c>
      <c r="Q62" s="142"/>
    </row>
    <row r="63" spans="1:17" ht="14.1" customHeight="1">
      <c r="A63" s="142" t="s">
        <v>205</v>
      </c>
      <c r="B63" s="268" t="s">
        <v>206</v>
      </c>
      <c r="C63" s="269"/>
      <c r="D63" s="142"/>
      <c r="E63" s="142" t="s">
        <v>204</v>
      </c>
      <c r="F63" s="142"/>
      <c r="G63" s="142"/>
      <c r="H63" s="142"/>
      <c r="I63" s="146"/>
      <c r="J63" s="146"/>
      <c r="K63" s="164">
        <v>54724903.720000006</v>
      </c>
      <c r="L63" s="167">
        <v>0</v>
      </c>
      <c r="M63" s="164">
        <v>54724903.720000006</v>
      </c>
      <c r="N63" s="164">
        <v>0</v>
      </c>
      <c r="O63" s="167">
        <v>6409350</v>
      </c>
      <c r="P63" s="165">
        <v>61134252</v>
      </c>
      <c r="Q63" s="142"/>
    </row>
    <row r="64" spans="1:17" ht="14.1" customHeight="1">
      <c r="A64" s="142" t="s">
        <v>208</v>
      </c>
      <c r="B64" s="268">
        <v>33100</v>
      </c>
      <c r="C64" s="269"/>
      <c r="D64" s="142"/>
      <c r="E64" s="142" t="s">
        <v>207</v>
      </c>
      <c r="F64" s="142"/>
      <c r="G64" s="142"/>
      <c r="H64" s="142"/>
      <c r="I64" s="146"/>
      <c r="J64" s="146"/>
      <c r="K64" s="164">
        <v>16293103.1</v>
      </c>
      <c r="L64" s="167">
        <v>0</v>
      </c>
      <c r="M64" s="164">
        <v>16293103.1</v>
      </c>
      <c r="N64" s="164">
        <v>0</v>
      </c>
      <c r="O64" s="167">
        <v>0</v>
      </c>
      <c r="P64" s="280">
        <v>16293103</v>
      </c>
      <c r="Q64" s="142"/>
    </row>
    <row r="65" spans="1:17" ht="14.1" customHeight="1">
      <c r="A65" s="142"/>
      <c r="B65" s="268"/>
      <c r="C65" s="269"/>
      <c r="D65" s="142"/>
      <c r="E65" s="142" t="s">
        <v>209</v>
      </c>
      <c r="F65" s="142"/>
      <c r="G65" s="142"/>
      <c r="H65" s="142"/>
      <c r="I65" s="146"/>
      <c r="J65" s="146"/>
      <c r="K65" s="182">
        <v>177735718.90899998</v>
      </c>
      <c r="L65" s="167">
        <v>-29840487.430000003</v>
      </c>
      <c r="M65" s="164">
        <v>147895231.47899997</v>
      </c>
      <c r="N65" s="164">
        <v>0</v>
      </c>
      <c r="O65" s="167">
        <v>1077639</v>
      </c>
      <c r="P65" s="280">
        <v>148972871</v>
      </c>
      <c r="Q65" s="142"/>
    </row>
    <row r="66" spans="1:17" ht="14.1" customHeight="1">
      <c r="A66" s="142" t="s">
        <v>211</v>
      </c>
      <c r="B66" s="268" t="s">
        <v>212</v>
      </c>
      <c r="C66" s="269"/>
      <c r="D66" s="142"/>
      <c r="E66" s="142" t="s">
        <v>210</v>
      </c>
      <c r="F66" s="142"/>
      <c r="G66" s="142"/>
      <c r="H66" s="142"/>
      <c r="I66" s="146"/>
      <c r="J66" s="146"/>
      <c r="K66" s="182">
        <v>0</v>
      </c>
      <c r="L66" s="167">
        <v>0</v>
      </c>
      <c r="M66" s="164">
        <v>0</v>
      </c>
      <c r="N66" s="164">
        <v>0</v>
      </c>
      <c r="O66" s="167">
        <v>0</v>
      </c>
      <c r="P66" s="280">
        <v>0</v>
      </c>
      <c r="Q66" s="142"/>
    </row>
    <row r="67" spans="1:17" ht="14.1" customHeight="1">
      <c r="A67" s="142" t="s">
        <v>214</v>
      </c>
      <c r="B67" s="268" t="s">
        <v>215</v>
      </c>
      <c r="C67" s="269"/>
      <c r="D67" s="142"/>
      <c r="E67" s="142"/>
      <c r="F67" s="142" t="s">
        <v>213</v>
      </c>
      <c r="G67" s="142"/>
      <c r="H67" s="142"/>
      <c r="I67" s="146"/>
      <c r="J67" s="146"/>
      <c r="K67" s="182">
        <v>8396494.8000000007</v>
      </c>
      <c r="L67" s="167">
        <v>0</v>
      </c>
      <c r="M67" s="164">
        <v>8396494.8000000007</v>
      </c>
      <c r="N67" s="164">
        <v>0</v>
      </c>
      <c r="O67" s="167">
        <v>0</v>
      </c>
      <c r="P67" s="280">
        <v>8396495</v>
      </c>
      <c r="Q67" s="142"/>
    </row>
    <row r="68" spans="1:17" ht="14.1" customHeight="1">
      <c r="A68" s="142" t="s">
        <v>217</v>
      </c>
      <c r="B68" s="268" t="s">
        <v>218</v>
      </c>
      <c r="C68" s="269"/>
      <c r="D68" s="142"/>
      <c r="E68" s="142"/>
      <c r="F68" s="142" t="s">
        <v>216</v>
      </c>
      <c r="G68" s="142"/>
      <c r="H68" s="142"/>
      <c r="I68" s="146"/>
      <c r="J68" s="146"/>
      <c r="K68" s="182">
        <v>5255002.83</v>
      </c>
      <c r="L68" s="167">
        <v>0</v>
      </c>
      <c r="M68" s="164">
        <v>5255002.83</v>
      </c>
      <c r="N68" s="164">
        <v>0</v>
      </c>
      <c r="O68" s="167">
        <v>3005291</v>
      </c>
      <c r="P68" s="280">
        <v>8260294</v>
      </c>
      <c r="Q68" s="142"/>
    </row>
    <row r="69" spans="1:17" ht="14.1" customHeight="1">
      <c r="A69" s="142" t="s">
        <v>220</v>
      </c>
      <c r="B69" s="268" t="s">
        <v>221</v>
      </c>
      <c r="C69" s="269"/>
      <c r="D69" s="142"/>
      <c r="E69" s="142"/>
      <c r="F69" s="142" t="s">
        <v>219</v>
      </c>
      <c r="G69" s="142"/>
      <c r="H69" s="142"/>
      <c r="I69" s="146"/>
      <c r="J69" s="146"/>
      <c r="K69" s="182">
        <v>909332.85000000009</v>
      </c>
      <c r="L69" s="167">
        <v>0</v>
      </c>
      <c r="M69" s="164">
        <v>909332.85000000009</v>
      </c>
      <c r="N69" s="164">
        <v>0</v>
      </c>
      <c r="O69" s="167">
        <v>0</v>
      </c>
      <c r="P69" s="280">
        <v>909333</v>
      </c>
      <c r="Q69" s="142"/>
    </row>
    <row r="70" spans="1:17" ht="14.1" customHeight="1">
      <c r="A70" s="142" t="s">
        <v>343</v>
      </c>
      <c r="B70" s="268" t="s">
        <v>344</v>
      </c>
      <c r="C70" s="269"/>
      <c r="D70" s="142"/>
      <c r="E70" s="142"/>
      <c r="F70" s="148" t="s">
        <v>222</v>
      </c>
      <c r="G70" s="142"/>
      <c r="H70" s="142"/>
      <c r="I70" s="142"/>
      <c r="J70" s="146"/>
      <c r="K70" s="182">
        <v>8248324.2500000019</v>
      </c>
      <c r="L70" s="167">
        <v>0</v>
      </c>
      <c r="M70" s="164">
        <v>8248324.2500000019</v>
      </c>
      <c r="N70" s="164">
        <v>0</v>
      </c>
      <c r="O70" s="167">
        <v>0</v>
      </c>
      <c r="P70" s="280">
        <v>8248324</v>
      </c>
      <c r="Q70" s="142"/>
    </row>
    <row r="71" spans="1:17" ht="14.1" customHeight="1">
      <c r="A71" s="142" t="s">
        <v>223</v>
      </c>
      <c r="B71" s="268" t="s">
        <v>215</v>
      </c>
      <c r="C71" s="269"/>
      <c r="D71" s="142"/>
      <c r="E71" s="142"/>
      <c r="F71" s="142" t="s">
        <v>380</v>
      </c>
      <c r="G71" s="142"/>
      <c r="H71" s="142"/>
      <c r="I71" s="146"/>
      <c r="J71" s="146"/>
      <c r="K71" s="182">
        <v>7216741.2599999998</v>
      </c>
      <c r="L71" s="167">
        <v>0</v>
      </c>
      <c r="M71" s="164">
        <v>7216741.2599999998</v>
      </c>
      <c r="N71" s="164">
        <v>0</v>
      </c>
      <c r="O71" s="167">
        <v>13067</v>
      </c>
      <c r="P71" s="280">
        <v>7229808</v>
      </c>
      <c r="Q71" s="142"/>
    </row>
    <row r="72" spans="1:17" ht="14.1" customHeight="1">
      <c r="A72" s="142" t="s">
        <v>225</v>
      </c>
      <c r="B72" s="268" t="s">
        <v>226</v>
      </c>
      <c r="C72" s="269"/>
      <c r="D72" s="142"/>
      <c r="E72" s="142"/>
      <c r="F72" s="142" t="s">
        <v>304</v>
      </c>
      <c r="G72" s="142"/>
      <c r="H72" s="142"/>
      <c r="I72" s="146"/>
      <c r="J72" s="146"/>
      <c r="K72" s="182">
        <v>0</v>
      </c>
      <c r="L72" s="167">
        <v>0</v>
      </c>
      <c r="M72" s="164">
        <v>0</v>
      </c>
      <c r="N72" s="164">
        <v>0</v>
      </c>
      <c r="O72" s="167">
        <v>0</v>
      </c>
      <c r="P72" s="165">
        <v>0</v>
      </c>
      <c r="Q72" s="142"/>
    </row>
    <row r="73" spans="1:17" ht="14.1" customHeight="1">
      <c r="A73" s="142" t="s">
        <v>345</v>
      </c>
      <c r="B73" s="268" t="s">
        <v>346</v>
      </c>
      <c r="C73" s="269"/>
      <c r="D73" s="142"/>
      <c r="E73" s="142"/>
      <c r="F73" s="261" t="s">
        <v>224</v>
      </c>
      <c r="G73" s="261"/>
      <c r="H73" s="261"/>
      <c r="I73" s="146"/>
      <c r="J73" s="146"/>
      <c r="K73" s="182">
        <v>749035.7080000001</v>
      </c>
      <c r="L73" s="167">
        <v>0</v>
      </c>
      <c r="M73" s="164">
        <v>749035.7080000001</v>
      </c>
      <c r="N73" s="164">
        <v>0</v>
      </c>
      <c r="O73" s="167">
        <v>0</v>
      </c>
      <c r="P73" s="165">
        <v>749036</v>
      </c>
      <c r="Q73" s="142"/>
    </row>
    <row r="74" spans="1:17" ht="14.1" customHeight="1">
      <c r="A74" s="142" t="s">
        <v>347</v>
      </c>
      <c r="B74" s="268" t="s">
        <v>348</v>
      </c>
      <c r="C74" s="269"/>
      <c r="D74" s="142"/>
      <c r="E74" s="142"/>
      <c r="F74" s="142" t="s">
        <v>227</v>
      </c>
      <c r="G74" s="142"/>
      <c r="H74" s="142"/>
      <c r="I74" s="146"/>
      <c r="J74" s="146"/>
      <c r="K74" s="182">
        <v>40490482.810000002</v>
      </c>
      <c r="L74" s="167">
        <v>0</v>
      </c>
      <c r="M74" s="164">
        <v>40490482.810000002</v>
      </c>
      <c r="N74" s="164">
        <v>0</v>
      </c>
      <c r="O74" s="167">
        <v>0</v>
      </c>
      <c r="P74" s="165">
        <v>40490482</v>
      </c>
      <c r="Q74" s="142"/>
    </row>
    <row r="75" spans="1:17" ht="14.1" customHeight="1">
      <c r="A75" s="142" t="s">
        <v>297</v>
      </c>
      <c r="B75" s="268" t="s">
        <v>298</v>
      </c>
      <c r="C75" s="269"/>
      <c r="D75" s="142"/>
      <c r="E75" s="142"/>
      <c r="F75" s="142" t="s">
        <v>285</v>
      </c>
      <c r="G75" s="142"/>
      <c r="H75" s="142"/>
      <c r="I75" s="146"/>
      <c r="J75" s="181"/>
      <c r="K75" s="182">
        <v>0</v>
      </c>
      <c r="L75" s="167">
        <v>0</v>
      </c>
      <c r="M75" s="164">
        <v>0</v>
      </c>
      <c r="N75" s="164">
        <v>0</v>
      </c>
      <c r="O75" s="167">
        <v>0</v>
      </c>
      <c r="P75" s="165">
        <v>0</v>
      </c>
      <c r="Q75" s="142"/>
    </row>
    <row r="76" spans="1:17" ht="14.1" customHeight="1">
      <c r="A76" s="142" t="s">
        <v>228</v>
      </c>
      <c r="B76" s="268" t="s">
        <v>215</v>
      </c>
      <c r="C76" s="269"/>
      <c r="D76" s="142"/>
      <c r="E76" s="142"/>
      <c r="F76" s="142" t="s">
        <v>286</v>
      </c>
      <c r="G76" s="142"/>
      <c r="H76" s="142"/>
      <c r="I76" s="146"/>
      <c r="J76" s="146"/>
      <c r="K76" s="182">
        <v>155914.32</v>
      </c>
      <c r="L76" s="167">
        <v>0</v>
      </c>
      <c r="M76" s="164">
        <v>155914.32</v>
      </c>
      <c r="N76" s="164">
        <v>0</v>
      </c>
      <c r="O76" s="167">
        <v>0</v>
      </c>
      <c r="P76" s="165">
        <v>155914</v>
      </c>
      <c r="Q76" s="142"/>
    </row>
    <row r="77" spans="1:17" ht="14.1" customHeight="1">
      <c r="A77" s="142"/>
      <c r="B77" s="272"/>
      <c r="C77" s="273"/>
      <c r="D77" s="142"/>
      <c r="E77" s="142"/>
      <c r="F77" s="142" t="s">
        <v>299</v>
      </c>
      <c r="G77" s="142"/>
      <c r="H77" s="142"/>
      <c r="I77" s="146"/>
      <c r="J77" s="146"/>
      <c r="K77" s="289">
        <v>3068089.5</v>
      </c>
      <c r="L77" s="304">
        <v>0.5</v>
      </c>
      <c r="M77" s="183">
        <v>3068090</v>
      </c>
      <c r="N77" s="183">
        <v>0</v>
      </c>
      <c r="O77" s="304">
        <v>0</v>
      </c>
      <c r="P77" s="183">
        <v>3068091</v>
      </c>
      <c r="Q77" s="142"/>
    </row>
    <row r="78" spans="1:17" ht="14.1" customHeight="1" thickBot="1">
      <c r="A78" s="142" t="s">
        <v>230</v>
      </c>
      <c r="B78" s="268"/>
      <c r="C78" s="269"/>
      <c r="D78" s="142"/>
      <c r="E78" s="177"/>
      <c r="F78" s="142" t="s">
        <v>229</v>
      </c>
      <c r="G78" s="142"/>
      <c r="H78" s="142"/>
      <c r="I78" s="146"/>
      <c r="J78" s="146"/>
      <c r="K78" s="290">
        <v>0</v>
      </c>
      <c r="L78" s="290">
        <v>29840487.430000003</v>
      </c>
      <c r="M78" s="184">
        <v>29840487.430000003</v>
      </c>
      <c r="N78" s="184">
        <v>0</v>
      </c>
      <c r="O78" s="290">
        <v>13258711</v>
      </c>
      <c r="P78" s="184">
        <v>43099198</v>
      </c>
      <c r="Q78" s="142"/>
    </row>
    <row r="79" spans="1:17" ht="14.1" customHeight="1" thickTop="1">
      <c r="A79" s="142"/>
      <c r="B79" s="272"/>
      <c r="C79" s="273"/>
      <c r="D79" s="142"/>
      <c r="E79" s="142"/>
      <c r="F79" s="142"/>
      <c r="G79" s="142"/>
      <c r="H79" s="142"/>
      <c r="I79" s="146"/>
      <c r="J79" s="146"/>
      <c r="K79" s="291"/>
      <c r="L79" s="173"/>
      <c r="M79" s="172"/>
      <c r="N79" s="172"/>
      <c r="O79" s="173"/>
      <c r="P79" s="172"/>
      <c r="Q79" s="142"/>
    </row>
    <row r="80" spans="1:17" ht="14.1" customHeight="1" thickBot="1">
      <c r="A80" s="142"/>
      <c r="B80" s="268"/>
      <c r="C80" s="269"/>
      <c r="D80" s="142"/>
      <c r="E80" s="248" t="s">
        <v>231</v>
      </c>
      <c r="F80" s="248"/>
      <c r="G80" s="248"/>
      <c r="H80" s="248"/>
      <c r="I80" s="185"/>
      <c r="J80" s="185"/>
      <c r="K80" s="292">
        <v>609702369.68599999</v>
      </c>
      <c r="L80" s="287">
        <v>0.5</v>
      </c>
      <c r="M80" s="288">
        <v>609702370.18599999</v>
      </c>
      <c r="N80" s="288">
        <v>0</v>
      </c>
      <c r="O80" s="287">
        <v>44121982.799999997</v>
      </c>
      <c r="P80" s="286">
        <v>653824352</v>
      </c>
      <c r="Q80" s="142"/>
    </row>
    <row r="81" spans="1:17" ht="14.1" customHeight="1" thickTop="1">
      <c r="A81" s="142"/>
      <c r="B81" s="268"/>
      <c r="C81" s="269"/>
      <c r="D81" s="142"/>
      <c r="E81" s="248"/>
      <c r="F81" s="248"/>
      <c r="G81" s="248"/>
      <c r="H81" s="248"/>
      <c r="I81" s="185"/>
      <c r="J81" s="185"/>
      <c r="K81" s="293"/>
      <c r="L81" s="187"/>
      <c r="M81" s="188"/>
      <c r="N81" s="188"/>
      <c r="O81" s="187"/>
      <c r="P81" s="186"/>
      <c r="Q81" s="142"/>
    </row>
    <row r="82" spans="1:17" ht="14.1" customHeight="1">
      <c r="A82" s="142"/>
      <c r="B82" s="268"/>
      <c r="C82" s="269"/>
      <c r="D82" s="142"/>
      <c r="E82" s="248"/>
      <c r="F82" s="248"/>
      <c r="G82" s="248"/>
      <c r="H82" s="248"/>
      <c r="I82" s="185"/>
      <c r="J82" s="185"/>
      <c r="K82" s="293" t="s">
        <v>100</v>
      </c>
      <c r="L82" s="187"/>
      <c r="M82" s="188"/>
      <c r="N82" s="188"/>
      <c r="O82" s="187"/>
      <c r="P82" s="186"/>
      <c r="Q82" s="142"/>
    </row>
    <row r="83" spans="1:17" ht="14.1" customHeight="1">
      <c r="A83" s="142"/>
      <c r="B83" s="268"/>
      <c r="C83" s="269"/>
      <c r="D83" s="142"/>
      <c r="E83" s="249"/>
      <c r="F83" s="249"/>
      <c r="G83" s="249"/>
      <c r="H83" s="249"/>
      <c r="I83" s="153"/>
      <c r="J83" s="153"/>
      <c r="K83" s="294" t="s">
        <v>0</v>
      </c>
      <c r="L83" s="189"/>
      <c r="M83" s="190"/>
      <c r="N83" s="190"/>
      <c r="O83" s="189"/>
      <c r="P83" s="191"/>
      <c r="Q83" s="142"/>
    </row>
    <row r="84" spans="1:17" ht="14.1" customHeight="1">
      <c r="A84" s="142"/>
      <c r="B84" s="272"/>
      <c r="C84" s="273"/>
      <c r="D84" s="142"/>
      <c r="E84" s="142"/>
      <c r="F84" s="142"/>
      <c r="G84" s="142"/>
      <c r="H84" s="142"/>
      <c r="I84" s="157"/>
      <c r="J84" s="157"/>
      <c r="K84" s="291" t="s">
        <v>232</v>
      </c>
      <c r="L84" s="173"/>
      <c r="M84" s="172"/>
      <c r="N84" s="172"/>
      <c r="O84" s="173"/>
      <c r="P84" s="172"/>
      <c r="Q84" s="142"/>
    </row>
    <row r="85" spans="1:17" ht="14.1" customHeight="1">
      <c r="A85" s="142"/>
      <c r="B85" s="268"/>
      <c r="C85" s="269"/>
      <c r="D85" s="207"/>
      <c r="E85" s="207"/>
      <c r="F85" s="207"/>
      <c r="G85" s="207"/>
      <c r="H85" s="207"/>
      <c r="I85" s="158"/>
      <c r="J85" s="158"/>
      <c r="K85" s="293" t="s">
        <v>327</v>
      </c>
      <c r="L85" s="192"/>
      <c r="M85" s="186"/>
      <c r="N85" s="190"/>
      <c r="O85" s="193"/>
      <c r="P85" s="191"/>
      <c r="Q85" s="142"/>
    </row>
    <row r="86" spans="1:17" ht="14.1" customHeight="1">
      <c r="A86" s="142"/>
      <c r="B86" s="268"/>
      <c r="C86" s="269"/>
      <c r="D86" s="177"/>
      <c r="E86" s="177"/>
      <c r="F86" s="177"/>
      <c r="G86" s="177"/>
      <c r="H86" s="177"/>
      <c r="I86" s="150"/>
      <c r="J86" s="150"/>
      <c r="K86" s="295"/>
      <c r="L86" s="193"/>
      <c r="M86" s="191"/>
      <c r="N86" s="190"/>
      <c r="O86" s="193"/>
      <c r="P86" s="191"/>
      <c r="Q86" s="142"/>
    </row>
    <row r="87" spans="1:17" ht="14.1" customHeight="1">
      <c r="A87" s="142"/>
      <c r="B87" s="268"/>
      <c r="C87" s="269"/>
      <c r="D87" s="142"/>
      <c r="E87" s="142"/>
      <c r="F87" s="142"/>
      <c r="G87" s="142"/>
      <c r="H87" s="142"/>
      <c r="I87" s="146"/>
      <c r="J87" s="146"/>
      <c r="K87" s="296" t="s">
        <v>3</v>
      </c>
      <c r="L87" s="260"/>
      <c r="N87" s="151"/>
      <c r="O87" s="260" t="s">
        <v>4</v>
      </c>
      <c r="P87" s="158"/>
      <c r="Q87" s="142"/>
    </row>
    <row r="88" spans="1:17" ht="14.1" customHeight="1">
      <c r="A88" s="146" t="s">
        <v>234</v>
      </c>
      <c r="B88" s="269" t="s">
        <v>235</v>
      </c>
      <c r="C88" s="269"/>
      <c r="D88" s="142"/>
      <c r="E88" s="142"/>
      <c r="F88" s="142"/>
      <c r="G88" s="142"/>
      <c r="H88" s="142"/>
      <c r="I88" s="146"/>
      <c r="J88" s="146"/>
      <c r="K88" s="297" t="s">
        <v>290</v>
      </c>
      <c r="L88" s="257" t="s">
        <v>291</v>
      </c>
      <c r="M88" s="250" t="s">
        <v>3</v>
      </c>
      <c r="N88" s="257"/>
      <c r="O88" s="257" t="s">
        <v>127</v>
      </c>
      <c r="P88" s="250" t="s">
        <v>5</v>
      </c>
      <c r="Q88" s="142"/>
    </row>
    <row r="89" spans="1:17" ht="14.1" customHeight="1">
      <c r="A89" s="146" t="s">
        <v>236</v>
      </c>
      <c r="B89" s="269" t="s">
        <v>237</v>
      </c>
      <c r="C89" s="269"/>
      <c r="D89" s="142" t="s">
        <v>233</v>
      </c>
      <c r="E89" s="142"/>
      <c r="F89" s="142"/>
      <c r="G89" s="142"/>
      <c r="H89" s="142"/>
      <c r="I89" s="146"/>
      <c r="J89" s="146"/>
      <c r="K89" s="182"/>
      <c r="L89" s="182"/>
      <c r="M89" s="164"/>
      <c r="N89" s="164"/>
      <c r="O89" s="164"/>
      <c r="P89" s="165"/>
      <c r="Q89" s="142"/>
    </row>
    <row r="90" spans="1:17" ht="14.1" customHeight="1">
      <c r="A90" s="146" t="s">
        <v>238</v>
      </c>
      <c r="B90" s="269" t="s">
        <v>239</v>
      </c>
      <c r="C90" s="269"/>
      <c r="D90" s="142"/>
      <c r="E90" s="142" t="s">
        <v>213</v>
      </c>
      <c r="F90" s="142"/>
      <c r="G90" s="142"/>
      <c r="H90" s="142"/>
      <c r="I90" s="146"/>
      <c r="J90" s="146"/>
      <c r="K90" s="182">
        <v>44153202.620000005</v>
      </c>
      <c r="L90" s="167">
        <v>0</v>
      </c>
      <c r="M90" s="182">
        <v>44153202.620000005</v>
      </c>
      <c r="N90" s="164">
        <v>0</v>
      </c>
      <c r="O90" s="167">
        <v>0</v>
      </c>
      <c r="P90" s="165">
        <v>44153203</v>
      </c>
      <c r="Q90" s="142"/>
    </row>
    <row r="91" spans="1:17" ht="14.1" customHeight="1">
      <c r="A91" s="146" t="s">
        <v>240</v>
      </c>
      <c r="B91" s="269" t="s">
        <v>241</v>
      </c>
      <c r="C91" s="269"/>
      <c r="D91" s="142"/>
      <c r="E91" s="142" t="s">
        <v>216</v>
      </c>
      <c r="F91" s="142"/>
      <c r="G91" s="142"/>
      <c r="H91" s="142"/>
      <c r="I91" s="146"/>
      <c r="J91" s="146"/>
      <c r="K91" s="182">
        <v>37109453.960000001</v>
      </c>
      <c r="L91" s="167">
        <v>0</v>
      </c>
      <c r="M91" s="182">
        <v>37109453.960000001</v>
      </c>
      <c r="N91" s="164">
        <v>0</v>
      </c>
      <c r="O91" s="167">
        <v>34726025</v>
      </c>
      <c r="P91" s="165">
        <v>71835479</v>
      </c>
      <c r="Q91" s="142"/>
    </row>
    <row r="92" spans="1:17" ht="14.1" customHeight="1">
      <c r="A92" s="146" t="s">
        <v>349</v>
      </c>
      <c r="B92" s="269" t="s">
        <v>350</v>
      </c>
      <c r="C92" s="269"/>
      <c r="D92" s="142"/>
      <c r="E92" s="148" t="s">
        <v>219</v>
      </c>
      <c r="F92" s="142"/>
      <c r="G92" s="142"/>
      <c r="H92" s="142"/>
      <c r="I92" s="142"/>
      <c r="J92" s="146"/>
      <c r="K92" s="182">
        <v>12653934.719999999</v>
      </c>
      <c r="L92" s="167">
        <v>0</v>
      </c>
      <c r="M92" s="182">
        <v>12653934.719999999</v>
      </c>
      <c r="N92" s="164">
        <v>0</v>
      </c>
      <c r="O92" s="167">
        <v>0</v>
      </c>
      <c r="P92" s="165">
        <v>12653934</v>
      </c>
      <c r="Q92" s="142"/>
    </row>
    <row r="93" spans="1:17" ht="14.1" customHeight="1">
      <c r="A93" s="146" t="s">
        <v>242</v>
      </c>
      <c r="B93" s="269" t="s">
        <v>237</v>
      </c>
      <c r="C93" s="269"/>
      <c r="D93" s="142"/>
      <c r="E93" s="142" t="s">
        <v>222</v>
      </c>
      <c r="F93" s="142"/>
      <c r="G93" s="142"/>
      <c r="H93" s="142"/>
      <c r="I93" s="146"/>
      <c r="J93" s="146"/>
      <c r="K93" s="182">
        <v>44082857.579999998</v>
      </c>
      <c r="L93" s="167">
        <v>0</v>
      </c>
      <c r="M93" s="182">
        <v>44082857.579999998</v>
      </c>
      <c r="N93" s="164">
        <v>0</v>
      </c>
      <c r="O93" s="167">
        <v>0</v>
      </c>
      <c r="P93" s="165">
        <v>44082857</v>
      </c>
      <c r="Q93" s="142"/>
    </row>
    <row r="94" spans="1:17" ht="14.1" customHeight="1">
      <c r="A94" s="146" t="s">
        <v>243</v>
      </c>
      <c r="B94" s="269" t="s">
        <v>244</v>
      </c>
      <c r="C94" s="269"/>
      <c r="D94" s="142"/>
      <c r="E94" s="261" t="s">
        <v>381</v>
      </c>
      <c r="F94" s="261"/>
      <c r="G94" s="142"/>
      <c r="H94" s="142"/>
      <c r="I94" s="146"/>
      <c r="J94" s="146"/>
      <c r="K94" s="182">
        <v>29215501.259999998</v>
      </c>
      <c r="L94" s="167">
        <v>0</v>
      </c>
      <c r="M94" s="182">
        <v>29215501.259999998</v>
      </c>
      <c r="N94" s="164">
        <v>0</v>
      </c>
      <c r="O94" s="167">
        <v>39606</v>
      </c>
      <c r="P94" s="165">
        <v>29255107</v>
      </c>
      <c r="Q94" s="142"/>
    </row>
    <row r="95" spans="1:17" ht="14.1" customHeight="1">
      <c r="A95" s="146" t="s">
        <v>351</v>
      </c>
      <c r="B95" s="269" t="s">
        <v>352</v>
      </c>
      <c r="C95" s="269"/>
      <c r="D95" s="142"/>
      <c r="E95" s="142" t="s">
        <v>305</v>
      </c>
      <c r="F95" s="142"/>
      <c r="G95" s="142"/>
      <c r="H95" s="142"/>
      <c r="I95" s="146"/>
      <c r="J95" s="146"/>
      <c r="K95" s="182">
        <v>0</v>
      </c>
      <c r="L95" s="167">
        <v>0</v>
      </c>
      <c r="M95" s="182">
        <v>0</v>
      </c>
      <c r="N95" s="164">
        <v>0</v>
      </c>
      <c r="O95" s="167">
        <v>0</v>
      </c>
      <c r="P95" s="165">
        <v>0</v>
      </c>
      <c r="Q95" s="142"/>
    </row>
    <row r="96" spans="1:17" ht="14.1" customHeight="1">
      <c r="A96" s="146" t="s">
        <v>353</v>
      </c>
      <c r="B96" s="269" t="s">
        <v>354</v>
      </c>
      <c r="C96" s="269"/>
      <c r="D96" s="142"/>
      <c r="E96" s="142" t="s">
        <v>224</v>
      </c>
      <c r="F96" s="142"/>
      <c r="G96" s="142"/>
      <c r="H96" s="142"/>
      <c r="I96" s="146"/>
      <c r="J96" s="146"/>
      <c r="K96" s="182">
        <v>776044.89999999991</v>
      </c>
      <c r="L96" s="167">
        <v>0</v>
      </c>
      <c r="M96" s="182">
        <v>776044.89999999991</v>
      </c>
      <c r="N96" s="164">
        <v>0</v>
      </c>
      <c r="O96" s="167">
        <v>0</v>
      </c>
      <c r="P96" s="165">
        <v>776044</v>
      </c>
      <c r="Q96" s="142"/>
    </row>
    <row r="97" spans="1:17" ht="14.1" customHeight="1">
      <c r="A97" s="146" t="s">
        <v>245</v>
      </c>
      <c r="B97" s="269" t="s">
        <v>237</v>
      </c>
      <c r="C97" s="269"/>
      <c r="D97" s="142"/>
      <c r="E97" s="142" t="s">
        <v>227</v>
      </c>
      <c r="F97" s="142"/>
      <c r="G97" s="142"/>
      <c r="H97" s="142"/>
      <c r="I97" s="146"/>
      <c r="J97" s="181"/>
      <c r="K97" s="182">
        <v>179027048.28000003</v>
      </c>
      <c r="L97" s="167">
        <v>0</v>
      </c>
      <c r="M97" s="182">
        <v>179027048.28000003</v>
      </c>
      <c r="N97" s="164">
        <v>0</v>
      </c>
      <c r="O97" s="167">
        <v>19954</v>
      </c>
      <c r="P97" s="165">
        <v>179047002</v>
      </c>
      <c r="Q97" s="142"/>
    </row>
    <row r="98" spans="1:17" ht="14.1" customHeight="1">
      <c r="A98" s="146" t="s">
        <v>247</v>
      </c>
      <c r="B98" s="269" t="s">
        <v>237</v>
      </c>
      <c r="C98" s="269"/>
      <c r="D98" s="142"/>
      <c r="E98" s="142" t="s">
        <v>285</v>
      </c>
      <c r="F98" s="142"/>
      <c r="G98" s="142"/>
      <c r="H98" s="142"/>
      <c r="I98" s="146"/>
      <c r="J98" s="146"/>
      <c r="K98" s="182">
        <v>928785480.04999995</v>
      </c>
      <c r="L98" s="167">
        <v>0</v>
      </c>
      <c r="M98" s="182">
        <v>928785480.04999995</v>
      </c>
      <c r="N98" s="164">
        <v>0</v>
      </c>
      <c r="O98" s="167">
        <v>0</v>
      </c>
      <c r="P98" s="165">
        <v>928785480</v>
      </c>
      <c r="Q98" s="142"/>
    </row>
    <row r="99" spans="1:17" ht="14.1" customHeight="1">
      <c r="A99" s="146"/>
      <c r="B99" s="273"/>
      <c r="C99" s="273"/>
      <c r="D99" s="142"/>
      <c r="E99" s="142" t="s">
        <v>286</v>
      </c>
      <c r="F99" s="142"/>
      <c r="G99" s="142"/>
      <c r="H99" s="142"/>
      <c r="I99" s="146"/>
      <c r="J99" s="146"/>
      <c r="K99" s="182">
        <v>492148560.04000002</v>
      </c>
      <c r="L99" s="167">
        <v>0</v>
      </c>
      <c r="M99" s="182">
        <v>492148560.04000002</v>
      </c>
      <c r="N99" s="164">
        <v>0</v>
      </c>
      <c r="O99" s="167">
        <v>0</v>
      </c>
      <c r="P99" s="165">
        <v>492148560</v>
      </c>
      <c r="Q99" s="142"/>
    </row>
    <row r="100" spans="1:17" ht="14.1" customHeight="1">
      <c r="A100" s="146" t="s">
        <v>248</v>
      </c>
      <c r="B100" s="269"/>
      <c r="C100" s="269"/>
      <c r="D100" s="142"/>
      <c r="E100" s="177" t="s">
        <v>246</v>
      </c>
      <c r="F100" s="142"/>
      <c r="G100" s="142"/>
      <c r="H100" s="142"/>
      <c r="I100" s="146"/>
      <c r="J100" s="146"/>
      <c r="K100" s="280">
        <v>59544979.170000002</v>
      </c>
      <c r="L100" s="180">
        <v>0</v>
      </c>
      <c r="M100" s="280">
        <v>59544979.170000002</v>
      </c>
      <c r="N100" s="165">
        <v>0</v>
      </c>
      <c r="O100" s="180">
        <v>0</v>
      </c>
      <c r="P100" s="165">
        <v>59544979</v>
      </c>
      <c r="Q100" s="142"/>
    </row>
    <row r="101" spans="1:17" ht="14.1" customHeight="1">
      <c r="A101" s="146"/>
      <c r="B101" s="273"/>
      <c r="C101" s="273"/>
      <c r="D101" s="142"/>
      <c r="E101" s="142" t="s">
        <v>229</v>
      </c>
      <c r="F101" s="142"/>
      <c r="G101" s="142"/>
      <c r="H101" s="142"/>
      <c r="I101" s="146"/>
      <c r="J101" s="146"/>
      <c r="K101" s="291">
        <v>19218317.780000001</v>
      </c>
      <c r="L101" s="305">
        <v>0</v>
      </c>
      <c r="M101" s="291">
        <v>19218317.780000001</v>
      </c>
      <c r="N101" s="172">
        <v>0</v>
      </c>
      <c r="O101" s="305">
        <v>830660.48</v>
      </c>
      <c r="P101" s="165">
        <v>20048978</v>
      </c>
      <c r="Q101" s="142"/>
    </row>
    <row r="102" spans="1:17" ht="14.1" customHeight="1">
      <c r="A102" s="142"/>
      <c r="B102" s="269"/>
      <c r="C102" s="269"/>
      <c r="D102" s="177"/>
      <c r="E102" s="142"/>
      <c r="F102" s="142"/>
      <c r="G102" s="142"/>
      <c r="H102" s="142"/>
      <c r="I102" s="146"/>
      <c r="J102" s="146"/>
      <c r="K102" s="289"/>
      <c r="L102" s="306"/>
      <c r="M102" s="289"/>
      <c r="N102" s="197"/>
      <c r="O102" s="306"/>
      <c r="P102" s="197"/>
      <c r="Q102" s="142"/>
    </row>
    <row r="103" spans="1:17" ht="14.1" customHeight="1">
      <c r="A103" s="142"/>
      <c r="B103" s="269"/>
      <c r="C103" s="269"/>
      <c r="D103" s="177"/>
      <c r="E103" s="142" t="s">
        <v>249</v>
      </c>
      <c r="F103" s="142"/>
      <c r="G103" s="142"/>
      <c r="H103" s="142"/>
      <c r="I103" s="146"/>
      <c r="J103" s="146"/>
      <c r="K103" s="316">
        <v>1846715380.3599999</v>
      </c>
      <c r="L103" s="317">
        <v>0</v>
      </c>
      <c r="M103" s="318">
        <v>1846715380.3599999</v>
      </c>
      <c r="N103" s="318">
        <v>0</v>
      </c>
      <c r="O103" s="317">
        <v>35616245.479999997</v>
      </c>
      <c r="P103" s="318">
        <v>1882331623</v>
      </c>
      <c r="Q103" s="142"/>
    </row>
    <row r="104" spans="1:17" ht="14.1" customHeight="1">
      <c r="A104" s="142"/>
      <c r="B104" s="268"/>
      <c r="C104" s="269"/>
      <c r="D104" s="177"/>
      <c r="E104" s="142"/>
      <c r="F104" s="178"/>
      <c r="G104" s="142"/>
      <c r="H104" s="142"/>
      <c r="I104" s="142"/>
      <c r="J104" s="142"/>
      <c r="K104" s="289"/>
      <c r="L104" s="319"/>
      <c r="M104" s="197"/>
      <c r="N104" s="197"/>
      <c r="O104" s="319"/>
      <c r="P104" s="183"/>
      <c r="Q104" s="142"/>
    </row>
    <row r="105" spans="1:17" ht="14.1" customHeight="1" thickBot="1">
      <c r="A105" s="142" t="s">
        <v>355</v>
      </c>
      <c r="B105" s="268" t="s">
        <v>356</v>
      </c>
      <c r="C105" s="269"/>
      <c r="D105" s="177" t="s">
        <v>250</v>
      </c>
      <c r="E105" s="177"/>
      <c r="F105" s="285"/>
      <c r="G105" s="142"/>
      <c r="H105" s="142"/>
      <c r="I105" s="142"/>
      <c r="J105" s="142"/>
      <c r="K105" s="298">
        <v>2456417750.046</v>
      </c>
      <c r="L105" s="298">
        <v>0.5</v>
      </c>
      <c r="M105" s="281">
        <v>2456417750.546</v>
      </c>
      <c r="N105" s="281">
        <v>0</v>
      </c>
      <c r="O105" s="298">
        <v>79738228.280000001</v>
      </c>
      <c r="P105" s="282">
        <v>2536155975</v>
      </c>
      <c r="Q105" s="142"/>
    </row>
    <row r="106" spans="1:17" ht="14.1" customHeight="1" thickTop="1">
      <c r="A106" s="142" t="s">
        <v>357</v>
      </c>
      <c r="B106" s="268" t="s">
        <v>358</v>
      </c>
      <c r="C106" s="269"/>
      <c r="D106" s="142"/>
      <c r="E106" s="142"/>
      <c r="F106" s="178"/>
      <c r="G106" s="142"/>
      <c r="H106" s="142"/>
      <c r="I106" s="142"/>
      <c r="J106" s="142"/>
      <c r="K106" s="182"/>
      <c r="L106" s="182"/>
      <c r="M106" s="182"/>
      <c r="N106" s="182"/>
      <c r="O106" s="182"/>
      <c r="P106" s="165"/>
      <c r="Q106" s="142"/>
    </row>
    <row r="107" spans="1:17" ht="14.1" customHeight="1">
      <c r="A107" s="142" t="s">
        <v>359</v>
      </c>
      <c r="B107" s="268" t="s">
        <v>360</v>
      </c>
      <c r="C107" s="269"/>
      <c r="D107" s="142" t="s">
        <v>251</v>
      </c>
      <c r="E107" s="142"/>
      <c r="F107" s="178"/>
      <c r="G107" s="142"/>
      <c r="H107" s="142"/>
      <c r="I107" s="142"/>
      <c r="J107" s="142"/>
      <c r="K107" s="182"/>
      <c r="L107" s="182"/>
      <c r="M107" s="182"/>
      <c r="N107" s="182"/>
      <c r="O107" s="182"/>
      <c r="P107" s="165"/>
      <c r="Q107" s="142"/>
    </row>
    <row r="108" spans="1:17" ht="14.1" customHeight="1">
      <c r="A108" s="142" t="s">
        <v>300</v>
      </c>
      <c r="B108" s="268" t="s">
        <v>301</v>
      </c>
      <c r="C108" s="269"/>
      <c r="D108" s="142" t="s">
        <v>252</v>
      </c>
      <c r="E108" s="142"/>
      <c r="F108" s="178"/>
      <c r="G108" s="142"/>
      <c r="H108" s="142"/>
      <c r="I108" s="142"/>
      <c r="J108" s="181"/>
      <c r="K108" s="182">
        <v>0</v>
      </c>
      <c r="L108" s="167">
        <v>0</v>
      </c>
      <c r="M108" s="182">
        <v>0</v>
      </c>
      <c r="N108" s="164">
        <v>0</v>
      </c>
      <c r="O108" s="167">
        <v>0</v>
      </c>
      <c r="P108" s="280">
        <v>0</v>
      </c>
      <c r="Q108" s="142"/>
    </row>
    <row r="109" spans="1:17" ht="14.1" customHeight="1">
      <c r="A109" s="142" t="s">
        <v>292</v>
      </c>
      <c r="B109" s="268" t="s">
        <v>361</v>
      </c>
      <c r="C109" s="269"/>
      <c r="D109" s="142" t="s">
        <v>287</v>
      </c>
      <c r="E109" s="142"/>
      <c r="F109" s="178"/>
      <c r="G109" s="142"/>
      <c r="H109" s="142"/>
      <c r="I109" s="142"/>
      <c r="J109" s="181"/>
      <c r="K109" s="182">
        <v>64443374.239999995</v>
      </c>
      <c r="L109" s="167">
        <v>0</v>
      </c>
      <c r="M109" s="182">
        <v>64443374.239999995</v>
      </c>
      <c r="N109" s="164">
        <v>0</v>
      </c>
      <c r="O109" s="167">
        <v>0</v>
      </c>
      <c r="P109" s="280">
        <v>64443374</v>
      </c>
      <c r="Q109" s="142"/>
    </row>
    <row r="110" spans="1:17" ht="14.1" customHeight="1">
      <c r="A110" s="142" t="s">
        <v>362</v>
      </c>
      <c r="B110" s="268" t="s">
        <v>363</v>
      </c>
      <c r="C110" s="269"/>
      <c r="D110" s="142" t="s">
        <v>288</v>
      </c>
      <c r="E110" s="142"/>
      <c r="F110" s="178"/>
      <c r="G110" s="142"/>
      <c r="H110" s="142"/>
      <c r="I110" s="142"/>
      <c r="J110" s="181"/>
      <c r="K110" s="182">
        <v>77277672.769999996</v>
      </c>
      <c r="L110" s="167">
        <v>0</v>
      </c>
      <c r="M110" s="182">
        <v>77277672.769999996</v>
      </c>
      <c r="N110" s="164">
        <v>0</v>
      </c>
      <c r="O110" s="167">
        <v>0</v>
      </c>
      <c r="P110" s="280">
        <v>77277673</v>
      </c>
      <c r="Q110" s="142"/>
    </row>
    <row r="111" spans="1:17" ht="14.1" customHeight="1">
      <c r="A111" s="142" t="s">
        <v>364</v>
      </c>
      <c r="B111" s="268" t="s">
        <v>365</v>
      </c>
      <c r="C111" s="269"/>
      <c r="D111" s="142" t="s">
        <v>302</v>
      </c>
      <c r="E111" s="142"/>
      <c r="F111" s="178"/>
      <c r="G111" s="142"/>
      <c r="H111" s="142"/>
      <c r="I111" s="142"/>
      <c r="J111" s="142"/>
      <c r="K111" s="182">
        <v>83389333</v>
      </c>
      <c r="L111" s="167">
        <v>0</v>
      </c>
      <c r="M111" s="182">
        <v>83389333</v>
      </c>
      <c r="N111" s="164">
        <v>0</v>
      </c>
      <c r="O111" s="167">
        <v>0</v>
      </c>
      <c r="P111" s="280">
        <v>83389333</v>
      </c>
      <c r="Q111" s="142"/>
    </row>
    <row r="112" spans="1:17" ht="14.1" customHeight="1">
      <c r="A112" s="142"/>
      <c r="B112" s="268"/>
      <c r="C112" s="269"/>
      <c r="D112" s="142" t="s">
        <v>293</v>
      </c>
      <c r="E112" s="142"/>
      <c r="F112" s="178"/>
      <c r="G112" s="142"/>
      <c r="H112" s="142"/>
      <c r="I112" s="142"/>
      <c r="J112" s="142"/>
      <c r="K112" s="182">
        <v>0</v>
      </c>
      <c r="L112" s="196">
        <v>0</v>
      </c>
      <c r="M112" s="182">
        <v>0</v>
      </c>
      <c r="N112" s="164">
        <v>0</v>
      </c>
      <c r="O112" s="196">
        <v>3539190</v>
      </c>
      <c r="P112" s="291">
        <v>3539190</v>
      </c>
      <c r="Q112" s="142"/>
    </row>
    <row r="113" spans="1:17" ht="14.1" customHeight="1">
      <c r="A113" s="142"/>
      <c r="B113" s="268"/>
      <c r="C113" s="269"/>
      <c r="D113" s="142" t="s">
        <v>382</v>
      </c>
      <c r="E113" s="142"/>
      <c r="F113" s="178"/>
      <c r="G113" s="142"/>
      <c r="H113" s="142"/>
      <c r="I113" s="142"/>
      <c r="J113" s="142"/>
      <c r="K113" s="291">
        <v>67745738.439999998</v>
      </c>
      <c r="L113" s="320">
        <v>0</v>
      </c>
      <c r="M113" s="291">
        <v>67745738.439999998</v>
      </c>
      <c r="N113" s="313">
        <v>0</v>
      </c>
      <c r="O113" s="320">
        <v>163483</v>
      </c>
      <c r="P113" s="291">
        <v>67909221</v>
      </c>
      <c r="Q113" s="142"/>
    </row>
    <row r="114" spans="1:17" ht="14.1" customHeight="1">
      <c r="A114" s="142"/>
      <c r="B114" s="268"/>
      <c r="C114" s="269"/>
      <c r="D114" s="142" t="s">
        <v>366</v>
      </c>
      <c r="E114" s="142"/>
      <c r="F114" s="142"/>
      <c r="G114" s="142"/>
      <c r="H114" s="142"/>
      <c r="I114" s="142"/>
      <c r="J114" s="142"/>
      <c r="K114" s="289">
        <v>0</v>
      </c>
      <c r="L114" s="197">
        <v>0</v>
      </c>
      <c r="M114" s="197">
        <v>0</v>
      </c>
      <c r="N114" s="197">
        <v>0</v>
      </c>
      <c r="O114" s="197">
        <v>0</v>
      </c>
      <c r="P114" s="289">
        <v>0</v>
      </c>
      <c r="Q114" s="142"/>
    </row>
    <row r="115" spans="1:17" ht="14.1" customHeight="1">
      <c r="A115" s="146"/>
      <c r="B115" s="273"/>
      <c r="C115" s="273"/>
      <c r="D115" s="142"/>
      <c r="E115" s="142"/>
      <c r="F115" s="142"/>
      <c r="G115" s="142"/>
      <c r="H115" s="142"/>
      <c r="I115" s="146"/>
      <c r="J115" s="146"/>
      <c r="K115" s="291"/>
      <c r="L115" s="173"/>
      <c r="M115" s="172"/>
      <c r="N115" s="172"/>
      <c r="O115" s="173"/>
      <c r="P115" s="172"/>
      <c r="Q115" s="142"/>
    </row>
    <row r="116" spans="1:17" ht="14.1" customHeight="1" thickBot="1">
      <c r="A116" s="146"/>
      <c r="B116" s="269"/>
      <c r="C116" s="269"/>
      <c r="D116" s="177" t="s">
        <v>253</v>
      </c>
      <c r="E116" s="142"/>
      <c r="F116" s="142"/>
      <c r="G116" s="142"/>
      <c r="H116" s="142"/>
      <c r="I116" s="146"/>
      <c r="J116" s="146"/>
      <c r="K116" s="299">
        <v>292856118.44999999</v>
      </c>
      <c r="L116" s="284">
        <v>0</v>
      </c>
      <c r="M116" s="283">
        <v>292856118.44999999</v>
      </c>
      <c r="N116" s="283">
        <v>0</v>
      </c>
      <c r="O116" s="284">
        <v>3702673</v>
      </c>
      <c r="P116" s="283">
        <v>296558791</v>
      </c>
      <c r="Q116" s="142"/>
    </row>
    <row r="117" spans="1:17" ht="14.1" customHeight="1" thickTop="1" thickBot="1">
      <c r="A117" s="146" t="s">
        <v>255</v>
      </c>
      <c r="B117" s="269" t="s">
        <v>256</v>
      </c>
      <c r="C117" s="269"/>
      <c r="D117" s="177" t="s">
        <v>289</v>
      </c>
      <c r="E117" s="177"/>
      <c r="F117" s="177"/>
      <c r="G117" s="177"/>
      <c r="H117" s="177"/>
      <c r="I117" s="146"/>
      <c r="J117" s="146"/>
      <c r="K117" s="298">
        <v>2749273868.4959998</v>
      </c>
      <c r="L117" s="281">
        <v>0.5</v>
      </c>
      <c r="M117" s="281">
        <v>2749273868.9959998</v>
      </c>
      <c r="N117" s="281">
        <v>0</v>
      </c>
      <c r="O117" s="281">
        <v>83440901.280000001</v>
      </c>
      <c r="P117" s="282">
        <v>2832714766</v>
      </c>
      <c r="Q117" s="142"/>
    </row>
    <row r="118" spans="1:17" ht="14.1" customHeight="1" thickTop="1">
      <c r="A118" s="146"/>
      <c r="B118" s="269"/>
      <c r="C118" s="269"/>
      <c r="D118" s="142"/>
      <c r="E118" s="142"/>
      <c r="F118" s="142"/>
      <c r="G118" s="142"/>
      <c r="H118" s="142"/>
      <c r="I118" s="146"/>
      <c r="J118" s="146"/>
      <c r="K118" s="182"/>
      <c r="L118" s="182"/>
      <c r="M118" s="182"/>
      <c r="N118" s="182"/>
      <c r="O118" s="182"/>
      <c r="P118" s="280"/>
      <c r="Q118" s="142"/>
    </row>
    <row r="119" spans="1:17" ht="14.1" customHeight="1">
      <c r="A119" s="146"/>
      <c r="B119" s="269"/>
      <c r="C119" s="269"/>
      <c r="D119" s="142" t="s">
        <v>254</v>
      </c>
      <c r="E119" s="142"/>
      <c r="F119" s="142"/>
      <c r="G119" s="142"/>
      <c r="H119" s="142"/>
      <c r="I119" s="146"/>
      <c r="J119" s="146"/>
      <c r="K119" s="182"/>
      <c r="L119" s="182"/>
      <c r="M119" s="182"/>
      <c r="N119" s="182"/>
      <c r="O119" s="182"/>
      <c r="P119" s="280"/>
      <c r="Q119" s="142"/>
    </row>
    <row r="120" spans="1:17" ht="14.1" customHeight="1">
      <c r="A120" s="146" t="s">
        <v>260</v>
      </c>
      <c r="B120" s="269" t="s">
        <v>261</v>
      </c>
      <c r="C120" s="269"/>
      <c r="D120" s="142" t="s">
        <v>257</v>
      </c>
      <c r="E120" s="142"/>
      <c r="F120" s="142"/>
      <c r="G120" s="142"/>
      <c r="H120" s="142"/>
      <c r="I120" s="146"/>
      <c r="J120" s="146"/>
      <c r="K120" s="182">
        <v>4568702391.0600014</v>
      </c>
      <c r="L120" s="167">
        <v>-1540819.1099999999</v>
      </c>
      <c r="M120" s="182">
        <v>4567161571.9500017</v>
      </c>
      <c r="N120" s="164">
        <v>0</v>
      </c>
      <c r="O120" s="167">
        <v>46588519</v>
      </c>
      <c r="P120" s="165">
        <v>4613750091</v>
      </c>
      <c r="Q120" s="142"/>
    </row>
    <row r="121" spans="1:17" ht="14.1" customHeight="1">
      <c r="A121" s="146"/>
      <c r="B121" s="269"/>
      <c r="C121" s="269"/>
      <c r="D121" s="142" t="s">
        <v>258</v>
      </c>
      <c r="E121" s="142"/>
      <c r="F121" s="142"/>
      <c r="G121" s="142"/>
      <c r="H121" s="142"/>
      <c r="I121" s="146"/>
      <c r="J121" s="146"/>
      <c r="K121" s="182">
        <v>0</v>
      </c>
      <c r="L121" s="167">
        <v>0</v>
      </c>
      <c r="M121" s="182">
        <v>0</v>
      </c>
      <c r="N121" s="164">
        <v>0</v>
      </c>
      <c r="O121" s="167">
        <v>0</v>
      </c>
      <c r="P121" s="280">
        <v>0</v>
      </c>
      <c r="Q121" s="142"/>
    </row>
    <row r="122" spans="1:17" ht="14.1" customHeight="1">
      <c r="A122" s="146" t="s">
        <v>264</v>
      </c>
      <c r="B122" s="269" t="s">
        <v>265</v>
      </c>
      <c r="C122" s="269"/>
      <c r="D122" s="142"/>
      <c r="E122" s="142" t="s">
        <v>259</v>
      </c>
      <c r="F122" s="142"/>
      <c r="G122" s="142"/>
      <c r="H122" s="142"/>
      <c r="I122" s="146"/>
      <c r="J122" s="146"/>
      <c r="K122" s="182">
        <v>0</v>
      </c>
      <c r="L122" s="167">
        <v>0</v>
      </c>
      <c r="M122" s="182">
        <v>0</v>
      </c>
      <c r="N122" s="164">
        <v>0</v>
      </c>
      <c r="O122" s="167">
        <v>0</v>
      </c>
      <c r="P122" s="165">
        <v>0</v>
      </c>
      <c r="Q122" s="142"/>
    </row>
    <row r="123" spans="1:17" ht="14.1" customHeight="1">
      <c r="A123" s="146" t="s">
        <v>266</v>
      </c>
      <c r="B123" s="269" t="s">
        <v>267</v>
      </c>
      <c r="C123" s="269"/>
      <c r="D123" s="142"/>
      <c r="E123" s="142"/>
      <c r="F123" s="142" t="s">
        <v>262</v>
      </c>
      <c r="G123" s="142"/>
      <c r="H123" s="142"/>
      <c r="I123" s="146"/>
      <c r="J123" s="146"/>
      <c r="K123" s="182">
        <v>5569408.7399999946</v>
      </c>
      <c r="L123" s="167">
        <v>-869171.98</v>
      </c>
      <c r="M123" s="182">
        <v>4700236.7599999942</v>
      </c>
      <c r="N123" s="164">
        <v>0</v>
      </c>
      <c r="O123" s="167">
        <v>631860073.95000005</v>
      </c>
      <c r="P123" s="165">
        <v>0</v>
      </c>
      <c r="Q123" s="142"/>
    </row>
    <row r="124" spans="1:17" ht="14.1" customHeight="1">
      <c r="A124" s="146" t="s">
        <v>269</v>
      </c>
      <c r="B124" s="269" t="s">
        <v>267</v>
      </c>
      <c r="C124" s="269"/>
      <c r="D124" s="142"/>
      <c r="E124" s="142" t="s">
        <v>263</v>
      </c>
      <c r="F124" s="142"/>
      <c r="G124" s="142"/>
      <c r="H124" s="142"/>
      <c r="I124" s="146"/>
      <c r="J124" s="146"/>
      <c r="K124" s="182">
        <v>0</v>
      </c>
      <c r="L124" s="167">
        <v>0</v>
      </c>
      <c r="M124" s="182">
        <v>0</v>
      </c>
      <c r="N124" s="164">
        <v>0</v>
      </c>
      <c r="O124" s="167">
        <v>0</v>
      </c>
      <c r="P124" s="165">
        <v>0</v>
      </c>
      <c r="Q124" s="142"/>
    </row>
    <row r="125" spans="1:17" ht="14.1" customHeight="1">
      <c r="A125" s="146" t="s">
        <v>271</v>
      </c>
      <c r="B125" s="269" t="s">
        <v>267</v>
      </c>
      <c r="C125" s="269"/>
      <c r="D125" s="142"/>
      <c r="E125" s="142"/>
      <c r="F125" s="142" t="s">
        <v>262</v>
      </c>
      <c r="G125" s="142"/>
      <c r="H125" s="142"/>
      <c r="I125" s="146"/>
      <c r="J125" s="146"/>
      <c r="K125" s="182">
        <v>11853934.9</v>
      </c>
      <c r="L125" s="167">
        <v>202416341.21000001</v>
      </c>
      <c r="M125" s="182">
        <v>214270276.11000001</v>
      </c>
      <c r="N125" s="164">
        <v>0</v>
      </c>
      <c r="O125" s="167">
        <v>235502155</v>
      </c>
      <c r="P125" s="165">
        <v>0</v>
      </c>
      <c r="Q125" s="142"/>
    </row>
    <row r="126" spans="1:17" ht="14.1" customHeight="1">
      <c r="A126" s="146" t="s">
        <v>273</v>
      </c>
      <c r="B126" s="269" t="s">
        <v>274</v>
      </c>
      <c r="C126" s="269"/>
      <c r="D126" s="142"/>
      <c r="E126" s="142"/>
      <c r="F126" s="142" t="s">
        <v>268</v>
      </c>
      <c r="G126" s="142"/>
      <c r="H126" s="142"/>
      <c r="I126" s="146"/>
      <c r="J126" s="146"/>
      <c r="K126" s="182">
        <v>325656267.31699991</v>
      </c>
      <c r="L126" s="167">
        <v>-201547169.53000003</v>
      </c>
      <c r="M126" s="182">
        <v>124109097.78699993</v>
      </c>
      <c r="N126" s="164">
        <v>0</v>
      </c>
      <c r="O126" s="167">
        <v>156644981</v>
      </c>
      <c r="P126" s="165">
        <v>280754078</v>
      </c>
      <c r="Q126" s="142"/>
    </row>
    <row r="127" spans="1:17" ht="14.1" customHeight="1">
      <c r="A127" s="146" t="s">
        <v>276</v>
      </c>
      <c r="B127" s="269" t="s">
        <v>267</v>
      </c>
      <c r="C127" s="269"/>
      <c r="D127" s="142"/>
      <c r="E127" s="142"/>
      <c r="F127" s="142" t="s">
        <v>270</v>
      </c>
      <c r="G127" s="142"/>
      <c r="H127" s="142"/>
      <c r="I127" s="146"/>
      <c r="J127" s="146"/>
      <c r="K127" s="182">
        <v>29010471.929999996</v>
      </c>
      <c r="L127" s="167">
        <v>-1</v>
      </c>
      <c r="M127" s="182">
        <v>29010470.929999996</v>
      </c>
      <c r="N127" s="164">
        <v>0</v>
      </c>
      <c r="O127" s="167">
        <v>363019303.55000001</v>
      </c>
      <c r="P127" s="165">
        <v>392029777</v>
      </c>
      <c r="Q127" s="142"/>
    </row>
    <row r="128" spans="1:17" ht="14.1" customHeight="1">
      <c r="A128" s="146" t="s">
        <v>278</v>
      </c>
      <c r="B128" s="269" t="s">
        <v>279</v>
      </c>
      <c r="C128" s="269"/>
      <c r="D128" s="142"/>
      <c r="E128" s="142"/>
      <c r="F128" s="142" t="s">
        <v>272</v>
      </c>
      <c r="G128" s="142"/>
      <c r="H128" s="142"/>
      <c r="I128" s="146"/>
      <c r="J128" s="146"/>
      <c r="K128" s="311">
        <v>1392893909.6300001</v>
      </c>
      <c r="L128" s="321">
        <v>2004424</v>
      </c>
      <c r="M128" s="311">
        <v>1394898333.6300001</v>
      </c>
      <c r="N128" s="312">
        <v>0</v>
      </c>
      <c r="O128" s="321">
        <v>2571975</v>
      </c>
      <c r="P128" s="313">
        <v>1397470308</v>
      </c>
      <c r="Q128" s="142"/>
    </row>
    <row r="129" spans="1:18" ht="14.1" customHeight="1">
      <c r="A129" s="142"/>
      <c r="B129" s="272"/>
      <c r="C129" s="273"/>
      <c r="D129" s="142"/>
      <c r="E129" s="142"/>
      <c r="F129" s="142" t="s">
        <v>275</v>
      </c>
      <c r="G129" s="142"/>
      <c r="H129" s="142"/>
      <c r="I129" s="157"/>
      <c r="J129" s="157"/>
      <c r="K129" s="291">
        <v>-509007.85999999993</v>
      </c>
      <c r="L129" s="172">
        <v>0</v>
      </c>
      <c r="M129" s="172">
        <v>-509007.85999999993</v>
      </c>
      <c r="N129" s="172">
        <v>0</v>
      </c>
      <c r="O129" s="172">
        <v>872384</v>
      </c>
      <c r="P129" s="172">
        <v>363377</v>
      </c>
      <c r="Q129" s="142"/>
    </row>
    <row r="130" spans="1:18" ht="14.1" customHeight="1">
      <c r="A130" s="142" t="s">
        <v>281</v>
      </c>
      <c r="B130" s="268"/>
      <c r="C130" s="269"/>
      <c r="D130" s="177"/>
      <c r="E130" s="142"/>
      <c r="F130" s="142" t="s">
        <v>277</v>
      </c>
      <c r="G130" s="142"/>
      <c r="H130" s="142"/>
      <c r="I130" s="146"/>
      <c r="J130" s="146"/>
      <c r="K130" s="322">
        <v>0</v>
      </c>
      <c r="L130" s="323">
        <v>0</v>
      </c>
      <c r="M130" s="323">
        <v>0</v>
      </c>
      <c r="N130" s="323">
        <v>0</v>
      </c>
      <c r="O130" s="323">
        <v>31407572.960000001</v>
      </c>
      <c r="P130" s="197">
        <v>31407573</v>
      </c>
      <c r="Q130" s="142"/>
    </row>
    <row r="131" spans="1:18" ht="14.1" customHeight="1">
      <c r="A131" s="142"/>
      <c r="B131" s="272"/>
      <c r="C131" s="273"/>
      <c r="D131" s="142" t="s">
        <v>280</v>
      </c>
      <c r="E131" s="142"/>
      <c r="F131" s="142"/>
      <c r="G131" s="142"/>
      <c r="H131" s="142"/>
      <c r="I131" s="157"/>
      <c r="J131" s="157"/>
      <c r="K131" s="291">
        <v>-509298414.10000002</v>
      </c>
      <c r="L131" s="172">
        <v>-0.4</v>
      </c>
      <c r="M131" s="172">
        <v>-509298414.5</v>
      </c>
      <c r="N131" s="172">
        <v>0</v>
      </c>
      <c r="O131" s="172">
        <v>344891389.88</v>
      </c>
      <c r="P131" s="172">
        <v>921925730</v>
      </c>
      <c r="Q131" s="142"/>
    </row>
    <row r="132" spans="1:18" ht="14.1" customHeight="1" thickBot="1">
      <c r="A132" s="142"/>
      <c r="B132" s="268"/>
      <c r="C132" s="269"/>
      <c r="D132" s="177"/>
      <c r="E132" s="198"/>
      <c r="F132" s="198"/>
      <c r="G132" s="198"/>
      <c r="H132" s="198"/>
      <c r="I132" s="198"/>
      <c r="J132" s="142"/>
      <c r="K132" s="290"/>
      <c r="L132" s="176"/>
      <c r="M132" s="176"/>
      <c r="N132" s="176">
        <v>0</v>
      </c>
      <c r="O132" s="176"/>
      <c r="P132" s="176"/>
      <c r="Q132" s="142"/>
    </row>
    <row r="133" spans="1:18" ht="14.1" customHeight="1" thickTop="1">
      <c r="A133" s="142"/>
      <c r="B133" s="272"/>
      <c r="C133" s="273"/>
      <c r="D133" s="177" t="s">
        <v>282</v>
      </c>
      <c r="E133" s="177"/>
      <c r="F133" s="177"/>
      <c r="G133" s="177"/>
      <c r="H133" s="177"/>
      <c r="I133" s="278"/>
      <c r="J133" s="157"/>
      <c r="K133" s="199">
        <v>5823878961.6170006</v>
      </c>
      <c r="L133" s="157">
        <v>463603.18999997375</v>
      </c>
      <c r="M133" s="157">
        <v>5824342564.8070021</v>
      </c>
      <c r="N133" s="146">
        <v>0</v>
      </c>
      <c r="O133" s="146">
        <v>1813358354.3400002</v>
      </c>
      <c r="P133" s="146">
        <v>7637700934</v>
      </c>
      <c r="Q133" s="142"/>
    </row>
    <row r="134" spans="1:18" ht="14.1" customHeight="1">
      <c r="A134" s="142"/>
      <c r="B134" s="268"/>
      <c r="C134" s="269"/>
      <c r="D134" s="177"/>
      <c r="E134" s="177"/>
      <c r="F134" s="177"/>
      <c r="G134" s="177"/>
      <c r="H134" s="177"/>
      <c r="I134" s="150"/>
      <c r="J134" s="146"/>
      <c r="K134" s="146"/>
      <c r="L134" s="146"/>
      <c r="M134" s="146"/>
      <c r="N134" s="146"/>
      <c r="O134" s="146"/>
      <c r="P134" s="146"/>
      <c r="Q134" s="142"/>
    </row>
    <row r="135" spans="1:18" ht="14.1" customHeight="1" thickBot="1">
      <c r="A135" s="142"/>
      <c r="B135" s="272"/>
      <c r="C135" s="272"/>
      <c r="D135" s="177" t="s">
        <v>367</v>
      </c>
      <c r="E135" s="177"/>
      <c r="F135" s="177"/>
      <c r="G135" s="177"/>
      <c r="H135" s="177"/>
      <c r="I135" s="279"/>
      <c r="J135" s="199"/>
      <c r="K135" s="324">
        <v>8573152830.1130009</v>
      </c>
      <c r="L135" s="324">
        <v>463603.68999997375</v>
      </c>
      <c r="M135" s="324">
        <v>8573616433.8030014</v>
      </c>
      <c r="N135" s="325">
        <v>0</v>
      </c>
      <c r="O135" s="326">
        <v>1896799255.6200001</v>
      </c>
      <c r="P135" s="326">
        <v>10470415700</v>
      </c>
      <c r="Q135" s="142"/>
    </row>
    <row r="136" spans="1:18" ht="14.1" customHeight="1" thickTop="1">
      <c r="A136" s="142"/>
      <c r="B136" s="268"/>
      <c r="C136" s="268"/>
      <c r="D136" s="142"/>
      <c r="E136" s="142"/>
      <c r="F136" s="142"/>
      <c r="G136" s="142"/>
      <c r="H136" s="142"/>
      <c r="I136" s="142"/>
      <c r="J136" s="142"/>
      <c r="K136" s="200"/>
      <c r="L136" s="200"/>
      <c r="M136" s="200"/>
      <c r="N136" s="200"/>
      <c r="O136" s="200"/>
      <c r="P136" s="200"/>
      <c r="Q136" s="142"/>
    </row>
    <row r="137" spans="1:18" customFormat="1" ht="12.75" customHeight="1">
      <c r="A137" s="143"/>
      <c r="B137" s="144"/>
      <c r="C137" s="145"/>
      <c r="D137" s="146" t="s">
        <v>91</v>
      </c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2"/>
      <c r="R137" s="142"/>
    </row>
    <row r="138" spans="1:18" customFormat="1" ht="9" customHeight="1">
      <c r="A138" s="143"/>
      <c r="B138" s="155"/>
      <c r="C138" s="155"/>
      <c r="D138" s="142"/>
      <c r="E138" s="142"/>
      <c r="F138" s="142"/>
      <c r="G138" s="142"/>
      <c r="H138" s="142"/>
      <c r="I138" s="199"/>
      <c r="J138" s="199"/>
      <c r="K138" s="199"/>
      <c r="L138" s="199"/>
      <c r="M138" s="199"/>
      <c r="N138" s="146"/>
      <c r="O138" s="142"/>
      <c r="P138" s="142"/>
      <c r="Q138" s="142"/>
      <c r="R138" s="142"/>
    </row>
    <row r="139" spans="1:18" customFormat="1" ht="12.75" customHeight="1">
      <c r="A139" s="143"/>
      <c r="B139" s="144"/>
      <c r="C139" s="144"/>
      <c r="D139" s="142"/>
      <c r="E139" s="142"/>
      <c r="F139" s="142"/>
      <c r="G139" s="142"/>
      <c r="H139" s="142"/>
      <c r="I139" s="142"/>
      <c r="J139" s="142"/>
      <c r="K139" s="200">
        <f>K53-K135</f>
        <v>6.9990158081054688E-3</v>
      </c>
      <c r="L139" s="200">
        <f t="shared" ref="L139:P139" si="0">L53-L135</f>
        <v>5.1000000253552571</v>
      </c>
      <c r="M139" s="200">
        <f t="shared" si="0"/>
        <v>5.1069984436035156</v>
      </c>
      <c r="N139" s="200">
        <f t="shared" si="0"/>
        <v>0</v>
      </c>
      <c r="O139" s="200">
        <f t="shared" si="0"/>
        <v>-0.52999997138977051</v>
      </c>
      <c r="P139" s="200">
        <f t="shared" si="0"/>
        <v>0</v>
      </c>
      <c r="Q139" s="142"/>
      <c r="R139" s="142"/>
    </row>
    <row r="140" spans="1:18" customFormat="1" ht="12.75" customHeight="1">
      <c r="A140" s="143"/>
      <c r="B140" s="144"/>
      <c r="C140" s="201"/>
      <c r="D140" s="201"/>
      <c r="E140" s="201"/>
      <c r="F140" s="201"/>
      <c r="G140" s="201"/>
      <c r="H140" s="201"/>
      <c r="I140" s="201"/>
      <c r="J140" s="201"/>
      <c r="K140" s="201"/>
      <c r="L140" s="201"/>
      <c r="M140" s="202"/>
      <c r="N140" s="202"/>
      <c r="O140" s="202"/>
      <c r="P140" s="202"/>
      <c r="Q140" s="142"/>
      <c r="R140" s="142"/>
    </row>
    <row r="141" spans="1:18" customFormat="1" ht="12.75" customHeight="1">
      <c r="A141" s="143"/>
      <c r="B141" s="144"/>
      <c r="C141" s="144"/>
      <c r="D141" s="142"/>
      <c r="E141" s="142"/>
      <c r="F141" s="142"/>
      <c r="G141" s="142"/>
      <c r="H141" s="142"/>
      <c r="I141" s="142"/>
      <c r="J141" s="142"/>
      <c r="K141" s="142"/>
      <c r="L141" s="203" t="s">
        <v>92</v>
      </c>
      <c r="M141" s="202"/>
      <c r="N141" s="202"/>
      <c r="O141" s="202"/>
      <c r="P141" s="202"/>
      <c r="Q141" s="142"/>
      <c r="R141" s="142"/>
    </row>
    <row r="142" spans="1:18" customFormat="1" ht="12.75" customHeight="1">
      <c r="A142" s="143"/>
      <c r="B142" s="144"/>
      <c r="C142" s="144"/>
      <c r="D142" s="142"/>
      <c r="E142" s="142"/>
      <c r="F142" s="142"/>
      <c r="G142" s="142"/>
      <c r="H142" s="142"/>
      <c r="I142" s="142"/>
      <c r="J142" s="142"/>
      <c r="K142" s="142"/>
      <c r="L142" s="142"/>
      <c r="M142" s="202"/>
      <c r="N142" s="202"/>
      <c r="O142" s="202"/>
      <c r="P142" s="202"/>
      <c r="Q142" s="142"/>
      <c r="R142" s="142"/>
    </row>
    <row r="143" spans="1:18" customFormat="1" ht="12.75" customHeight="1">
      <c r="A143" s="143"/>
      <c r="B143" s="144"/>
      <c r="C143" s="144"/>
      <c r="D143" s="142"/>
      <c r="E143" s="142"/>
      <c r="F143" s="142"/>
      <c r="G143" s="142"/>
      <c r="H143" s="142"/>
      <c r="I143" s="142"/>
      <c r="J143" s="142"/>
      <c r="K143" s="142"/>
      <c r="L143" s="142"/>
      <c r="M143" s="202"/>
      <c r="N143" s="202"/>
      <c r="O143" s="202"/>
      <c r="P143" s="202"/>
      <c r="Q143" s="142"/>
      <c r="R143" s="142"/>
    </row>
    <row r="144" spans="1:18" customFormat="1" ht="12.75" customHeight="1">
      <c r="A144" s="143"/>
      <c r="B144" s="144"/>
      <c r="C144" s="144"/>
      <c r="D144" s="142"/>
      <c r="E144" s="142"/>
      <c r="F144" s="142"/>
      <c r="G144" s="142"/>
      <c r="H144" s="142"/>
      <c r="I144" s="142"/>
      <c r="J144" s="142"/>
      <c r="K144" s="142"/>
      <c r="L144" s="142"/>
      <c r="M144" s="202"/>
      <c r="N144" s="202"/>
      <c r="O144" s="202"/>
      <c r="P144" s="202"/>
      <c r="Q144" s="142"/>
      <c r="R144" s="142"/>
    </row>
    <row r="145" spans="1:18" customFormat="1" ht="12.75" customHeight="1">
      <c r="A145" s="143"/>
      <c r="B145" s="144"/>
      <c r="C145" s="144"/>
      <c r="D145" s="142"/>
      <c r="E145" s="142"/>
      <c r="F145" s="142"/>
      <c r="G145" s="142"/>
      <c r="H145" s="142"/>
      <c r="I145" s="142"/>
      <c r="J145" s="142"/>
      <c r="K145" s="142"/>
      <c r="L145" s="142"/>
      <c r="M145" s="202"/>
      <c r="N145" s="202"/>
      <c r="O145" s="202"/>
      <c r="P145" s="202"/>
      <c r="Q145" s="142"/>
      <c r="R145" s="142"/>
    </row>
    <row r="146" spans="1:18" customFormat="1" ht="12.75" customHeight="1">
      <c r="A146" s="143"/>
      <c r="B146" s="144"/>
      <c r="C146" s="144"/>
      <c r="D146" s="142"/>
      <c r="E146" s="142"/>
      <c r="F146" s="142"/>
      <c r="G146" s="142"/>
      <c r="H146" s="142"/>
      <c r="I146" s="142"/>
      <c r="J146" s="142"/>
      <c r="K146" s="142"/>
      <c r="L146" s="142"/>
      <c r="M146" s="202"/>
      <c r="N146" s="202"/>
      <c r="O146" s="202"/>
      <c r="P146" s="202"/>
      <c r="Q146" s="142"/>
      <c r="R146" s="142"/>
    </row>
    <row r="147" spans="1:18" customFormat="1" ht="12.75" customHeight="1">
      <c r="A147" s="143"/>
      <c r="B147" s="144"/>
      <c r="C147" s="144"/>
      <c r="D147" s="142"/>
      <c r="E147" s="142"/>
      <c r="F147" s="142"/>
      <c r="G147" s="142"/>
      <c r="H147" s="142"/>
      <c r="I147" s="142"/>
      <c r="J147" s="142"/>
      <c r="K147" s="142"/>
      <c r="L147" s="142"/>
      <c r="M147" s="202"/>
      <c r="N147" s="202"/>
      <c r="O147" s="202"/>
      <c r="P147" s="202"/>
      <c r="Q147" s="142"/>
      <c r="R147" s="142"/>
    </row>
    <row r="148" spans="1:18" customFormat="1" ht="12.75" customHeight="1">
      <c r="A148" s="143"/>
      <c r="B148" s="144"/>
      <c r="C148" s="144"/>
      <c r="D148" s="142"/>
      <c r="E148" s="142"/>
      <c r="F148" s="142"/>
      <c r="G148" s="142"/>
      <c r="H148" s="142"/>
      <c r="I148" s="142"/>
      <c r="J148" s="142"/>
      <c r="K148" s="142"/>
      <c r="L148" s="142"/>
      <c r="M148" s="202"/>
      <c r="N148" s="202"/>
      <c r="O148" s="202"/>
      <c r="P148" s="202"/>
      <c r="Q148" s="142"/>
      <c r="R148" s="142"/>
    </row>
    <row r="149" spans="1:18" customFormat="1" ht="12.75" customHeight="1">
      <c r="A149" s="143"/>
      <c r="B149" s="144"/>
      <c r="C149" s="144"/>
      <c r="D149" s="142"/>
      <c r="E149" s="142"/>
      <c r="F149" s="142"/>
      <c r="G149" s="142"/>
      <c r="H149" s="142"/>
      <c r="I149" s="142"/>
      <c r="J149" s="142"/>
      <c r="K149" s="142"/>
      <c r="L149" s="142"/>
      <c r="M149" s="202"/>
      <c r="N149" s="202"/>
      <c r="O149" s="202"/>
      <c r="P149" s="202"/>
      <c r="Q149" s="142"/>
      <c r="R149" s="142"/>
    </row>
    <row r="150" spans="1:18" customFormat="1" ht="12.75" customHeight="1">
      <c r="A150" s="143"/>
      <c r="B150" s="144"/>
      <c r="C150" s="144"/>
      <c r="D150" s="142"/>
      <c r="E150" s="142"/>
      <c r="F150" s="142"/>
      <c r="G150" s="142"/>
      <c r="H150" s="142"/>
      <c r="I150" s="142"/>
      <c r="J150" s="142"/>
      <c r="K150" s="142"/>
      <c r="L150" s="142"/>
      <c r="M150" s="202"/>
      <c r="N150" s="202"/>
      <c r="O150" s="202"/>
      <c r="P150" s="202"/>
      <c r="Q150" s="142"/>
      <c r="R150" s="142"/>
    </row>
    <row r="151" spans="1:18" ht="14.1" customHeight="1">
      <c r="A151" s="142"/>
      <c r="B151" s="268"/>
      <c r="C151" s="268"/>
      <c r="D151" s="142"/>
      <c r="E151" s="142"/>
      <c r="F151" s="142"/>
      <c r="G151" s="142"/>
      <c r="H151" s="142"/>
      <c r="I151" s="142"/>
      <c r="J151" s="142"/>
      <c r="K151" s="142"/>
      <c r="L151" s="142"/>
      <c r="M151" s="142"/>
      <c r="N151" s="142"/>
      <c r="O151" s="142"/>
      <c r="P151" s="142"/>
      <c r="Q151" s="142"/>
    </row>
    <row r="152" spans="1:18" ht="14.1" customHeight="1">
      <c r="A152" s="142"/>
      <c r="B152" s="268"/>
      <c r="C152" s="268"/>
      <c r="D152" s="142"/>
      <c r="E152" s="142"/>
      <c r="F152" s="142"/>
      <c r="G152" s="142"/>
      <c r="H152" s="142"/>
      <c r="I152" s="142"/>
      <c r="J152" s="142"/>
      <c r="K152" s="142"/>
      <c r="L152" s="142"/>
      <c r="M152" s="142"/>
      <c r="N152" s="142"/>
      <c r="O152" s="142"/>
      <c r="P152" s="142"/>
      <c r="Q152" s="142"/>
    </row>
    <row r="153" spans="1:18" ht="14.1" customHeight="1">
      <c r="A153" s="142"/>
      <c r="B153" s="268"/>
      <c r="C153" s="268"/>
      <c r="D153" s="142"/>
      <c r="E153" s="142"/>
      <c r="F153" s="142"/>
      <c r="G153" s="142"/>
      <c r="H153" s="142"/>
      <c r="I153" s="142"/>
      <c r="J153" s="142"/>
      <c r="K153" s="142"/>
      <c r="L153" s="142"/>
      <c r="M153" s="142"/>
      <c r="N153" s="142"/>
      <c r="O153" s="142"/>
      <c r="P153" s="142"/>
      <c r="Q153" s="142"/>
    </row>
    <row r="154" spans="1:18" ht="14.1" customHeight="1">
      <c r="A154" s="142"/>
      <c r="B154" s="268"/>
      <c r="C154" s="268"/>
      <c r="D154" s="142"/>
      <c r="E154" s="142"/>
      <c r="F154" s="142"/>
      <c r="G154" s="142"/>
      <c r="H154" s="142"/>
      <c r="I154" s="142"/>
      <c r="J154" s="142"/>
      <c r="K154" s="142"/>
      <c r="L154" s="142"/>
      <c r="M154" s="142"/>
      <c r="N154" s="142"/>
      <c r="O154" s="142"/>
      <c r="P154" s="142"/>
      <c r="Q154" s="142"/>
    </row>
    <row r="155" spans="1:18" ht="14.1" customHeight="1">
      <c r="A155" s="142"/>
      <c r="B155" s="268"/>
      <c r="C155" s="268"/>
      <c r="D155" s="142"/>
      <c r="E155" s="142"/>
      <c r="F155" s="142"/>
      <c r="G155" s="142"/>
      <c r="H155" s="142"/>
      <c r="I155" s="142"/>
      <c r="J155" s="142"/>
      <c r="K155" s="142"/>
      <c r="L155" s="142"/>
      <c r="M155" s="142"/>
      <c r="N155" s="142"/>
      <c r="O155" s="142"/>
      <c r="P155" s="142"/>
      <c r="Q155" s="142"/>
    </row>
    <row r="156" spans="1:18" ht="14.1" customHeight="1">
      <c r="A156" s="142"/>
      <c r="B156" s="268"/>
      <c r="C156" s="268"/>
      <c r="D156" s="142"/>
      <c r="E156" s="142"/>
      <c r="F156" s="142"/>
      <c r="G156" s="142"/>
      <c r="H156" s="142"/>
      <c r="I156" s="142"/>
      <c r="J156" s="142"/>
      <c r="K156" s="142"/>
      <c r="L156" s="142"/>
      <c r="M156" s="142"/>
      <c r="N156" s="142"/>
      <c r="O156" s="142"/>
      <c r="P156" s="142"/>
      <c r="Q156" s="142"/>
    </row>
    <row r="157" spans="1:18" ht="14.1" customHeight="1">
      <c r="A157" s="142"/>
      <c r="B157" s="268"/>
      <c r="C157" s="268"/>
      <c r="D157" s="142"/>
      <c r="E157" s="142"/>
      <c r="F157" s="142"/>
      <c r="G157" s="142"/>
      <c r="H157" s="142"/>
      <c r="I157" s="142"/>
      <c r="J157" s="142"/>
      <c r="K157" s="142"/>
      <c r="L157" s="142"/>
      <c r="M157" s="142"/>
      <c r="N157" s="142"/>
      <c r="O157" s="142"/>
      <c r="P157" s="142"/>
      <c r="Q157" s="142"/>
    </row>
    <row r="158" spans="1:18" ht="14.1" customHeight="1">
      <c r="A158" s="142"/>
      <c r="B158" s="268"/>
      <c r="C158" s="268"/>
      <c r="D158" s="142"/>
      <c r="E158" s="142"/>
      <c r="F158" s="142"/>
      <c r="G158" s="142"/>
      <c r="H158" s="142"/>
      <c r="I158" s="142"/>
      <c r="J158" s="142"/>
      <c r="K158" s="142"/>
      <c r="L158" s="142"/>
      <c r="M158" s="142"/>
      <c r="N158" s="142"/>
      <c r="O158" s="142"/>
      <c r="P158" s="142"/>
      <c r="Q158" s="142"/>
    </row>
    <row r="159" spans="1:18" ht="14.1" customHeight="1">
      <c r="A159" s="142"/>
      <c r="B159" s="268"/>
      <c r="C159" s="268"/>
      <c r="D159" s="142"/>
      <c r="E159" s="142"/>
      <c r="F159" s="142"/>
      <c r="G159" s="142"/>
      <c r="H159" s="142"/>
      <c r="I159" s="142"/>
      <c r="J159" s="142"/>
      <c r="K159" s="142"/>
      <c r="L159" s="142"/>
      <c r="M159" s="142"/>
      <c r="N159" s="142"/>
      <c r="O159" s="142"/>
      <c r="P159" s="142"/>
      <c r="Q159" s="142"/>
    </row>
    <row r="160" spans="1:18" ht="14.1" customHeight="1">
      <c r="A160" s="142"/>
      <c r="B160" s="268"/>
      <c r="C160" s="268"/>
      <c r="D160" s="142"/>
      <c r="E160" s="142"/>
      <c r="F160" s="142"/>
      <c r="G160" s="142"/>
      <c r="H160" s="142"/>
      <c r="I160" s="142"/>
      <c r="J160" s="142"/>
      <c r="K160" s="142"/>
      <c r="L160" s="142"/>
      <c r="M160" s="142"/>
      <c r="N160" s="142"/>
      <c r="O160" s="142"/>
      <c r="P160" s="142"/>
      <c r="Q160" s="142"/>
    </row>
    <row r="161" spans="1:17" ht="14.1" customHeight="1">
      <c r="A161" s="142"/>
      <c r="B161" s="268"/>
      <c r="C161" s="268"/>
      <c r="D161" s="142"/>
      <c r="E161" s="142"/>
      <c r="F161" s="142"/>
      <c r="G161" s="142"/>
      <c r="H161" s="142"/>
      <c r="I161" s="142"/>
      <c r="J161" s="142"/>
      <c r="K161" s="142"/>
      <c r="L161" s="142"/>
      <c r="M161" s="142"/>
      <c r="N161" s="142"/>
      <c r="O161" s="142"/>
      <c r="P161" s="142"/>
      <c r="Q161" s="142"/>
    </row>
    <row r="162" spans="1:17" ht="14.1" customHeight="1">
      <c r="A162" s="142"/>
      <c r="B162" s="268"/>
      <c r="C162" s="268"/>
      <c r="D162" s="142"/>
      <c r="E162" s="142"/>
      <c r="F162" s="142"/>
      <c r="G162" s="142"/>
      <c r="H162" s="142"/>
      <c r="I162" s="142"/>
      <c r="J162" s="142"/>
      <c r="K162" s="142"/>
      <c r="L162" s="142"/>
      <c r="M162" s="142"/>
      <c r="N162" s="142"/>
      <c r="O162" s="142"/>
      <c r="P162" s="142"/>
      <c r="Q162" s="142"/>
    </row>
    <row r="163" spans="1:17" ht="14.1" customHeight="1">
      <c r="A163" s="142"/>
      <c r="B163" s="268"/>
      <c r="C163" s="268"/>
      <c r="D163" s="142"/>
      <c r="E163" s="142"/>
      <c r="F163" s="142"/>
      <c r="G163" s="142"/>
      <c r="H163" s="142"/>
      <c r="I163" s="142"/>
      <c r="J163" s="142"/>
      <c r="K163" s="142"/>
      <c r="L163" s="142"/>
      <c r="M163" s="142"/>
      <c r="N163" s="142"/>
      <c r="O163" s="142"/>
      <c r="P163" s="142"/>
      <c r="Q163" s="142"/>
    </row>
    <row r="164" spans="1:17" ht="14.1" customHeight="1">
      <c r="A164" s="142"/>
      <c r="B164" s="268"/>
      <c r="C164" s="268"/>
      <c r="D164" s="142"/>
      <c r="E164" s="142"/>
      <c r="F164" s="142"/>
      <c r="G164" s="142"/>
      <c r="H164" s="142"/>
      <c r="I164" s="142"/>
      <c r="J164" s="142"/>
      <c r="K164" s="142"/>
      <c r="L164" s="142"/>
      <c r="M164" s="142"/>
      <c r="N164" s="142"/>
      <c r="O164" s="142"/>
      <c r="P164" s="142"/>
      <c r="Q164" s="142"/>
    </row>
    <row r="165" spans="1:17" ht="14.1" customHeight="1">
      <c r="A165" s="142"/>
      <c r="B165" s="268"/>
      <c r="C165" s="268"/>
      <c r="D165" s="142"/>
      <c r="E165" s="142"/>
      <c r="F165" s="142"/>
      <c r="G165" s="142"/>
      <c r="H165" s="142"/>
      <c r="I165" s="142"/>
      <c r="J165" s="142"/>
      <c r="K165" s="142"/>
      <c r="L165" s="142"/>
      <c r="M165" s="142"/>
      <c r="N165" s="142"/>
      <c r="O165" s="142"/>
      <c r="P165" s="142"/>
      <c r="Q165" s="142"/>
    </row>
    <row r="166" spans="1:17" ht="14.1" customHeight="1">
      <c r="A166" s="142"/>
      <c r="B166" s="268"/>
      <c r="C166" s="268"/>
      <c r="D166" s="142"/>
      <c r="E166" s="142"/>
      <c r="F166" s="142"/>
      <c r="G166" s="142"/>
      <c r="H166" s="142"/>
      <c r="I166" s="142"/>
      <c r="J166" s="142"/>
      <c r="K166" s="142"/>
      <c r="L166" s="142"/>
      <c r="M166" s="142"/>
      <c r="N166" s="142"/>
      <c r="O166" s="142"/>
      <c r="P166" s="142"/>
      <c r="Q166" s="142"/>
    </row>
    <row r="167" spans="1:17" ht="14.1" customHeight="1">
      <c r="A167" s="142"/>
      <c r="B167" s="268"/>
      <c r="C167" s="268"/>
      <c r="D167" s="142"/>
      <c r="E167" s="142"/>
      <c r="F167" s="142"/>
      <c r="G167" s="142"/>
      <c r="H167" s="142"/>
      <c r="I167" s="142"/>
      <c r="J167" s="142"/>
      <c r="K167" s="142"/>
      <c r="L167" s="142"/>
      <c r="M167" s="142"/>
      <c r="N167" s="142"/>
      <c r="O167" s="142"/>
      <c r="P167" s="142"/>
      <c r="Q167" s="142"/>
    </row>
    <row r="168" spans="1:17" ht="14.1" customHeight="1">
      <c r="A168" s="142"/>
      <c r="B168" s="268"/>
      <c r="C168" s="268"/>
      <c r="D168" s="142"/>
      <c r="E168" s="142"/>
      <c r="F168" s="142"/>
      <c r="G168" s="142"/>
      <c r="H168" s="142"/>
      <c r="I168" s="142"/>
      <c r="J168" s="142"/>
      <c r="K168" s="142"/>
      <c r="L168" s="142"/>
      <c r="M168" s="142"/>
      <c r="N168" s="142"/>
      <c r="O168" s="142"/>
      <c r="P168" s="142"/>
      <c r="Q168" s="142"/>
    </row>
    <row r="169" spans="1:17" ht="14.1" customHeight="1">
      <c r="A169" s="142"/>
      <c r="B169" s="268"/>
      <c r="C169" s="268"/>
      <c r="D169" s="142"/>
      <c r="E169" s="142"/>
      <c r="F169" s="142"/>
      <c r="G169" s="142"/>
      <c r="H169" s="142"/>
      <c r="I169" s="142"/>
      <c r="J169" s="142"/>
      <c r="K169" s="142"/>
      <c r="L169" s="142"/>
      <c r="M169" s="142"/>
      <c r="N169" s="142"/>
      <c r="O169" s="142"/>
      <c r="P169" s="142"/>
      <c r="Q169" s="142"/>
    </row>
    <row r="170" spans="1:17" ht="14.1" customHeight="1">
      <c r="A170" s="142"/>
      <c r="B170" s="268"/>
      <c r="C170" s="268"/>
      <c r="D170" s="142"/>
      <c r="E170" s="142"/>
      <c r="F170" s="142"/>
      <c r="G170" s="142"/>
      <c r="H170" s="142"/>
      <c r="I170" s="142"/>
      <c r="J170" s="142"/>
      <c r="K170" s="142"/>
      <c r="L170" s="142"/>
      <c r="M170" s="142"/>
      <c r="N170" s="142"/>
      <c r="O170" s="142"/>
      <c r="P170" s="142"/>
      <c r="Q170" s="142"/>
    </row>
    <row r="171" spans="1:17" ht="14.1" customHeight="1">
      <c r="A171" s="142"/>
      <c r="B171" s="268"/>
      <c r="C171" s="268"/>
      <c r="D171" s="142"/>
      <c r="E171" s="142"/>
      <c r="F171" s="142"/>
      <c r="G171" s="142"/>
      <c r="H171" s="142"/>
      <c r="I171" s="142"/>
      <c r="J171" s="142"/>
      <c r="K171" s="142"/>
      <c r="L171" s="142"/>
      <c r="M171" s="142"/>
      <c r="N171" s="142"/>
      <c r="O171" s="142"/>
      <c r="P171" s="142"/>
      <c r="Q171" s="142"/>
    </row>
    <row r="172" spans="1:17" ht="14.1" customHeight="1">
      <c r="A172" s="142"/>
      <c r="B172" s="268"/>
      <c r="C172" s="268"/>
      <c r="D172" s="142"/>
      <c r="E172" s="142"/>
      <c r="F172" s="142"/>
      <c r="G172" s="142"/>
      <c r="H172" s="142"/>
      <c r="I172" s="142"/>
      <c r="J172" s="142"/>
      <c r="K172" s="142"/>
      <c r="L172" s="142"/>
      <c r="M172" s="142"/>
      <c r="N172" s="142"/>
      <c r="O172" s="142"/>
      <c r="P172" s="142"/>
      <c r="Q172" s="142"/>
    </row>
    <row r="173" spans="1:17" ht="14.1" customHeight="1">
      <c r="A173" s="142"/>
      <c r="B173" s="268"/>
      <c r="C173" s="268"/>
      <c r="D173" s="142"/>
      <c r="E173" s="142"/>
      <c r="F173" s="142"/>
      <c r="G173" s="142"/>
      <c r="H173" s="142"/>
      <c r="I173" s="142"/>
      <c r="J173" s="142"/>
      <c r="K173" s="142"/>
      <c r="L173" s="142"/>
      <c r="M173" s="142"/>
      <c r="N173" s="142"/>
      <c r="O173" s="142"/>
      <c r="P173" s="142"/>
      <c r="Q173" s="142"/>
    </row>
    <row r="174" spans="1:17" ht="14.1" customHeight="1">
      <c r="A174" s="142"/>
      <c r="B174" s="268"/>
      <c r="C174" s="268"/>
      <c r="D174" s="142"/>
      <c r="E174" s="142"/>
      <c r="F174" s="142"/>
      <c r="G174" s="142"/>
      <c r="H174" s="142"/>
      <c r="I174" s="142"/>
      <c r="J174" s="142"/>
      <c r="K174" s="142"/>
      <c r="L174" s="142"/>
      <c r="M174" s="142"/>
      <c r="N174" s="142"/>
      <c r="O174" s="142"/>
      <c r="P174" s="142"/>
      <c r="Q174" s="142"/>
    </row>
    <row r="175" spans="1:17" ht="14.1" customHeight="1">
      <c r="A175" s="142"/>
      <c r="B175" s="268"/>
      <c r="C175" s="268"/>
      <c r="D175" s="142"/>
      <c r="E175" s="142"/>
      <c r="F175" s="142"/>
      <c r="G175" s="142"/>
      <c r="H175" s="142"/>
      <c r="I175" s="142"/>
      <c r="J175" s="142"/>
      <c r="K175" s="142"/>
      <c r="L175" s="142"/>
      <c r="M175" s="142"/>
      <c r="N175" s="142"/>
      <c r="O175" s="142"/>
      <c r="P175" s="142"/>
      <c r="Q175" s="142"/>
    </row>
    <row r="176" spans="1:17" ht="14.1" customHeight="1">
      <c r="A176" s="142"/>
      <c r="B176" s="268"/>
      <c r="C176" s="268"/>
      <c r="D176" s="142"/>
      <c r="E176" s="142"/>
      <c r="F176" s="142"/>
      <c r="G176" s="142"/>
      <c r="H176" s="142"/>
      <c r="I176" s="142"/>
      <c r="J176" s="142"/>
      <c r="K176" s="142"/>
      <c r="L176" s="142"/>
      <c r="M176" s="142"/>
      <c r="N176" s="142"/>
      <c r="O176" s="142"/>
      <c r="P176" s="142"/>
      <c r="Q176" s="142"/>
    </row>
    <row r="177" spans="1:17" ht="14.1" customHeight="1">
      <c r="A177" s="142"/>
      <c r="B177" s="268"/>
      <c r="C177" s="268"/>
      <c r="D177" s="142"/>
      <c r="E177" s="142"/>
      <c r="F177" s="142"/>
      <c r="G177" s="142"/>
      <c r="H177" s="142"/>
      <c r="I177" s="142"/>
      <c r="J177" s="142"/>
      <c r="K177" s="142"/>
      <c r="L177" s="142"/>
      <c r="M177" s="142"/>
      <c r="N177" s="142"/>
      <c r="O177" s="142"/>
      <c r="P177" s="142"/>
      <c r="Q177" s="142"/>
    </row>
    <row r="178" spans="1:17" ht="14.1" customHeight="1">
      <c r="A178" s="142"/>
      <c r="B178" s="268"/>
      <c r="C178" s="268"/>
      <c r="D178" s="142"/>
      <c r="E178" s="142"/>
      <c r="F178" s="142"/>
      <c r="G178" s="142"/>
      <c r="H178" s="142"/>
      <c r="I178" s="142"/>
      <c r="J178" s="142"/>
      <c r="K178" s="142"/>
      <c r="L178" s="142"/>
      <c r="M178" s="142"/>
      <c r="N178" s="142"/>
      <c r="O178" s="142"/>
      <c r="P178" s="142"/>
      <c r="Q178" s="142"/>
    </row>
    <row r="179" spans="1:17" ht="14.1" customHeight="1">
      <c r="A179" s="142"/>
      <c r="B179" s="268"/>
      <c r="C179" s="268"/>
      <c r="D179" s="142"/>
      <c r="E179" s="142"/>
      <c r="F179" s="142"/>
      <c r="G179" s="142"/>
      <c r="H179" s="142"/>
      <c r="I179" s="142"/>
      <c r="J179" s="142"/>
      <c r="K179" s="142"/>
      <c r="L179" s="142"/>
      <c r="M179" s="142"/>
      <c r="N179" s="142"/>
      <c r="O179" s="142"/>
      <c r="P179" s="142"/>
      <c r="Q179" s="142"/>
    </row>
    <row r="180" spans="1:17" ht="14.1" customHeight="1">
      <c r="A180" s="142"/>
      <c r="B180" s="268"/>
      <c r="C180" s="268"/>
      <c r="D180" s="142"/>
      <c r="E180" s="142"/>
      <c r="F180" s="142"/>
      <c r="G180" s="142"/>
      <c r="H180" s="142"/>
      <c r="I180" s="142"/>
      <c r="J180" s="142"/>
      <c r="K180" s="142"/>
      <c r="L180" s="142"/>
      <c r="M180" s="142"/>
      <c r="N180" s="142"/>
      <c r="O180" s="142"/>
      <c r="P180" s="142"/>
      <c r="Q180" s="142"/>
    </row>
    <row r="181" spans="1:17" ht="14.1" customHeight="1">
      <c r="A181" s="142"/>
      <c r="B181" s="268"/>
      <c r="C181" s="268"/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2"/>
      <c r="O181" s="142"/>
      <c r="P181" s="142"/>
      <c r="Q181" s="142"/>
    </row>
    <row r="182" spans="1:17" ht="14.1" customHeight="1">
      <c r="A182" s="142"/>
      <c r="B182" s="268"/>
      <c r="C182" s="268"/>
      <c r="D182" s="142"/>
      <c r="E182" s="142"/>
      <c r="F182" s="142"/>
      <c r="G182" s="142"/>
      <c r="H182" s="142"/>
      <c r="I182" s="142"/>
      <c r="J182" s="142"/>
      <c r="K182" s="142"/>
      <c r="L182" s="142"/>
      <c r="M182" s="142"/>
      <c r="N182" s="142"/>
      <c r="O182" s="142"/>
      <c r="P182" s="142"/>
      <c r="Q182" s="142"/>
    </row>
    <row r="183" spans="1:17" ht="14.1" customHeight="1">
      <c r="A183" s="142"/>
      <c r="B183" s="268"/>
      <c r="C183" s="268"/>
      <c r="D183" s="142"/>
      <c r="E183" s="142"/>
      <c r="F183" s="142"/>
      <c r="G183" s="142"/>
      <c r="H183" s="142"/>
      <c r="I183" s="142"/>
      <c r="J183" s="142"/>
      <c r="K183" s="142"/>
      <c r="L183" s="142"/>
      <c r="M183" s="142"/>
      <c r="N183" s="142"/>
      <c r="O183" s="142"/>
      <c r="P183" s="142"/>
      <c r="Q183" s="142"/>
    </row>
    <row r="184" spans="1:17" ht="14.1" customHeight="1">
      <c r="A184" s="142"/>
      <c r="B184" s="268"/>
      <c r="C184" s="268"/>
      <c r="D184" s="142"/>
      <c r="E184" s="142"/>
      <c r="F184" s="142"/>
      <c r="G184" s="142"/>
      <c r="H184" s="142"/>
      <c r="I184" s="142"/>
      <c r="J184" s="142"/>
      <c r="K184" s="142"/>
      <c r="L184" s="142"/>
      <c r="M184" s="142"/>
      <c r="N184" s="142"/>
      <c r="O184" s="142"/>
      <c r="P184" s="142"/>
      <c r="Q184" s="142"/>
    </row>
    <row r="185" spans="1:17" ht="14.1" customHeight="1">
      <c r="A185" s="142"/>
      <c r="B185" s="268"/>
      <c r="C185" s="268"/>
      <c r="D185" s="142"/>
      <c r="E185" s="142"/>
      <c r="F185" s="142"/>
      <c r="G185" s="142"/>
      <c r="H185" s="142"/>
      <c r="I185" s="142"/>
      <c r="J185" s="142"/>
      <c r="K185" s="142"/>
      <c r="L185" s="142"/>
      <c r="M185" s="142"/>
      <c r="N185" s="142"/>
      <c r="O185" s="142"/>
      <c r="P185" s="142"/>
      <c r="Q185" s="142"/>
    </row>
    <row r="186" spans="1:17" ht="14.1" customHeight="1">
      <c r="A186" s="142"/>
      <c r="B186" s="268"/>
      <c r="C186" s="268"/>
      <c r="D186" s="142"/>
      <c r="E186" s="142"/>
      <c r="F186" s="142"/>
      <c r="G186" s="142"/>
      <c r="H186" s="142"/>
      <c r="I186" s="142"/>
      <c r="J186" s="142"/>
      <c r="K186" s="142"/>
      <c r="L186" s="142"/>
      <c r="M186" s="142"/>
      <c r="N186" s="142"/>
      <c r="O186" s="142"/>
      <c r="P186" s="142"/>
      <c r="Q186" s="142"/>
    </row>
    <row r="187" spans="1:17" ht="14.1" customHeight="1">
      <c r="A187" s="142"/>
      <c r="B187" s="268"/>
      <c r="C187" s="268"/>
      <c r="D187" s="142"/>
      <c r="E187" s="142"/>
      <c r="F187" s="142"/>
      <c r="G187" s="142"/>
      <c r="H187" s="142"/>
      <c r="I187" s="142"/>
      <c r="J187" s="142"/>
      <c r="K187" s="142"/>
      <c r="L187" s="142"/>
      <c r="M187" s="142"/>
      <c r="N187" s="142"/>
      <c r="O187" s="142"/>
      <c r="P187" s="142"/>
      <c r="Q187" s="142"/>
    </row>
    <row r="188" spans="1:17" ht="14.1" customHeight="1">
      <c r="A188" s="142"/>
      <c r="B188" s="268"/>
      <c r="C188" s="268"/>
      <c r="D188" s="142"/>
      <c r="E188" s="142"/>
      <c r="F188" s="142"/>
      <c r="G188" s="142"/>
      <c r="H188" s="142"/>
      <c r="I188" s="142"/>
      <c r="J188" s="142"/>
      <c r="K188" s="142"/>
      <c r="L188" s="142"/>
      <c r="M188" s="142"/>
      <c r="N188" s="142"/>
      <c r="O188" s="142"/>
      <c r="P188" s="142"/>
      <c r="Q188" s="142"/>
    </row>
    <row r="189" spans="1:17" ht="14.1" customHeight="1">
      <c r="A189" s="142"/>
      <c r="B189" s="268"/>
      <c r="C189" s="268"/>
      <c r="D189" s="142"/>
      <c r="E189" s="142"/>
      <c r="F189" s="142"/>
      <c r="G189" s="142"/>
      <c r="H189" s="142"/>
      <c r="I189" s="142"/>
      <c r="J189" s="142"/>
      <c r="K189" s="142"/>
      <c r="L189" s="142"/>
      <c r="M189" s="142"/>
      <c r="N189" s="142"/>
      <c r="O189" s="142"/>
      <c r="P189" s="142"/>
      <c r="Q189" s="142"/>
    </row>
    <row r="190" spans="1:17" ht="14.1" customHeight="1">
      <c r="A190" s="142"/>
      <c r="B190" s="268"/>
      <c r="C190" s="268"/>
      <c r="D190" s="142"/>
      <c r="E190" s="142"/>
      <c r="F190" s="142"/>
      <c r="G190" s="142"/>
      <c r="H190" s="142"/>
      <c r="I190" s="142"/>
      <c r="J190" s="142"/>
      <c r="K190" s="142"/>
      <c r="L190" s="142"/>
      <c r="M190" s="142"/>
      <c r="N190" s="142"/>
      <c r="O190" s="142"/>
      <c r="P190" s="142"/>
      <c r="Q190" s="142"/>
    </row>
    <row r="191" spans="1:17" ht="14.1" customHeight="1">
      <c r="A191" s="142"/>
      <c r="B191" s="268"/>
      <c r="C191" s="268"/>
      <c r="D191" s="142"/>
      <c r="E191" s="142"/>
      <c r="F191" s="142"/>
      <c r="G191" s="142"/>
      <c r="H191" s="142"/>
      <c r="I191" s="142"/>
      <c r="J191" s="142"/>
      <c r="K191" s="142"/>
      <c r="L191" s="142"/>
      <c r="M191" s="142"/>
      <c r="N191" s="142"/>
      <c r="O191" s="142"/>
      <c r="P191" s="142"/>
      <c r="Q191" s="142"/>
    </row>
    <row r="192" spans="1:17" ht="14.1" customHeight="1">
      <c r="A192" s="142"/>
      <c r="B192" s="268"/>
      <c r="C192" s="268"/>
      <c r="D192" s="142"/>
      <c r="E192" s="142"/>
      <c r="F192" s="142"/>
      <c r="G192" s="142"/>
      <c r="H192" s="142"/>
      <c r="I192" s="142"/>
      <c r="J192" s="142"/>
      <c r="K192" s="142"/>
      <c r="L192" s="142"/>
      <c r="M192" s="142"/>
      <c r="N192" s="142"/>
      <c r="O192" s="142"/>
      <c r="P192" s="142"/>
      <c r="Q192" s="142"/>
    </row>
    <row r="193" spans="1:17" ht="14.1" customHeight="1">
      <c r="A193" s="142"/>
      <c r="B193" s="268"/>
      <c r="C193" s="268"/>
      <c r="D193" s="142"/>
      <c r="E193" s="142"/>
      <c r="F193" s="142"/>
      <c r="G193" s="142"/>
      <c r="H193" s="142"/>
      <c r="I193" s="142"/>
      <c r="J193" s="142"/>
      <c r="K193" s="142"/>
      <c r="L193" s="142"/>
      <c r="M193" s="142"/>
      <c r="N193" s="142"/>
      <c r="O193" s="142"/>
      <c r="P193" s="142"/>
      <c r="Q193" s="142"/>
    </row>
    <row r="194" spans="1:17" ht="14.1" customHeight="1">
      <c r="A194" s="142"/>
      <c r="B194" s="268"/>
      <c r="C194" s="268"/>
      <c r="D194" s="142"/>
      <c r="E194" s="142"/>
      <c r="F194" s="142"/>
      <c r="G194" s="142"/>
      <c r="H194" s="142"/>
      <c r="I194" s="142"/>
      <c r="J194" s="142"/>
      <c r="K194" s="142"/>
      <c r="L194" s="142"/>
      <c r="M194" s="142"/>
      <c r="N194" s="142"/>
      <c r="O194" s="142"/>
      <c r="P194" s="142"/>
      <c r="Q194" s="142"/>
    </row>
    <row r="195" spans="1:17" ht="14.1" customHeight="1">
      <c r="A195" s="142"/>
      <c r="B195" s="268"/>
      <c r="C195" s="268"/>
      <c r="D195" s="142"/>
      <c r="E195" s="142"/>
      <c r="F195" s="142"/>
      <c r="G195" s="142"/>
      <c r="H195" s="142"/>
      <c r="I195" s="142"/>
      <c r="J195" s="142"/>
      <c r="K195" s="142"/>
      <c r="L195" s="142"/>
      <c r="M195" s="142"/>
      <c r="N195" s="142"/>
      <c r="O195" s="142"/>
      <c r="P195" s="142"/>
      <c r="Q195" s="142"/>
    </row>
    <row r="196" spans="1:17" ht="14.1" customHeight="1">
      <c r="A196" s="142"/>
      <c r="B196" s="268"/>
      <c r="C196" s="268"/>
      <c r="D196" s="142"/>
      <c r="E196" s="142"/>
      <c r="F196" s="142"/>
      <c r="G196" s="142"/>
      <c r="H196" s="142"/>
      <c r="I196" s="142"/>
      <c r="J196" s="142"/>
      <c r="K196" s="142"/>
      <c r="L196" s="142"/>
      <c r="M196" s="142"/>
      <c r="N196" s="142"/>
      <c r="O196" s="142"/>
      <c r="P196" s="142"/>
      <c r="Q196" s="142"/>
    </row>
    <row r="197" spans="1:17" ht="14.1" customHeight="1">
      <c r="A197" s="142"/>
      <c r="B197" s="268"/>
      <c r="C197" s="268"/>
      <c r="D197" s="142"/>
      <c r="E197" s="142"/>
      <c r="F197" s="142"/>
      <c r="G197" s="142"/>
      <c r="H197" s="142"/>
      <c r="I197" s="142"/>
      <c r="J197" s="142"/>
      <c r="K197" s="142"/>
      <c r="L197" s="142"/>
      <c r="M197" s="142"/>
      <c r="N197" s="142"/>
      <c r="O197" s="142"/>
      <c r="P197" s="142"/>
      <c r="Q197" s="142"/>
    </row>
    <row r="198" spans="1:17" ht="14.1" customHeight="1">
      <c r="A198" s="142"/>
      <c r="B198" s="268"/>
      <c r="C198" s="268"/>
      <c r="D198" s="142"/>
      <c r="E198" s="142"/>
      <c r="F198" s="142"/>
      <c r="G198" s="142"/>
      <c r="H198" s="142"/>
      <c r="I198" s="142"/>
      <c r="J198" s="142"/>
      <c r="K198" s="142"/>
      <c r="L198" s="142"/>
      <c r="M198" s="142"/>
      <c r="N198" s="142"/>
      <c r="O198" s="142"/>
      <c r="P198" s="142"/>
      <c r="Q198" s="142"/>
    </row>
    <row r="199" spans="1:17" ht="14.1" customHeight="1">
      <c r="A199" s="142"/>
      <c r="B199" s="268"/>
      <c r="C199" s="268"/>
      <c r="D199" s="142"/>
      <c r="E199" s="142"/>
      <c r="F199" s="142"/>
      <c r="G199" s="142"/>
      <c r="H199" s="142"/>
      <c r="I199" s="142"/>
      <c r="J199" s="142"/>
      <c r="K199" s="142"/>
      <c r="L199" s="142"/>
      <c r="M199" s="142"/>
      <c r="N199" s="142"/>
      <c r="O199" s="142"/>
      <c r="P199" s="142"/>
      <c r="Q199" s="142"/>
    </row>
    <row r="200" spans="1:17" ht="14.1" customHeight="1">
      <c r="A200" s="142"/>
      <c r="B200" s="268"/>
      <c r="C200" s="268"/>
      <c r="D200" s="142"/>
      <c r="E200" s="142"/>
      <c r="F200" s="142"/>
      <c r="G200" s="142"/>
      <c r="H200" s="142"/>
      <c r="I200" s="142"/>
      <c r="J200" s="142"/>
      <c r="K200" s="142"/>
      <c r="L200" s="142"/>
      <c r="M200" s="142"/>
      <c r="N200" s="142"/>
      <c r="O200" s="142"/>
      <c r="P200" s="142"/>
      <c r="Q200" s="142"/>
    </row>
    <row r="201" spans="1:17" ht="14.1" customHeight="1">
      <c r="A201" s="142"/>
      <c r="B201" s="268"/>
      <c r="C201" s="268"/>
      <c r="D201" s="142"/>
      <c r="E201" s="142"/>
      <c r="F201" s="142"/>
      <c r="G201" s="142"/>
      <c r="H201" s="142"/>
      <c r="I201" s="142"/>
      <c r="J201" s="142"/>
      <c r="K201" s="142"/>
      <c r="L201" s="142"/>
      <c r="M201" s="142"/>
      <c r="N201" s="142"/>
      <c r="O201" s="142"/>
      <c r="P201" s="142"/>
      <c r="Q201" s="142"/>
    </row>
    <row r="202" spans="1:17" ht="14.1" customHeight="1">
      <c r="A202" s="142"/>
      <c r="B202" s="268"/>
      <c r="C202" s="268"/>
      <c r="D202" s="142"/>
      <c r="E202" s="142"/>
      <c r="F202" s="142"/>
      <c r="G202" s="142"/>
      <c r="H202" s="142"/>
      <c r="I202" s="142"/>
      <c r="J202" s="142"/>
      <c r="K202" s="142"/>
      <c r="L202" s="142"/>
      <c r="M202" s="142"/>
      <c r="N202" s="142"/>
      <c r="O202" s="142"/>
      <c r="P202" s="142"/>
      <c r="Q202" s="142"/>
    </row>
    <row r="203" spans="1:17" ht="14.1" customHeight="1">
      <c r="A203" s="142"/>
      <c r="B203" s="268"/>
      <c r="C203" s="268"/>
      <c r="D203" s="142"/>
      <c r="E203" s="142"/>
      <c r="F203" s="142"/>
      <c r="G203" s="142"/>
      <c r="H203" s="142"/>
      <c r="I203" s="142"/>
      <c r="J203" s="142"/>
      <c r="K203" s="142"/>
      <c r="L203" s="142"/>
      <c r="M203" s="142"/>
      <c r="N203" s="142"/>
      <c r="O203" s="142"/>
      <c r="P203" s="142"/>
      <c r="Q203" s="142"/>
    </row>
    <row r="204" spans="1:17" ht="14.1" customHeight="1">
      <c r="A204" s="142"/>
      <c r="B204" s="268"/>
      <c r="C204" s="268"/>
      <c r="D204" s="142"/>
      <c r="E204" s="142"/>
      <c r="F204" s="142"/>
      <c r="G204" s="142"/>
      <c r="H204" s="142"/>
      <c r="I204" s="142"/>
      <c r="J204" s="142"/>
      <c r="K204" s="142"/>
      <c r="L204" s="142"/>
      <c r="M204" s="142"/>
      <c r="N204" s="142"/>
      <c r="O204" s="142"/>
      <c r="P204" s="142"/>
      <c r="Q204" s="142"/>
    </row>
    <row r="205" spans="1:17" ht="14.1" customHeight="1">
      <c r="A205" s="142"/>
      <c r="B205" s="268"/>
      <c r="C205" s="268"/>
      <c r="D205" s="142"/>
      <c r="E205" s="142"/>
      <c r="F205" s="142"/>
      <c r="G205" s="142"/>
      <c r="H205" s="142"/>
      <c r="I205" s="142"/>
      <c r="J205" s="142"/>
      <c r="K205" s="142"/>
      <c r="L205" s="142"/>
      <c r="M205" s="142"/>
      <c r="N205" s="142"/>
      <c r="O205" s="142"/>
      <c r="P205" s="142"/>
      <c r="Q205" s="142"/>
    </row>
    <row r="206" spans="1:17" ht="14.1" customHeight="1">
      <c r="A206" s="142"/>
      <c r="B206" s="268"/>
      <c r="C206" s="268"/>
      <c r="D206" s="142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</row>
    <row r="207" spans="1:17" ht="14.1" customHeight="1">
      <c r="A207" s="142"/>
      <c r="B207" s="268"/>
      <c r="C207" s="268"/>
      <c r="D207" s="142"/>
      <c r="E207" s="142"/>
      <c r="F207" s="142"/>
      <c r="G207" s="142"/>
      <c r="H207" s="142"/>
      <c r="I207" s="142"/>
      <c r="J207" s="142"/>
      <c r="K207" s="142"/>
      <c r="L207" s="142"/>
      <c r="M207" s="142"/>
      <c r="N207" s="142"/>
      <c r="O207" s="142"/>
      <c r="P207" s="142"/>
      <c r="Q207" s="142"/>
    </row>
    <row r="208" spans="1:17" ht="14.1" customHeight="1">
      <c r="A208" s="142"/>
      <c r="B208" s="268"/>
      <c r="C208" s="268"/>
      <c r="D208" s="142"/>
      <c r="E208" s="142"/>
      <c r="F208" s="142"/>
      <c r="G208" s="142"/>
      <c r="H208" s="142"/>
      <c r="I208" s="142"/>
      <c r="J208" s="142"/>
      <c r="K208" s="142"/>
      <c r="L208" s="142"/>
      <c r="M208" s="142"/>
      <c r="N208" s="142"/>
      <c r="O208" s="142"/>
      <c r="P208" s="142"/>
      <c r="Q208" s="142"/>
    </row>
    <row r="209" spans="1:17" ht="14.1" customHeight="1">
      <c r="A209" s="142"/>
      <c r="B209" s="268"/>
      <c r="C209" s="268"/>
      <c r="D209" s="142"/>
      <c r="E209" s="142"/>
      <c r="F209" s="142"/>
      <c r="G209" s="142"/>
      <c r="H209" s="142"/>
      <c r="I209" s="142"/>
      <c r="J209" s="142"/>
      <c r="K209" s="142"/>
      <c r="L209" s="142"/>
      <c r="M209" s="142"/>
      <c r="N209" s="142"/>
      <c r="O209" s="142"/>
      <c r="P209" s="142"/>
      <c r="Q209" s="142"/>
    </row>
    <row r="210" spans="1:17" ht="14.1" customHeight="1">
      <c r="A210" s="142"/>
      <c r="B210" s="268"/>
      <c r="C210" s="268"/>
      <c r="D210" s="142"/>
      <c r="E210" s="142"/>
      <c r="F210" s="142"/>
      <c r="G210" s="142"/>
      <c r="H210" s="142"/>
      <c r="I210" s="142"/>
      <c r="J210" s="142"/>
      <c r="K210" s="142"/>
      <c r="L210" s="142"/>
      <c r="M210" s="142"/>
      <c r="N210" s="142"/>
      <c r="O210" s="142"/>
      <c r="P210" s="142"/>
      <c r="Q210" s="142"/>
    </row>
    <row r="211" spans="1:17" ht="14.1" customHeight="1">
      <c r="A211" s="142"/>
      <c r="B211" s="268"/>
      <c r="C211" s="268"/>
      <c r="D211" s="142"/>
      <c r="E211" s="142"/>
      <c r="F211" s="142"/>
      <c r="G211" s="142"/>
      <c r="H211" s="142"/>
      <c r="I211" s="142"/>
      <c r="J211" s="142"/>
      <c r="K211" s="142"/>
      <c r="L211" s="142"/>
      <c r="M211" s="142"/>
      <c r="N211" s="142"/>
      <c r="O211" s="142"/>
      <c r="P211" s="142"/>
      <c r="Q211" s="142"/>
    </row>
    <row r="212" spans="1:17" ht="14.1" customHeight="1">
      <c r="A212" s="142"/>
      <c r="B212" s="268"/>
      <c r="C212" s="268"/>
      <c r="D212" s="142"/>
      <c r="E212" s="142"/>
      <c r="F212" s="142"/>
      <c r="G212" s="142"/>
      <c r="H212" s="142"/>
      <c r="I212" s="142"/>
      <c r="J212" s="142"/>
      <c r="K212" s="142"/>
      <c r="L212" s="142"/>
      <c r="M212" s="142"/>
      <c r="N212" s="142"/>
      <c r="O212" s="142"/>
      <c r="P212" s="142"/>
      <c r="Q212" s="142"/>
    </row>
    <row r="213" spans="1:17" ht="14.1" customHeight="1">
      <c r="A213" s="142"/>
      <c r="B213" s="268"/>
      <c r="C213" s="268"/>
      <c r="D213" s="142"/>
      <c r="E213" s="142"/>
      <c r="F213" s="142"/>
      <c r="G213" s="142"/>
      <c r="H213" s="142"/>
      <c r="I213" s="142"/>
      <c r="J213" s="142"/>
      <c r="K213" s="142"/>
      <c r="L213" s="142"/>
      <c r="M213" s="142"/>
      <c r="N213" s="142"/>
      <c r="O213" s="142"/>
      <c r="P213" s="142"/>
      <c r="Q213" s="142"/>
    </row>
    <row r="214" spans="1:17" ht="14.1" customHeight="1">
      <c r="A214" s="142"/>
      <c r="B214" s="268"/>
      <c r="C214" s="268"/>
      <c r="D214" s="142"/>
      <c r="E214" s="142"/>
      <c r="F214" s="142"/>
      <c r="G214" s="142"/>
      <c r="H214" s="142"/>
      <c r="I214" s="142"/>
      <c r="J214" s="142"/>
      <c r="K214" s="142"/>
      <c r="L214" s="142"/>
      <c r="M214" s="142"/>
      <c r="N214" s="142"/>
      <c r="O214" s="142"/>
      <c r="P214" s="142"/>
      <c r="Q214" s="142"/>
    </row>
    <row r="215" spans="1:17" ht="14.1" customHeight="1">
      <c r="A215" s="142"/>
      <c r="B215" s="268"/>
      <c r="C215" s="268"/>
      <c r="D215" s="142"/>
      <c r="E215" s="142"/>
      <c r="F215" s="142"/>
      <c r="G215" s="142"/>
      <c r="H215" s="142"/>
      <c r="I215" s="142"/>
      <c r="J215" s="142"/>
      <c r="K215" s="142"/>
      <c r="L215" s="142"/>
      <c r="M215" s="142"/>
      <c r="N215" s="142"/>
      <c r="O215" s="142"/>
      <c r="P215" s="142"/>
      <c r="Q215" s="142"/>
    </row>
    <row r="216" spans="1:17" ht="14.1" customHeight="1">
      <c r="A216" s="142"/>
      <c r="B216" s="268"/>
      <c r="C216" s="268"/>
      <c r="D216" s="142"/>
      <c r="E216" s="142"/>
      <c r="F216" s="142"/>
      <c r="G216" s="142"/>
      <c r="H216" s="142"/>
      <c r="I216" s="142"/>
      <c r="J216" s="142"/>
      <c r="K216" s="142"/>
      <c r="L216" s="142"/>
      <c r="M216" s="142"/>
      <c r="N216" s="142"/>
      <c r="O216" s="142"/>
      <c r="P216" s="142"/>
      <c r="Q216" s="142"/>
    </row>
    <row r="217" spans="1:17" ht="14.1" customHeight="1">
      <c r="A217" s="142"/>
      <c r="B217" s="268"/>
      <c r="C217" s="268"/>
      <c r="D217" s="142"/>
      <c r="E217" s="142"/>
      <c r="F217" s="142"/>
      <c r="G217" s="142"/>
      <c r="H217" s="142"/>
      <c r="I217" s="142"/>
      <c r="J217" s="142"/>
      <c r="K217" s="142"/>
      <c r="L217" s="142"/>
      <c r="M217" s="142"/>
      <c r="N217" s="142"/>
      <c r="O217" s="142"/>
      <c r="P217" s="142"/>
      <c r="Q217" s="142"/>
    </row>
    <row r="218" spans="1:17" ht="14.1" customHeight="1">
      <c r="A218" s="142"/>
      <c r="B218" s="268"/>
      <c r="C218" s="268"/>
      <c r="D218" s="142"/>
      <c r="E218" s="142"/>
      <c r="F218" s="142"/>
      <c r="G218" s="142"/>
      <c r="H218" s="142"/>
      <c r="I218" s="142"/>
      <c r="J218" s="142"/>
      <c r="K218" s="142"/>
      <c r="L218" s="142"/>
      <c r="M218" s="142"/>
      <c r="N218" s="142"/>
      <c r="O218" s="142"/>
      <c r="P218" s="142"/>
      <c r="Q218" s="142"/>
    </row>
    <row r="219" spans="1:17" ht="14.1" customHeight="1">
      <c r="A219" s="142"/>
      <c r="B219" s="268"/>
      <c r="C219" s="268"/>
      <c r="D219" s="142"/>
      <c r="E219" s="142"/>
      <c r="F219" s="142"/>
      <c r="G219" s="142"/>
      <c r="H219" s="142"/>
      <c r="I219" s="142"/>
      <c r="J219" s="142"/>
      <c r="K219" s="142"/>
      <c r="L219" s="142"/>
      <c r="M219" s="142"/>
      <c r="N219" s="142"/>
      <c r="O219" s="142"/>
      <c r="P219" s="142"/>
      <c r="Q219" s="142"/>
    </row>
    <row r="220" spans="1:17" ht="14.1" customHeight="1">
      <c r="A220" s="142"/>
      <c r="B220" s="268"/>
      <c r="C220" s="268"/>
      <c r="D220" s="142"/>
      <c r="E220" s="142"/>
      <c r="F220" s="142"/>
      <c r="G220" s="142"/>
      <c r="H220" s="142"/>
      <c r="I220" s="142"/>
      <c r="J220" s="142"/>
      <c r="K220" s="142"/>
      <c r="L220" s="142"/>
      <c r="M220" s="142"/>
      <c r="N220" s="142"/>
      <c r="O220" s="142"/>
      <c r="P220" s="142"/>
      <c r="Q220" s="142"/>
    </row>
    <row r="221" spans="1:17" ht="14.1" customHeight="1">
      <c r="A221" s="142"/>
      <c r="B221" s="268"/>
      <c r="C221" s="268"/>
      <c r="D221" s="142"/>
      <c r="E221" s="142"/>
      <c r="F221" s="142"/>
      <c r="G221" s="142"/>
      <c r="H221" s="142"/>
      <c r="I221" s="142"/>
      <c r="J221" s="142"/>
      <c r="K221" s="142"/>
      <c r="L221" s="142"/>
      <c r="M221" s="142"/>
      <c r="N221" s="142"/>
      <c r="O221" s="142"/>
      <c r="P221" s="142"/>
      <c r="Q221" s="142"/>
    </row>
    <row r="222" spans="1:17" ht="14.1" customHeight="1">
      <c r="A222" s="142"/>
      <c r="B222" s="268"/>
      <c r="C222" s="268"/>
      <c r="D222" s="142"/>
      <c r="E222" s="142"/>
      <c r="F222" s="142"/>
      <c r="G222" s="142"/>
      <c r="H222" s="142"/>
      <c r="I222" s="142"/>
      <c r="J222" s="142"/>
      <c r="K222" s="142"/>
      <c r="L222" s="142"/>
      <c r="M222" s="142"/>
      <c r="N222" s="142"/>
      <c r="O222" s="142"/>
      <c r="P222" s="142"/>
      <c r="Q222" s="142"/>
    </row>
    <row r="223" spans="1:17" ht="14.1" customHeight="1">
      <c r="A223" s="142"/>
      <c r="B223" s="268"/>
      <c r="C223" s="268"/>
      <c r="D223" s="142"/>
      <c r="E223" s="142"/>
      <c r="F223" s="142"/>
      <c r="G223" s="142"/>
      <c r="H223" s="142"/>
      <c r="I223" s="142"/>
      <c r="J223" s="142"/>
      <c r="K223" s="142"/>
      <c r="L223" s="142"/>
      <c r="M223" s="142"/>
      <c r="N223" s="142"/>
      <c r="O223" s="142"/>
      <c r="P223" s="142"/>
      <c r="Q223" s="142"/>
    </row>
    <row r="224" spans="1:17" ht="14.1" customHeight="1">
      <c r="A224" s="142"/>
      <c r="B224" s="268"/>
      <c r="C224" s="268"/>
      <c r="D224" s="142"/>
      <c r="E224" s="142"/>
      <c r="F224" s="142"/>
      <c r="G224" s="142"/>
      <c r="H224" s="142"/>
      <c r="I224" s="142"/>
      <c r="J224" s="142"/>
      <c r="K224" s="142"/>
      <c r="L224" s="142"/>
      <c r="M224" s="142"/>
      <c r="N224" s="142"/>
      <c r="O224" s="142"/>
      <c r="P224" s="142"/>
      <c r="Q224" s="142"/>
    </row>
    <row r="225" spans="1:17" ht="14.1" customHeight="1">
      <c r="A225" s="142"/>
      <c r="B225" s="268"/>
      <c r="C225" s="268"/>
      <c r="D225" s="142"/>
      <c r="E225" s="142"/>
      <c r="F225" s="142"/>
      <c r="G225" s="142"/>
      <c r="H225" s="142"/>
      <c r="I225" s="142"/>
      <c r="J225" s="142"/>
      <c r="K225" s="142"/>
      <c r="L225" s="142"/>
      <c r="M225" s="142"/>
      <c r="N225" s="142"/>
      <c r="O225" s="142"/>
      <c r="P225" s="142"/>
      <c r="Q225" s="142"/>
    </row>
    <row r="226" spans="1:17" ht="14.1" customHeight="1">
      <c r="A226" s="142"/>
      <c r="B226" s="268"/>
      <c r="C226" s="268"/>
      <c r="D226" s="142"/>
      <c r="E226" s="142"/>
      <c r="F226" s="142"/>
      <c r="G226" s="142"/>
      <c r="H226" s="142"/>
      <c r="I226" s="142"/>
      <c r="J226" s="142"/>
      <c r="K226" s="142"/>
      <c r="L226" s="142"/>
      <c r="M226" s="142"/>
      <c r="N226" s="142"/>
      <c r="O226" s="142"/>
      <c r="P226" s="142"/>
      <c r="Q226" s="142"/>
    </row>
    <row r="227" spans="1:17" ht="14.1" customHeight="1">
      <c r="A227" s="142"/>
      <c r="B227" s="268"/>
      <c r="C227" s="268"/>
      <c r="D227" s="142"/>
      <c r="E227" s="142"/>
      <c r="F227" s="142"/>
      <c r="G227" s="142"/>
      <c r="H227" s="142"/>
      <c r="I227" s="142"/>
      <c r="J227" s="142"/>
      <c r="K227" s="142"/>
      <c r="L227" s="142"/>
      <c r="M227" s="142"/>
      <c r="N227" s="142"/>
      <c r="O227" s="142"/>
      <c r="P227" s="142"/>
      <c r="Q227" s="142"/>
    </row>
    <row r="228" spans="1:17" ht="14.1" customHeight="1">
      <c r="A228" s="142"/>
      <c r="B228" s="268"/>
      <c r="C228" s="268"/>
      <c r="D228" s="142"/>
      <c r="E228" s="142"/>
      <c r="F228" s="142"/>
      <c r="G228" s="142"/>
      <c r="H228" s="142"/>
      <c r="I228" s="142"/>
      <c r="J228" s="142"/>
      <c r="K228" s="142"/>
      <c r="L228" s="142"/>
      <c r="M228" s="142"/>
      <c r="N228" s="142"/>
      <c r="O228" s="142"/>
      <c r="P228" s="142"/>
      <c r="Q228" s="142"/>
    </row>
    <row r="229" spans="1:17" ht="14.1" customHeight="1">
      <c r="A229" s="142"/>
      <c r="B229" s="268"/>
      <c r="C229" s="268"/>
      <c r="D229" s="142"/>
      <c r="E229" s="142"/>
      <c r="F229" s="142"/>
      <c r="G229" s="142"/>
      <c r="H229" s="142"/>
      <c r="I229" s="142"/>
      <c r="J229" s="142"/>
      <c r="K229" s="142"/>
      <c r="L229" s="142"/>
      <c r="M229" s="142"/>
      <c r="N229" s="142"/>
      <c r="O229" s="142"/>
      <c r="P229" s="142"/>
      <c r="Q229" s="142"/>
    </row>
    <row r="230" spans="1:17" ht="14.1" customHeight="1">
      <c r="A230" s="142"/>
      <c r="B230" s="268"/>
      <c r="C230" s="268"/>
      <c r="D230" s="142"/>
      <c r="E230" s="142"/>
      <c r="F230" s="142"/>
      <c r="G230" s="142"/>
      <c r="H230" s="142"/>
      <c r="I230" s="142"/>
      <c r="J230" s="142"/>
      <c r="K230" s="142"/>
      <c r="L230" s="142"/>
      <c r="M230" s="142"/>
      <c r="N230" s="142"/>
      <c r="O230" s="142"/>
      <c r="P230" s="142"/>
      <c r="Q230" s="142"/>
    </row>
    <row r="231" spans="1:17" ht="14.1" customHeight="1">
      <c r="A231" s="142"/>
      <c r="B231" s="268"/>
      <c r="C231" s="268"/>
      <c r="D231" s="142"/>
      <c r="E231" s="142"/>
      <c r="F231" s="142"/>
      <c r="G231" s="142"/>
      <c r="H231" s="142"/>
      <c r="I231" s="142"/>
      <c r="J231" s="142"/>
      <c r="K231" s="142"/>
      <c r="L231" s="142"/>
      <c r="M231" s="142"/>
      <c r="N231" s="142"/>
      <c r="O231" s="142"/>
      <c r="P231" s="142"/>
      <c r="Q231" s="142"/>
    </row>
    <row r="232" spans="1:17" ht="14.1" customHeight="1">
      <c r="A232" s="142"/>
      <c r="B232" s="268"/>
      <c r="C232" s="268"/>
      <c r="D232" s="142"/>
      <c r="E232" s="142"/>
      <c r="F232" s="142"/>
      <c r="G232" s="142"/>
      <c r="H232" s="142"/>
      <c r="I232" s="142"/>
      <c r="J232" s="142"/>
      <c r="K232" s="142"/>
      <c r="L232" s="142"/>
      <c r="M232" s="142"/>
      <c r="N232" s="142"/>
      <c r="O232" s="142"/>
      <c r="P232" s="142"/>
      <c r="Q232" s="142"/>
    </row>
    <row r="233" spans="1:17" ht="14.1" customHeight="1">
      <c r="A233" s="142"/>
      <c r="B233" s="268"/>
      <c r="C233" s="268"/>
      <c r="D233" s="142"/>
      <c r="E233" s="142"/>
      <c r="F233" s="142"/>
      <c r="G233" s="142"/>
      <c r="H233" s="142"/>
      <c r="I233" s="142"/>
      <c r="J233" s="142"/>
      <c r="K233" s="142"/>
      <c r="L233" s="142"/>
      <c r="M233" s="142"/>
      <c r="N233" s="142"/>
      <c r="O233" s="142"/>
      <c r="P233" s="142"/>
      <c r="Q233" s="142"/>
    </row>
    <row r="234" spans="1:17" ht="14.1" customHeight="1">
      <c r="A234" s="142"/>
      <c r="B234" s="268"/>
      <c r="C234" s="268"/>
      <c r="D234" s="142"/>
      <c r="E234" s="142"/>
      <c r="F234" s="142"/>
      <c r="G234" s="142"/>
      <c r="H234" s="142"/>
      <c r="I234" s="142"/>
      <c r="J234" s="142"/>
      <c r="K234" s="142"/>
      <c r="L234" s="142"/>
      <c r="M234" s="142"/>
      <c r="N234" s="142"/>
      <c r="O234" s="142"/>
      <c r="P234" s="142"/>
      <c r="Q234" s="142"/>
    </row>
    <row r="235" spans="1:17" ht="14.1" customHeight="1">
      <c r="A235" s="142"/>
      <c r="B235" s="268"/>
      <c r="C235" s="268"/>
      <c r="D235" s="142"/>
      <c r="E235" s="142"/>
      <c r="F235" s="142"/>
      <c r="G235" s="142"/>
      <c r="H235" s="142"/>
      <c r="I235" s="142"/>
      <c r="J235" s="142"/>
      <c r="K235" s="142"/>
      <c r="L235" s="142"/>
      <c r="M235" s="142"/>
      <c r="N235" s="142"/>
      <c r="O235" s="142"/>
      <c r="P235" s="142"/>
      <c r="Q235" s="142"/>
    </row>
    <row r="236" spans="1:17" ht="14.1" customHeight="1">
      <c r="A236" s="142"/>
      <c r="B236" s="268"/>
      <c r="C236" s="268"/>
      <c r="D236" s="142"/>
      <c r="E236" s="142"/>
      <c r="F236" s="142"/>
      <c r="G236" s="142"/>
      <c r="H236" s="142"/>
      <c r="I236" s="142"/>
      <c r="J236" s="142"/>
      <c r="K236" s="142"/>
      <c r="L236" s="142"/>
      <c r="M236" s="142"/>
      <c r="N236" s="142"/>
      <c r="O236" s="142"/>
      <c r="P236" s="142"/>
      <c r="Q236" s="142"/>
    </row>
    <row r="237" spans="1:17" ht="14.1" customHeight="1">
      <c r="A237" s="142"/>
      <c r="B237" s="268"/>
      <c r="C237" s="268"/>
      <c r="D237" s="142"/>
      <c r="E237" s="142"/>
      <c r="F237" s="142"/>
      <c r="G237" s="142"/>
      <c r="H237" s="142"/>
      <c r="I237" s="142"/>
      <c r="J237" s="142"/>
      <c r="K237" s="142"/>
      <c r="L237" s="142"/>
      <c r="M237" s="142"/>
      <c r="N237" s="142"/>
      <c r="O237" s="142"/>
      <c r="P237" s="142"/>
      <c r="Q237" s="142"/>
    </row>
    <row r="238" spans="1:17" ht="14.1" customHeight="1">
      <c r="A238" s="142"/>
      <c r="B238" s="268"/>
      <c r="C238" s="268"/>
      <c r="D238" s="142"/>
      <c r="E238" s="142"/>
      <c r="F238" s="142"/>
      <c r="G238" s="142"/>
      <c r="H238" s="142"/>
      <c r="I238" s="142"/>
      <c r="J238" s="142"/>
      <c r="K238" s="142"/>
      <c r="L238" s="142"/>
      <c r="M238" s="142"/>
      <c r="N238" s="142"/>
      <c r="O238" s="142"/>
      <c r="P238" s="142"/>
      <c r="Q238" s="142"/>
    </row>
    <row r="239" spans="1:17" ht="14.1" customHeight="1">
      <c r="A239" s="142"/>
      <c r="B239" s="268"/>
      <c r="C239" s="268"/>
      <c r="D239" s="142"/>
      <c r="E239" s="142"/>
      <c r="F239" s="142"/>
      <c r="G239" s="142"/>
      <c r="H239" s="142"/>
      <c r="I239" s="142"/>
      <c r="J239" s="142"/>
      <c r="K239" s="142"/>
      <c r="L239" s="142"/>
      <c r="M239" s="142"/>
      <c r="N239" s="142"/>
      <c r="O239" s="142"/>
      <c r="P239" s="142"/>
      <c r="Q239" s="142"/>
    </row>
    <row r="240" spans="1:17" ht="14.1" customHeight="1">
      <c r="A240" s="142"/>
      <c r="B240" s="268"/>
      <c r="C240" s="268"/>
      <c r="D240" s="142"/>
      <c r="E240" s="142"/>
      <c r="F240" s="142"/>
      <c r="G240" s="142"/>
      <c r="H240" s="142"/>
      <c r="I240" s="142"/>
      <c r="J240" s="142"/>
      <c r="K240" s="142"/>
      <c r="L240" s="142"/>
      <c r="M240" s="142"/>
      <c r="N240" s="142"/>
      <c r="O240" s="142"/>
      <c r="P240" s="142"/>
      <c r="Q240" s="142"/>
    </row>
    <row r="241" spans="1:17" ht="14.1" customHeight="1">
      <c r="A241" s="142"/>
      <c r="B241" s="268"/>
      <c r="C241" s="268"/>
      <c r="D241" s="142"/>
      <c r="E241" s="142"/>
      <c r="F241" s="142"/>
      <c r="G241" s="142"/>
      <c r="H241" s="142"/>
      <c r="I241" s="142"/>
      <c r="J241" s="142"/>
      <c r="K241" s="142"/>
      <c r="L241" s="142"/>
      <c r="M241" s="142"/>
      <c r="N241" s="142"/>
      <c r="O241" s="142"/>
      <c r="P241" s="142"/>
      <c r="Q241" s="142"/>
    </row>
    <row r="242" spans="1:17" ht="14.1" customHeight="1">
      <c r="A242" s="142"/>
      <c r="B242" s="268"/>
      <c r="C242" s="268"/>
      <c r="D242" s="142"/>
      <c r="E242" s="142"/>
      <c r="F242" s="142"/>
      <c r="G242" s="142"/>
      <c r="H242" s="142"/>
      <c r="I242" s="142"/>
      <c r="J242" s="142"/>
      <c r="K242" s="142"/>
      <c r="L242" s="142"/>
      <c r="M242" s="142"/>
      <c r="N242" s="142"/>
      <c r="O242" s="142"/>
      <c r="P242" s="142"/>
      <c r="Q242" s="142"/>
    </row>
    <row r="243" spans="1:17" ht="14.1" customHeight="1">
      <c r="A243" s="142"/>
      <c r="B243" s="268"/>
      <c r="C243" s="268"/>
      <c r="D243" s="142"/>
      <c r="E243" s="142"/>
      <c r="F243" s="142"/>
      <c r="G243" s="142"/>
      <c r="H243" s="142"/>
      <c r="I243" s="142"/>
      <c r="J243" s="142"/>
      <c r="K243" s="142"/>
      <c r="L243" s="142"/>
      <c r="M243" s="142"/>
      <c r="N243" s="142"/>
      <c r="O243" s="142"/>
      <c r="P243" s="142"/>
      <c r="Q243" s="142"/>
    </row>
    <row r="244" spans="1:17" ht="14.1" customHeight="1">
      <c r="A244" s="142"/>
      <c r="B244" s="268"/>
      <c r="C244" s="268"/>
      <c r="D244" s="142"/>
      <c r="E244" s="142"/>
      <c r="F244" s="142"/>
      <c r="G244" s="142"/>
      <c r="H244" s="142"/>
      <c r="I244" s="142"/>
      <c r="J244" s="142"/>
      <c r="K244" s="142"/>
      <c r="L244" s="142"/>
      <c r="M244" s="142"/>
      <c r="N244" s="142"/>
      <c r="O244" s="142"/>
      <c r="P244" s="142"/>
      <c r="Q244" s="142"/>
    </row>
    <row r="245" spans="1:17" ht="14.1" customHeight="1">
      <c r="A245" s="142"/>
      <c r="B245" s="268"/>
      <c r="C245" s="268"/>
      <c r="D245" s="142"/>
      <c r="E245" s="142"/>
      <c r="F245" s="142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2"/>
    </row>
    <row r="246" spans="1:17" ht="14.1" customHeight="1">
      <c r="A246" s="142"/>
      <c r="B246" s="268"/>
      <c r="C246" s="268"/>
      <c r="D246" s="142"/>
      <c r="E246" s="142"/>
      <c r="F246" s="142"/>
      <c r="G246" s="142"/>
      <c r="H246" s="142"/>
      <c r="I246" s="142"/>
      <c r="J246" s="142"/>
      <c r="K246" s="142"/>
      <c r="L246" s="142"/>
      <c r="M246" s="142"/>
      <c r="N246" s="142"/>
      <c r="O246" s="142"/>
      <c r="P246" s="142"/>
      <c r="Q246" s="142"/>
    </row>
    <row r="247" spans="1:17" ht="14.1" customHeight="1">
      <c r="A247" s="142"/>
      <c r="B247" s="268"/>
      <c r="C247" s="268"/>
      <c r="D247" s="142"/>
      <c r="E247" s="142"/>
      <c r="F247" s="142"/>
      <c r="G247" s="142"/>
      <c r="H247" s="142"/>
      <c r="I247" s="142"/>
      <c r="J247" s="142"/>
      <c r="K247" s="142"/>
      <c r="L247" s="142"/>
      <c r="M247" s="142"/>
      <c r="N247" s="142"/>
      <c r="O247" s="142"/>
      <c r="P247" s="142"/>
      <c r="Q247" s="142"/>
    </row>
    <row r="248" spans="1:17" ht="14.1" customHeight="1">
      <c r="A248" s="142"/>
      <c r="B248" s="268"/>
      <c r="C248" s="268"/>
      <c r="D248" s="142"/>
      <c r="E248" s="142"/>
      <c r="F248" s="142"/>
      <c r="G248" s="142"/>
      <c r="H248" s="142"/>
      <c r="I248" s="142"/>
      <c r="J248" s="142"/>
      <c r="K248" s="142"/>
      <c r="L248" s="142"/>
      <c r="M248" s="142"/>
      <c r="N248" s="142"/>
      <c r="O248" s="142"/>
      <c r="P248" s="142"/>
      <c r="Q248" s="142"/>
    </row>
    <row r="249" spans="1:17" ht="14.1" customHeight="1">
      <c r="A249" s="142"/>
      <c r="B249" s="268"/>
      <c r="C249" s="268"/>
      <c r="D249" s="142"/>
      <c r="E249" s="142"/>
      <c r="F249" s="142"/>
      <c r="G249" s="142"/>
      <c r="H249" s="142"/>
      <c r="I249" s="142"/>
      <c r="J249" s="142"/>
      <c r="K249" s="142"/>
      <c r="L249" s="142"/>
      <c r="M249" s="142"/>
      <c r="N249" s="142"/>
      <c r="O249" s="142"/>
      <c r="P249" s="142"/>
      <c r="Q249" s="142"/>
    </row>
    <row r="250" spans="1:17" ht="14.1" customHeight="1">
      <c r="A250" s="142"/>
      <c r="B250" s="268"/>
      <c r="C250" s="268"/>
      <c r="D250" s="142"/>
      <c r="E250" s="142"/>
      <c r="F250" s="142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2"/>
    </row>
    <row r="251" spans="1:17" ht="14.1" customHeight="1">
      <c r="A251" s="142"/>
      <c r="B251" s="268"/>
      <c r="C251" s="268"/>
      <c r="D251" s="142"/>
      <c r="E251" s="142"/>
      <c r="F251" s="142"/>
      <c r="G251" s="142"/>
      <c r="H251" s="142"/>
      <c r="I251" s="142"/>
      <c r="J251" s="142"/>
      <c r="K251" s="142"/>
      <c r="L251" s="142"/>
      <c r="M251" s="142"/>
      <c r="N251" s="142"/>
      <c r="O251" s="142"/>
      <c r="P251" s="142"/>
      <c r="Q251" s="142"/>
    </row>
    <row r="252" spans="1:17" ht="14.1" customHeight="1">
      <c r="A252" s="142"/>
      <c r="B252" s="268"/>
      <c r="C252" s="268"/>
      <c r="D252" s="142"/>
      <c r="E252" s="142"/>
      <c r="F252" s="142"/>
      <c r="G252" s="142"/>
      <c r="H252" s="142"/>
      <c r="I252" s="142"/>
      <c r="J252" s="142"/>
      <c r="K252" s="142"/>
      <c r="L252" s="142"/>
      <c r="M252" s="142"/>
      <c r="N252" s="142"/>
      <c r="O252" s="142"/>
      <c r="P252" s="142"/>
      <c r="Q252" s="142"/>
    </row>
    <row r="253" spans="1:17" ht="14.1" customHeight="1">
      <c r="A253" s="142"/>
      <c r="B253" s="268"/>
      <c r="C253" s="268"/>
      <c r="D253" s="142"/>
      <c r="E253" s="142"/>
      <c r="F253" s="142"/>
      <c r="G253" s="142"/>
      <c r="H253" s="142"/>
      <c r="I253" s="142"/>
      <c r="J253" s="142"/>
      <c r="K253" s="142"/>
      <c r="L253" s="142"/>
      <c r="M253" s="142"/>
      <c r="N253" s="142"/>
      <c r="O253" s="142"/>
      <c r="P253" s="142"/>
      <c r="Q253" s="142"/>
    </row>
    <row r="254" spans="1:17" ht="14.1" customHeight="1">
      <c r="A254" s="142"/>
      <c r="B254" s="268"/>
      <c r="C254" s="268"/>
      <c r="D254" s="142"/>
      <c r="E254" s="142"/>
      <c r="F254" s="142"/>
      <c r="G254" s="142"/>
      <c r="H254" s="142"/>
      <c r="I254" s="142"/>
      <c r="J254" s="142"/>
      <c r="K254" s="142"/>
      <c r="L254" s="142"/>
      <c r="M254" s="142"/>
      <c r="N254" s="142"/>
      <c r="O254" s="142"/>
      <c r="P254" s="142"/>
      <c r="Q254" s="142"/>
    </row>
    <row r="255" spans="1:17" ht="14.1" customHeight="1">
      <c r="A255" s="142"/>
      <c r="B255" s="268"/>
      <c r="C255" s="268"/>
      <c r="D255" s="142"/>
      <c r="E255" s="142"/>
      <c r="F255" s="142"/>
      <c r="G255" s="142"/>
      <c r="H255" s="142"/>
      <c r="I255" s="142"/>
      <c r="J255" s="142"/>
      <c r="K255" s="142"/>
      <c r="L255" s="142"/>
      <c r="M255" s="142"/>
      <c r="N255" s="142"/>
      <c r="O255" s="142"/>
      <c r="P255" s="142"/>
      <c r="Q255" s="142"/>
    </row>
    <row r="256" spans="1:17" ht="14.1" customHeight="1">
      <c r="A256" s="142"/>
      <c r="B256" s="268"/>
      <c r="C256" s="268"/>
      <c r="D256" s="142"/>
      <c r="E256" s="142"/>
      <c r="F256" s="142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2"/>
    </row>
    <row r="257" spans="1:17" ht="14.1" customHeight="1">
      <c r="A257" s="142"/>
      <c r="B257" s="268"/>
      <c r="C257" s="268"/>
      <c r="D257" s="142"/>
      <c r="E257" s="142"/>
      <c r="F257" s="142"/>
      <c r="G257" s="142"/>
      <c r="H257" s="142"/>
      <c r="I257" s="142"/>
      <c r="J257" s="142"/>
      <c r="K257" s="142"/>
      <c r="L257" s="142"/>
      <c r="M257" s="142"/>
      <c r="N257" s="142"/>
      <c r="O257" s="142"/>
      <c r="P257" s="142"/>
      <c r="Q257" s="142"/>
    </row>
    <row r="258" spans="1:17" ht="14.1" customHeight="1">
      <c r="A258" s="142"/>
      <c r="B258" s="268"/>
      <c r="C258" s="268"/>
      <c r="D258" s="142"/>
      <c r="E258" s="142"/>
      <c r="F258" s="142"/>
      <c r="G258" s="142"/>
      <c r="H258" s="142"/>
      <c r="I258" s="142"/>
      <c r="J258" s="142"/>
      <c r="K258" s="142"/>
      <c r="L258" s="142"/>
      <c r="M258" s="142"/>
      <c r="N258" s="142"/>
      <c r="O258" s="142"/>
      <c r="P258" s="142"/>
      <c r="Q258" s="142"/>
    </row>
    <row r="259" spans="1:17" ht="14.1" customHeight="1">
      <c r="A259" s="142"/>
      <c r="B259" s="268"/>
      <c r="C259" s="268"/>
      <c r="D259" s="142"/>
      <c r="E259" s="142"/>
      <c r="F259" s="142"/>
      <c r="G259" s="142"/>
      <c r="H259" s="142"/>
      <c r="I259" s="142"/>
      <c r="J259" s="142"/>
      <c r="K259" s="142"/>
      <c r="L259" s="142"/>
      <c r="M259" s="142"/>
      <c r="N259" s="142"/>
      <c r="O259" s="142"/>
      <c r="P259" s="142"/>
      <c r="Q259" s="142"/>
    </row>
    <row r="260" spans="1:17" ht="14.1" customHeight="1">
      <c r="A260" s="142"/>
      <c r="B260" s="268"/>
      <c r="C260" s="268"/>
      <c r="D260" s="142"/>
      <c r="E260" s="142"/>
      <c r="F260" s="142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2"/>
    </row>
    <row r="261" spans="1:17" ht="14.1" customHeight="1">
      <c r="A261" s="142"/>
      <c r="B261" s="268"/>
      <c r="C261" s="268"/>
      <c r="D261" s="142"/>
      <c r="E261" s="142"/>
      <c r="F261" s="142"/>
      <c r="G261" s="142"/>
      <c r="H261" s="142"/>
      <c r="I261" s="142"/>
      <c r="J261" s="142"/>
      <c r="K261" s="142"/>
      <c r="L261" s="142"/>
      <c r="M261" s="142"/>
      <c r="N261" s="142"/>
      <c r="O261" s="142"/>
      <c r="P261" s="142"/>
      <c r="Q261" s="142"/>
    </row>
    <row r="262" spans="1:17" ht="14.1" customHeight="1">
      <c r="A262" s="142"/>
      <c r="B262" s="268"/>
      <c r="C262" s="268"/>
      <c r="D262" s="142"/>
      <c r="E262" s="142"/>
      <c r="F262" s="142"/>
      <c r="G262" s="142"/>
      <c r="H262" s="142"/>
      <c r="I262" s="142"/>
      <c r="J262" s="142"/>
      <c r="K262" s="142"/>
      <c r="L262" s="142"/>
      <c r="M262" s="142"/>
      <c r="N262" s="142"/>
      <c r="O262" s="142"/>
      <c r="P262" s="142"/>
      <c r="Q262" s="142"/>
    </row>
    <row r="263" spans="1:17" ht="14.1" customHeight="1">
      <c r="A263" s="142"/>
      <c r="B263" s="268"/>
      <c r="C263" s="268"/>
      <c r="D263" s="142"/>
      <c r="E263" s="142"/>
      <c r="F263" s="142"/>
      <c r="G263" s="142"/>
      <c r="H263" s="142"/>
      <c r="I263" s="142"/>
      <c r="J263" s="142"/>
      <c r="K263" s="142"/>
      <c r="L263" s="142"/>
      <c r="M263" s="142"/>
      <c r="N263" s="142"/>
      <c r="O263" s="142"/>
      <c r="P263" s="142"/>
      <c r="Q263" s="142"/>
    </row>
    <row r="264" spans="1:17" ht="14.1" customHeight="1">
      <c r="A264" s="142"/>
      <c r="B264" s="268"/>
      <c r="C264" s="268"/>
      <c r="D264" s="142"/>
      <c r="E264" s="142"/>
      <c r="F264" s="142"/>
      <c r="G264" s="142"/>
      <c r="H264" s="142"/>
      <c r="I264" s="142"/>
      <c r="J264" s="142"/>
      <c r="K264" s="142"/>
      <c r="L264" s="142"/>
      <c r="M264" s="142"/>
      <c r="N264" s="142"/>
      <c r="O264" s="142"/>
      <c r="P264" s="142"/>
      <c r="Q264" s="142"/>
    </row>
    <row r="265" spans="1:17" ht="14.1" customHeight="1">
      <c r="A265" s="142"/>
      <c r="B265" s="268"/>
      <c r="C265" s="268"/>
      <c r="D265" s="142"/>
      <c r="E265" s="142"/>
      <c r="F265" s="142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2"/>
    </row>
    <row r="266" spans="1:17" ht="14.1" customHeight="1">
      <c r="A266" s="142"/>
      <c r="B266" s="268"/>
      <c r="C266" s="268"/>
      <c r="D266" s="142"/>
      <c r="E266" s="142"/>
      <c r="F266" s="142"/>
      <c r="G266" s="142"/>
      <c r="H266" s="142"/>
      <c r="I266" s="142"/>
      <c r="J266" s="142"/>
      <c r="K266" s="142"/>
      <c r="L266" s="142"/>
      <c r="M266" s="142"/>
      <c r="N266" s="142"/>
      <c r="O266" s="142"/>
      <c r="P266" s="142"/>
      <c r="Q266" s="142"/>
    </row>
    <row r="267" spans="1:17" ht="14.1" customHeight="1">
      <c r="A267" s="142"/>
      <c r="B267" s="268"/>
      <c r="C267" s="268"/>
      <c r="D267" s="142"/>
      <c r="E267" s="142"/>
      <c r="F267" s="142"/>
      <c r="G267" s="142"/>
      <c r="H267" s="142"/>
      <c r="I267" s="142"/>
      <c r="J267" s="142"/>
      <c r="K267" s="142"/>
      <c r="L267" s="142"/>
      <c r="M267" s="142"/>
      <c r="N267" s="142"/>
      <c r="O267" s="142"/>
      <c r="P267" s="142"/>
      <c r="Q267" s="142"/>
    </row>
    <row r="268" spans="1:17" ht="14.1" customHeight="1">
      <c r="A268" s="142"/>
      <c r="B268" s="268"/>
      <c r="C268" s="268"/>
      <c r="D268" s="142"/>
      <c r="E268" s="142"/>
      <c r="F268" s="142"/>
      <c r="G268" s="142"/>
      <c r="H268" s="142"/>
      <c r="I268" s="142"/>
      <c r="J268" s="142"/>
      <c r="K268" s="142"/>
      <c r="L268" s="142"/>
      <c r="M268" s="142"/>
      <c r="N268" s="142"/>
      <c r="O268" s="142"/>
      <c r="P268" s="142"/>
      <c r="Q268" s="142"/>
    </row>
    <row r="269" spans="1:17" ht="14.1" customHeight="1">
      <c r="A269" s="142"/>
      <c r="B269" s="268"/>
      <c r="C269" s="268"/>
      <c r="D269" s="142"/>
      <c r="E269" s="142"/>
      <c r="F269" s="142"/>
      <c r="G269" s="142"/>
      <c r="H269" s="142"/>
      <c r="I269" s="142"/>
      <c r="J269" s="142"/>
      <c r="K269" s="142"/>
      <c r="L269" s="142"/>
      <c r="M269" s="142"/>
      <c r="N269" s="142"/>
      <c r="O269" s="142"/>
      <c r="P269" s="142"/>
      <c r="Q269" s="142"/>
    </row>
    <row r="270" spans="1:17" ht="14.1" customHeight="1">
      <c r="A270" s="142"/>
      <c r="B270" s="268"/>
      <c r="C270" s="268"/>
      <c r="D270" s="142"/>
      <c r="E270" s="142"/>
      <c r="F270" s="142"/>
      <c r="G270" s="142"/>
      <c r="H270" s="142"/>
      <c r="I270" s="142"/>
      <c r="J270" s="142"/>
      <c r="K270" s="142"/>
      <c r="L270" s="142"/>
      <c r="M270" s="142"/>
      <c r="N270" s="142"/>
      <c r="O270" s="142"/>
      <c r="P270" s="142"/>
      <c r="Q270" s="142"/>
    </row>
    <row r="271" spans="1:17" ht="14.1" customHeight="1">
      <c r="A271" s="142"/>
      <c r="B271" s="268"/>
      <c r="C271" s="268"/>
      <c r="D271" s="142"/>
      <c r="E271" s="142"/>
      <c r="F271" s="142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2"/>
    </row>
    <row r="272" spans="1:17" ht="14.1" customHeight="1">
      <c r="A272" s="142"/>
      <c r="B272" s="268"/>
      <c r="C272" s="268"/>
      <c r="D272" s="142"/>
      <c r="E272" s="142"/>
      <c r="F272" s="142"/>
      <c r="G272" s="142"/>
      <c r="H272" s="142"/>
      <c r="I272" s="142"/>
      <c r="J272" s="142"/>
      <c r="K272" s="142"/>
      <c r="L272" s="142"/>
      <c r="M272" s="142"/>
      <c r="N272" s="142"/>
      <c r="O272" s="142"/>
      <c r="P272" s="142"/>
      <c r="Q272" s="142"/>
    </row>
    <row r="273" spans="1:17" ht="14.1" customHeight="1">
      <c r="A273" s="142"/>
      <c r="B273" s="268"/>
      <c r="C273" s="268"/>
      <c r="D273" s="142"/>
      <c r="E273" s="142"/>
      <c r="F273" s="142"/>
      <c r="G273" s="142"/>
      <c r="H273" s="142"/>
      <c r="I273" s="142"/>
      <c r="J273" s="142"/>
      <c r="K273" s="142"/>
      <c r="L273" s="142"/>
      <c r="M273" s="142"/>
      <c r="N273" s="142"/>
      <c r="O273" s="142"/>
      <c r="P273" s="142"/>
      <c r="Q273" s="142"/>
    </row>
    <row r="274" spans="1:17" ht="14.1" customHeight="1">
      <c r="A274" s="142"/>
      <c r="B274" s="268"/>
      <c r="C274" s="268"/>
      <c r="D274" s="142"/>
      <c r="E274" s="142"/>
      <c r="F274" s="142"/>
      <c r="G274" s="142"/>
      <c r="H274" s="142"/>
      <c r="I274" s="142"/>
      <c r="J274" s="142"/>
      <c r="K274" s="142"/>
      <c r="L274" s="142"/>
      <c r="M274" s="142"/>
      <c r="N274" s="142"/>
      <c r="O274" s="142"/>
      <c r="P274" s="142"/>
      <c r="Q274" s="142"/>
    </row>
    <row r="275" spans="1:17" ht="14.1" customHeight="1">
      <c r="A275" s="142"/>
      <c r="B275" s="268"/>
      <c r="C275" s="268"/>
      <c r="D275" s="142"/>
      <c r="E275" s="142"/>
      <c r="F275" s="142"/>
      <c r="G275" s="142"/>
      <c r="H275" s="142"/>
      <c r="I275" s="142"/>
      <c r="J275" s="142"/>
      <c r="K275" s="142"/>
      <c r="L275" s="142"/>
      <c r="M275" s="142"/>
      <c r="N275" s="142"/>
      <c r="O275" s="142"/>
      <c r="P275" s="142"/>
      <c r="Q275" s="142"/>
    </row>
    <row r="276" spans="1:17" ht="14.1" customHeight="1">
      <c r="A276" s="142"/>
      <c r="B276" s="268"/>
      <c r="C276" s="268"/>
      <c r="D276" s="142"/>
      <c r="E276" s="142"/>
      <c r="F276" s="142"/>
      <c r="G276" s="142"/>
      <c r="H276" s="142"/>
      <c r="I276" s="142"/>
      <c r="J276" s="142"/>
      <c r="K276" s="142"/>
      <c r="L276" s="142"/>
      <c r="M276" s="142"/>
      <c r="N276" s="142"/>
      <c r="O276" s="142"/>
      <c r="P276" s="142"/>
      <c r="Q276" s="142"/>
    </row>
    <row r="277" spans="1:17" ht="14.1" customHeight="1">
      <c r="A277" s="142"/>
      <c r="B277" s="268"/>
      <c r="C277" s="268"/>
      <c r="D277" s="142"/>
      <c r="E277" s="142"/>
      <c r="F277" s="142"/>
      <c r="G277" s="142"/>
      <c r="H277" s="142"/>
      <c r="I277" s="142"/>
      <c r="J277" s="142"/>
      <c r="K277" s="142"/>
      <c r="L277" s="142"/>
      <c r="M277" s="142"/>
      <c r="N277" s="142"/>
      <c r="O277" s="142"/>
      <c r="P277" s="142"/>
      <c r="Q277" s="142"/>
    </row>
    <row r="278" spans="1:17" ht="14.1" customHeight="1">
      <c r="A278" s="142"/>
      <c r="B278" s="268"/>
      <c r="C278" s="268"/>
      <c r="D278" s="142"/>
      <c r="E278" s="142"/>
      <c r="F278" s="142"/>
      <c r="G278" s="142"/>
      <c r="H278" s="142"/>
      <c r="I278" s="142"/>
      <c r="J278" s="142"/>
      <c r="K278" s="142"/>
      <c r="L278" s="142"/>
      <c r="M278" s="142"/>
      <c r="N278" s="142"/>
      <c r="O278" s="142"/>
      <c r="P278" s="142"/>
      <c r="Q278" s="142"/>
    </row>
    <row r="279" spans="1:17" ht="14.1" customHeight="1">
      <c r="A279" s="142"/>
      <c r="B279" s="268"/>
      <c r="C279" s="268"/>
      <c r="D279" s="142"/>
      <c r="E279" s="142"/>
      <c r="F279" s="142"/>
      <c r="G279" s="142"/>
      <c r="H279" s="142"/>
      <c r="I279" s="142"/>
      <c r="J279" s="142"/>
      <c r="K279" s="142"/>
      <c r="L279" s="142"/>
      <c r="M279" s="142"/>
      <c r="N279" s="142"/>
      <c r="O279" s="142"/>
      <c r="P279" s="142"/>
      <c r="Q279" s="142"/>
    </row>
    <row r="280" spans="1:17" ht="14.1" customHeight="1">
      <c r="A280" s="142"/>
      <c r="B280" s="268"/>
      <c r="C280" s="268"/>
      <c r="D280" s="142"/>
      <c r="E280" s="142"/>
      <c r="F280" s="142"/>
      <c r="G280" s="142"/>
      <c r="H280" s="142"/>
      <c r="I280" s="142"/>
      <c r="J280" s="142"/>
      <c r="K280" s="142"/>
      <c r="L280" s="142"/>
      <c r="M280" s="142"/>
      <c r="N280" s="142"/>
      <c r="O280" s="142"/>
      <c r="P280" s="142"/>
      <c r="Q280" s="142"/>
    </row>
    <row r="281" spans="1:17" ht="14.1" customHeight="1">
      <c r="A281" s="142"/>
      <c r="B281" s="268"/>
      <c r="C281" s="268"/>
      <c r="D281" s="142"/>
      <c r="E281" s="142"/>
      <c r="F281" s="142"/>
      <c r="G281" s="142"/>
      <c r="H281" s="142"/>
      <c r="I281" s="142"/>
      <c r="J281" s="142"/>
      <c r="K281" s="142"/>
      <c r="L281" s="142"/>
      <c r="M281" s="142"/>
      <c r="N281" s="142"/>
      <c r="O281" s="142"/>
      <c r="P281" s="142"/>
      <c r="Q281" s="142"/>
    </row>
    <row r="282" spans="1:17" ht="14.1" customHeight="1">
      <c r="A282" s="142"/>
      <c r="B282" s="268"/>
      <c r="C282" s="268"/>
      <c r="D282" s="142"/>
      <c r="E282" s="142"/>
      <c r="F282" s="142"/>
      <c r="G282" s="142"/>
      <c r="H282" s="142"/>
      <c r="I282" s="142"/>
      <c r="J282" s="142"/>
      <c r="K282" s="142"/>
      <c r="L282" s="142"/>
      <c r="M282" s="142"/>
      <c r="N282" s="142"/>
      <c r="O282" s="142"/>
      <c r="P282" s="142"/>
      <c r="Q282" s="142"/>
    </row>
    <row r="283" spans="1:17" ht="14.1" customHeight="1">
      <c r="A283" s="142"/>
      <c r="B283" s="268"/>
      <c r="C283" s="268"/>
      <c r="D283" s="142"/>
      <c r="E283" s="142"/>
      <c r="F283" s="142"/>
      <c r="G283" s="142"/>
      <c r="H283" s="142"/>
      <c r="I283" s="142"/>
      <c r="J283" s="142"/>
      <c r="K283" s="142"/>
      <c r="L283" s="142"/>
      <c r="M283" s="142"/>
      <c r="N283" s="142"/>
      <c r="O283" s="142"/>
      <c r="P283" s="142"/>
      <c r="Q283" s="142"/>
    </row>
    <row r="284" spans="1:17" ht="14.1" customHeight="1">
      <c r="A284" s="142"/>
      <c r="B284" s="268"/>
      <c r="C284" s="268"/>
      <c r="D284" s="142"/>
      <c r="E284" s="142"/>
      <c r="F284" s="142"/>
      <c r="G284" s="142"/>
      <c r="H284" s="142"/>
      <c r="I284" s="142"/>
      <c r="J284" s="142"/>
      <c r="K284" s="142"/>
      <c r="L284" s="142"/>
      <c r="M284" s="142"/>
      <c r="N284" s="142"/>
      <c r="O284" s="142"/>
      <c r="P284" s="142"/>
      <c r="Q284" s="142"/>
    </row>
    <row r="285" spans="1:17" ht="14.1" customHeight="1">
      <c r="A285" s="142"/>
      <c r="B285" s="268"/>
      <c r="C285" s="268"/>
      <c r="D285" s="142"/>
      <c r="E285" s="142"/>
      <c r="F285" s="142"/>
      <c r="G285" s="142"/>
      <c r="H285" s="142"/>
      <c r="I285" s="142"/>
      <c r="J285" s="142"/>
      <c r="K285" s="142"/>
      <c r="L285" s="142"/>
      <c r="M285" s="142"/>
      <c r="N285" s="142"/>
      <c r="O285" s="142"/>
      <c r="P285" s="142"/>
      <c r="Q285" s="142"/>
    </row>
    <row r="286" spans="1:17" ht="14.1" customHeight="1">
      <c r="A286" s="142"/>
      <c r="B286" s="268"/>
      <c r="C286" s="268"/>
      <c r="D286" s="142"/>
      <c r="E286" s="142"/>
      <c r="F286" s="142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2"/>
    </row>
    <row r="287" spans="1:17" ht="14.1" customHeight="1">
      <c r="A287" s="142"/>
      <c r="B287" s="268"/>
      <c r="C287" s="268"/>
      <c r="D287" s="142"/>
      <c r="E287" s="142"/>
      <c r="F287" s="142"/>
      <c r="G287" s="142"/>
      <c r="H287" s="142"/>
      <c r="I287" s="142"/>
      <c r="J287" s="142"/>
      <c r="K287" s="142"/>
      <c r="L287" s="142"/>
      <c r="M287" s="142"/>
      <c r="N287" s="142"/>
      <c r="O287" s="142"/>
      <c r="P287" s="142"/>
      <c r="Q287" s="142"/>
    </row>
    <row r="288" spans="1:17" ht="14.1" customHeight="1">
      <c r="A288" s="142"/>
      <c r="B288" s="268"/>
      <c r="C288" s="268"/>
      <c r="D288" s="142"/>
      <c r="E288" s="142"/>
      <c r="F288" s="142"/>
      <c r="G288" s="142"/>
      <c r="H288" s="142"/>
      <c r="I288" s="142"/>
      <c r="J288" s="142"/>
      <c r="K288" s="142"/>
      <c r="L288" s="142"/>
      <c r="M288" s="142"/>
      <c r="N288" s="142"/>
      <c r="O288" s="142"/>
      <c r="P288" s="142"/>
      <c r="Q288" s="142"/>
    </row>
    <row r="289" spans="1:17" ht="14.1" customHeight="1">
      <c r="A289" s="142"/>
      <c r="B289" s="268"/>
      <c r="C289" s="268"/>
      <c r="D289" s="142"/>
      <c r="E289" s="142"/>
      <c r="F289" s="142"/>
      <c r="G289" s="142"/>
      <c r="H289" s="142"/>
      <c r="I289" s="142"/>
      <c r="J289" s="142"/>
      <c r="K289" s="142"/>
      <c r="L289" s="142"/>
      <c r="M289" s="142"/>
      <c r="N289" s="142"/>
      <c r="O289" s="142"/>
      <c r="P289" s="142"/>
      <c r="Q289" s="142"/>
    </row>
    <row r="290" spans="1:17" ht="14.1" customHeight="1">
      <c r="A290" s="142"/>
      <c r="B290" s="268"/>
      <c r="C290" s="268"/>
      <c r="D290" s="142"/>
      <c r="E290" s="142"/>
      <c r="F290" s="142"/>
      <c r="G290" s="142"/>
      <c r="H290" s="142"/>
      <c r="I290" s="142"/>
      <c r="J290" s="142"/>
      <c r="K290" s="142"/>
      <c r="L290" s="142"/>
      <c r="M290" s="142"/>
      <c r="N290" s="142"/>
      <c r="O290" s="142"/>
      <c r="P290" s="142"/>
      <c r="Q290" s="142"/>
    </row>
    <row r="291" spans="1:17" ht="14.1" customHeight="1">
      <c r="A291" s="142"/>
      <c r="B291" s="268"/>
      <c r="C291" s="268"/>
      <c r="D291" s="142"/>
      <c r="E291" s="142"/>
      <c r="F291" s="142"/>
      <c r="G291" s="142"/>
      <c r="H291" s="142"/>
      <c r="I291" s="142"/>
      <c r="J291" s="142"/>
      <c r="K291" s="142"/>
      <c r="L291" s="142"/>
      <c r="M291" s="142"/>
      <c r="N291" s="142"/>
      <c r="O291" s="142"/>
      <c r="P291" s="142"/>
      <c r="Q291" s="142"/>
    </row>
    <row r="292" spans="1:17" ht="14.1" customHeight="1">
      <c r="A292" s="142"/>
      <c r="B292" s="268"/>
      <c r="C292" s="268"/>
      <c r="D292" s="142"/>
      <c r="E292" s="142"/>
      <c r="F292" s="142"/>
      <c r="G292" s="142"/>
      <c r="H292" s="142"/>
      <c r="I292" s="142"/>
      <c r="J292" s="142"/>
      <c r="K292" s="142"/>
      <c r="L292" s="142"/>
      <c r="M292" s="142"/>
      <c r="N292" s="142"/>
      <c r="O292" s="142"/>
      <c r="P292" s="142"/>
      <c r="Q292" s="142"/>
    </row>
    <row r="293" spans="1:17" ht="14.1" customHeight="1">
      <c r="A293" s="142"/>
      <c r="B293" s="268"/>
      <c r="C293" s="268"/>
      <c r="D293" s="142"/>
      <c r="E293" s="142"/>
      <c r="F293" s="142"/>
      <c r="G293" s="142"/>
      <c r="H293" s="142"/>
      <c r="I293" s="142"/>
      <c r="J293" s="142"/>
      <c r="K293" s="142"/>
      <c r="L293" s="142"/>
      <c r="M293" s="142"/>
      <c r="N293" s="142"/>
      <c r="O293" s="142"/>
      <c r="P293" s="142"/>
      <c r="Q293" s="142"/>
    </row>
    <row r="294" spans="1:17" ht="14.1" customHeight="1">
      <c r="A294" s="142"/>
      <c r="B294" s="268"/>
      <c r="C294" s="268"/>
      <c r="D294" s="142"/>
      <c r="E294" s="142"/>
      <c r="F294" s="142"/>
      <c r="G294" s="142"/>
      <c r="H294" s="142"/>
      <c r="I294" s="142"/>
      <c r="J294" s="142"/>
      <c r="K294" s="142"/>
      <c r="L294" s="142"/>
      <c r="M294" s="142"/>
      <c r="N294" s="142"/>
      <c r="O294" s="142"/>
      <c r="P294" s="142"/>
      <c r="Q294" s="142"/>
    </row>
    <row r="295" spans="1:17" ht="14.1" customHeight="1">
      <c r="A295" s="142"/>
      <c r="B295" s="268"/>
      <c r="C295" s="268"/>
      <c r="D295" s="142"/>
      <c r="E295" s="142"/>
      <c r="F295" s="142"/>
      <c r="G295" s="142"/>
      <c r="H295" s="142"/>
      <c r="I295" s="142"/>
      <c r="J295" s="142"/>
      <c r="K295" s="142"/>
      <c r="L295" s="142"/>
      <c r="M295" s="142"/>
      <c r="N295" s="142"/>
      <c r="O295" s="142"/>
      <c r="P295" s="142"/>
      <c r="Q295" s="142"/>
    </row>
    <row r="296" spans="1:17" ht="14.1" customHeight="1">
      <c r="A296" s="142"/>
      <c r="B296" s="268"/>
      <c r="C296" s="268"/>
      <c r="D296" s="142"/>
      <c r="E296" s="142"/>
      <c r="F296" s="142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2"/>
    </row>
    <row r="297" spans="1:17" ht="14.1" customHeight="1">
      <c r="A297" s="142"/>
      <c r="B297" s="268"/>
      <c r="C297" s="268"/>
      <c r="D297" s="142"/>
      <c r="E297" s="142"/>
      <c r="F297" s="142"/>
      <c r="G297" s="142"/>
      <c r="H297" s="142"/>
      <c r="I297" s="142"/>
      <c r="J297" s="142"/>
      <c r="K297" s="142"/>
      <c r="L297" s="142"/>
      <c r="M297" s="142"/>
      <c r="N297" s="142"/>
      <c r="O297" s="142"/>
      <c r="P297" s="142"/>
      <c r="Q297" s="142"/>
    </row>
    <row r="298" spans="1:17" ht="14.1" customHeight="1">
      <c r="A298" s="142"/>
      <c r="B298" s="268"/>
      <c r="C298" s="268"/>
      <c r="D298" s="142"/>
      <c r="E298" s="142"/>
      <c r="F298" s="142"/>
      <c r="G298" s="142"/>
      <c r="H298" s="142"/>
      <c r="I298" s="142"/>
      <c r="J298" s="142"/>
      <c r="K298" s="142"/>
      <c r="L298" s="142"/>
      <c r="M298" s="142"/>
      <c r="N298" s="142"/>
      <c r="O298" s="142"/>
      <c r="P298" s="142"/>
      <c r="Q298" s="142"/>
    </row>
    <row r="299" spans="1:17" ht="14.1" customHeight="1">
      <c r="A299" s="142"/>
      <c r="B299" s="268"/>
      <c r="C299" s="268"/>
      <c r="D299" s="142"/>
      <c r="E299" s="142"/>
      <c r="F299" s="142"/>
      <c r="G299" s="142"/>
      <c r="H299" s="142"/>
      <c r="I299" s="142"/>
      <c r="J299" s="142"/>
      <c r="K299" s="142"/>
      <c r="L299" s="142"/>
      <c r="M299" s="142"/>
      <c r="N299" s="142"/>
      <c r="O299" s="142"/>
      <c r="P299" s="142"/>
      <c r="Q299" s="142"/>
    </row>
    <row r="300" spans="1:17" ht="14.1" customHeight="1">
      <c r="A300" s="142"/>
      <c r="B300" s="268"/>
      <c r="C300" s="268"/>
      <c r="D300" s="142"/>
      <c r="E300" s="142"/>
      <c r="F300" s="142"/>
      <c r="G300" s="142"/>
      <c r="H300" s="142"/>
      <c r="I300" s="142"/>
      <c r="J300" s="142"/>
      <c r="K300" s="142"/>
      <c r="L300" s="142"/>
      <c r="M300" s="142"/>
      <c r="N300" s="142"/>
      <c r="O300" s="142"/>
      <c r="P300" s="142"/>
      <c r="Q300" s="142"/>
    </row>
    <row r="301" spans="1:17" ht="14.1" customHeight="1">
      <c r="A301" s="142"/>
      <c r="B301" s="268"/>
      <c r="C301" s="268"/>
      <c r="D301" s="142"/>
      <c r="E301" s="142"/>
      <c r="F301" s="142"/>
      <c r="G301" s="142"/>
      <c r="H301" s="142"/>
      <c r="I301" s="142"/>
      <c r="J301" s="142"/>
      <c r="K301" s="142"/>
      <c r="L301" s="142"/>
      <c r="M301" s="142"/>
      <c r="N301" s="142"/>
      <c r="O301" s="142"/>
      <c r="P301" s="142"/>
      <c r="Q301" s="142"/>
    </row>
    <row r="302" spans="1:17" ht="14.1" customHeight="1">
      <c r="A302" s="142"/>
      <c r="B302" s="268"/>
      <c r="C302" s="268"/>
      <c r="D302" s="142"/>
      <c r="E302" s="142"/>
      <c r="F302" s="142"/>
      <c r="G302" s="142"/>
      <c r="H302" s="142"/>
      <c r="I302" s="142"/>
      <c r="J302" s="142"/>
      <c r="K302" s="142"/>
      <c r="L302" s="142"/>
      <c r="M302" s="142"/>
      <c r="N302" s="142"/>
      <c r="O302" s="142"/>
      <c r="P302" s="142"/>
      <c r="Q302" s="142"/>
    </row>
    <row r="303" spans="1:17" ht="14.1" customHeight="1">
      <c r="A303" s="142"/>
      <c r="B303" s="268"/>
      <c r="C303" s="268"/>
      <c r="D303" s="142"/>
      <c r="E303" s="142"/>
      <c r="F303" s="142"/>
      <c r="G303" s="142"/>
      <c r="H303" s="142"/>
      <c r="I303" s="142"/>
      <c r="J303" s="142"/>
      <c r="K303" s="142"/>
      <c r="L303" s="142"/>
      <c r="M303" s="142"/>
      <c r="N303" s="142"/>
      <c r="O303" s="142"/>
      <c r="P303" s="142"/>
      <c r="Q303" s="142"/>
    </row>
    <row r="304" spans="1:17" ht="14.1" customHeight="1">
      <c r="A304" s="142"/>
      <c r="B304" s="268"/>
      <c r="C304" s="268"/>
      <c r="D304" s="142"/>
      <c r="E304" s="142"/>
      <c r="F304" s="142"/>
      <c r="G304" s="142"/>
      <c r="H304" s="142"/>
      <c r="I304" s="142"/>
      <c r="J304" s="142"/>
      <c r="K304" s="142"/>
      <c r="L304" s="142"/>
      <c r="M304" s="142"/>
      <c r="N304" s="142"/>
      <c r="O304" s="142"/>
      <c r="P304" s="142"/>
      <c r="Q304" s="142"/>
    </row>
    <row r="305" spans="1:17" ht="14.1" customHeight="1">
      <c r="A305" s="142"/>
      <c r="B305" s="268"/>
      <c r="C305" s="268"/>
      <c r="D305" s="142"/>
      <c r="E305" s="142"/>
      <c r="F305" s="142"/>
      <c r="G305" s="142"/>
      <c r="H305" s="142"/>
      <c r="I305" s="142"/>
      <c r="J305" s="142"/>
      <c r="K305" s="142"/>
      <c r="L305" s="142"/>
      <c r="M305" s="142"/>
      <c r="N305" s="142"/>
      <c r="O305" s="142"/>
      <c r="P305" s="142"/>
      <c r="Q305" s="142"/>
    </row>
    <row r="306" spans="1:17" ht="14.1" customHeight="1">
      <c r="A306" s="142"/>
      <c r="B306" s="268"/>
      <c r="C306" s="268"/>
      <c r="D306" s="142"/>
      <c r="E306" s="142"/>
      <c r="F306" s="142"/>
      <c r="G306" s="142"/>
      <c r="H306" s="142"/>
      <c r="I306" s="142"/>
      <c r="J306" s="142"/>
      <c r="K306" s="142"/>
      <c r="L306" s="142"/>
      <c r="M306" s="142"/>
      <c r="N306" s="142"/>
      <c r="O306" s="142"/>
      <c r="P306" s="142"/>
      <c r="Q306" s="142"/>
    </row>
    <row r="307" spans="1:17" ht="14.1" customHeight="1">
      <c r="A307" s="142"/>
      <c r="B307" s="268"/>
      <c r="C307" s="268"/>
      <c r="D307" s="142"/>
      <c r="E307" s="142"/>
      <c r="F307" s="142"/>
      <c r="G307" s="142"/>
      <c r="H307" s="142"/>
      <c r="I307" s="142"/>
      <c r="J307" s="142"/>
      <c r="K307" s="142"/>
      <c r="L307" s="142"/>
      <c r="M307" s="142"/>
      <c r="N307" s="142"/>
      <c r="O307" s="142"/>
      <c r="P307" s="142"/>
      <c r="Q307" s="142"/>
    </row>
    <row r="308" spans="1:17" ht="14.1" customHeight="1">
      <c r="A308" s="142"/>
      <c r="B308" s="268"/>
      <c r="C308" s="268"/>
      <c r="D308" s="142"/>
      <c r="E308" s="142"/>
      <c r="F308" s="142"/>
      <c r="G308" s="142"/>
      <c r="H308" s="142"/>
      <c r="I308" s="142"/>
      <c r="J308" s="142"/>
      <c r="K308" s="142"/>
      <c r="L308" s="142"/>
      <c r="M308" s="142"/>
      <c r="N308" s="142"/>
      <c r="O308" s="142"/>
      <c r="P308" s="142"/>
      <c r="Q308" s="142"/>
    </row>
    <row r="309" spans="1:17" ht="14.1" customHeight="1">
      <c r="A309" s="142"/>
      <c r="B309" s="268"/>
      <c r="C309" s="268"/>
      <c r="D309" s="142"/>
      <c r="E309" s="142"/>
      <c r="F309" s="142"/>
      <c r="G309" s="142"/>
      <c r="H309" s="142"/>
      <c r="I309" s="142"/>
      <c r="J309" s="142"/>
      <c r="K309" s="142"/>
      <c r="L309" s="142"/>
      <c r="M309" s="142"/>
      <c r="N309" s="142"/>
      <c r="O309" s="142"/>
      <c r="P309" s="142"/>
      <c r="Q309" s="142"/>
    </row>
    <row r="310" spans="1:17" ht="14.1" customHeight="1">
      <c r="A310" s="142"/>
      <c r="B310" s="268"/>
      <c r="C310" s="268"/>
      <c r="D310" s="142"/>
      <c r="E310" s="142"/>
      <c r="F310" s="142"/>
      <c r="G310" s="142"/>
      <c r="H310" s="142"/>
      <c r="I310" s="142"/>
      <c r="J310" s="142"/>
      <c r="K310" s="142"/>
      <c r="L310" s="142"/>
      <c r="M310" s="142"/>
      <c r="N310" s="142"/>
      <c r="O310" s="142"/>
      <c r="P310" s="142"/>
      <c r="Q310" s="142"/>
    </row>
    <row r="311" spans="1:17" ht="14.1" customHeight="1">
      <c r="A311" s="142"/>
      <c r="B311" s="268"/>
      <c r="C311" s="268"/>
      <c r="D311" s="142"/>
      <c r="E311" s="142"/>
      <c r="F311" s="142"/>
      <c r="G311" s="142"/>
      <c r="H311" s="142"/>
      <c r="I311" s="142"/>
      <c r="J311" s="142"/>
      <c r="K311" s="142"/>
      <c r="L311" s="142"/>
      <c r="M311" s="142"/>
      <c r="N311" s="142"/>
      <c r="O311" s="142"/>
      <c r="P311" s="142"/>
      <c r="Q311" s="142"/>
    </row>
    <row r="312" spans="1:17" ht="14.1" customHeight="1">
      <c r="A312" s="142"/>
      <c r="B312" s="268"/>
      <c r="C312" s="268"/>
      <c r="D312" s="142"/>
      <c r="E312" s="142"/>
      <c r="F312" s="142"/>
      <c r="G312" s="142"/>
      <c r="H312" s="142"/>
      <c r="I312" s="142"/>
      <c r="J312" s="142"/>
      <c r="K312" s="142"/>
      <c r="L312" s="142"/>
      <c r="M312" s="142"/>
      <c r="N312" s="142"/>
      <c r="O312" s="142"/>
      <c r="P312" s="142"/>
      <c r="Q312" s="142"/>
    </row>
    <row r="313" spans="1:17" ht="14.1" customHeight="1">
      <c r="A313" s="142"/>
      <c r="B313" s="268"/>
      <c r="C313" s="268"/>
      <c r="D313" s="142"/>
      <c r="E313" s="142"/>
      <c r="F313" s="142"/>
      <c r="G313" s="142"/>
      <c r="H313" s="142"/>
      <c r="I313" s="142"/>
      <c r="J313" s="142"/>
      <c r="K313" s="142"/>
      <c r="L313" s="142"/>
      <c r="M313" s="142"/>
      <c r="N313" s="142"/>
      <c r="O313" s="142"/>
      <c r="P313" s="142"/>
      <c r="Q313" s="142"/>
    </row>
    <row r="314" spans="1:17" ht="14.1" customHeight="1">
      <c r="A314" s="142"/>
      <c r="B314" s="268"/>
      <c r="C314" s="268"/>
      <c r="D314" s="142"/>
      <c r="E314" s="142"/>
      <c r="F314" s="142"/>
      <c r="G314" s="142"/>
      <c r="H314" s="142"/>
      <c r="I314" s="142"/>
      <c r="J314" s="142"/>
      <c r="K314" s="142"/>
      <c r="L314" s="142"/>
      <c r="M314" s="142"/>
      <c r="N314" s="142"/>
      <c r="O314" s="142"/>
      <c r="P314" s="142"/>
      <c r="Q314" s="142"/>
    </row>
    <row r="315" spans="1:17" ht="14.1" customHeight="1">
      <c r="A315" s="142"/>
      <c r="B315" s="268"/>
      <c r="C315" s="268"/>
      <c r="D315" s="142"/>
      <c r="E315" s="142"/>
      <c r="F315" s="142"/>
      <c r="G315" s="142"/>
      <c r="H315" s="142"/>
      <c r="I315" s="142"/>
      <c r="J315" s="142"/>
      <c r="K315" s="142"/>
      <c r="L315" s="142"/>
      <c r="M315" s="142"/>
      <c r="N315" s="142"/>
      <c r="O315" s="142"/>
      <c r="P315" s="142"/>
      <c r="Q315" s="142"/>
    </row>
    <row r="316" spans="1:17" ht="14.1" customHeight="1">
      <c r="A316" s="142"/>
      <c r="B316" s="268"/>
      <c r="C316" s="268"/>
      <c r="D316" s="142"/>
      <c r="E316" s="142"/>
      <c r="F316" s="142"/>
      <c r="G316" s="142"/>
      <c r="H316" s="142"/>
      <c r="I316" s="142"/>
      <c r="J316" s="142"/>
      <c r="K316" s="142"/>
      <c r="L316" s="142"/>
      <c r="M316" s="142"/>
      <c r="N316" s="142"/>
      <c r="O316" s="142"/>
      <c r="P316" s="142"/>
      <c r="Q316" s="142"/>
    </row>
    <row r="317" spans="1:17" ht="14.1" customHeight="1">
      <c r="A317" s="142"/>
      <c r="B317" s="268"/>
      <c r="C317" s="268"/>
      <c r="D317" s="142"/>
      <c r="E317" s="142"/>
      <c r="F317" s="142"/>
      <c r="G317" s="142"/>
      <c r="H317" s="142"/>
      <c r="I317" s="142"/>
      <c r="J317" s="142"/>
      <c r="K317" s="142"/>
      <c r="L317" s="142"/>
      <c r="M317" s="142"/>
      <c r="N317" s="142"/>
      <c r="O317" s="142"/>
      <c r="P317" s="142"/>
      <c r="Q317" s="142"/>
    </row>
    <row r="318" spans="1:17" ht="14.1" customHeight="1">
      <c r="A318" s="142"/>
      <c r="B318" s="268"/>
      <c r="C318" s="268"/>
      <c r="D318" s="142"/>
      <c r="E318" s="142"/>
      <c r="F318" s="142"/>
      <c r="G318" s="142"/>
      <c r="H318" s="142"/>
      <c r="I318" s="142"/>
      <c r="J318" s="142"/>
      <c r="K318" s="142"/>
      <c r="L318" s="142"/>
      <c r="M318" s="142"/>
      <c r="N318" s="142"/>
      <c r="O318" s="142"/>
      <c r="P318" s="142"/>
      <c r="Q318" s="142"/>
    </row>
    <row r="319" spans="1:17" ht="14.1" customHeight="1">
      <c r="A319" s="142"/>
      <c r="B319" s="268"/>
      <c r="C319" s="268"/>
      <c r="D319" s="142"/>
      <c r="E319" s="142"/>
      <c r="F319" s="142"/>
      <c r="G319" s="142"/>
      <c r="H319" s="142"/>
      <c r="I319" s="142"/>
      <c r="J319" s="142"/>
      <c r="K319" s="142"/>
      <c r="L319" s="142"/>
      <c r="M319" s="142"/>
      <c r="N319" s="142"/>
      <c r="O319" s="142"/>
      <c r="P319" s="142"/>
      <c r="Q319" s="142"/>
    </row>
    <row r="320" spans="1:17" ht="14.1" customHeight="1">
      <c r="A320" s="142"/>
      <c r="B320" s="268"/>
      <c r="C320" s="268"/>
      <c r="D320" s="142"/>
      <c r="E320" s="142"/>
      <c r="F320" s="142"/>
      <c r="G320" s="142"/>
      <c r="H320" s="142"/>
      <c r="I320" s="142"/>
      <c r="J320" s="142"/>
      <c r="K320" s="142"/>
      <c r="L320" s="142"/>
      <c r="M320" s="142"/>
      <c r="N320" s="142"/>
      <c r="O320" s="142"/>
      <c r="P320" s="142"/>
      <c r="Q320" s="142"/>
    </row>
    <row r="321" spans="1:17" ht="14.1" customHeight="1">
      <c r="A321" s="142"/>
      <c r="B321" s="268"/>
      <c r="C321" s="268"/>
      <c r="D321" s="142"/>
      <c r="E321" s="142"/>
      <c r="F321" s="142"/>
      <c r="G321" s="142"/>
      <c r="H321" s="142"/>
      <c r="I321" s="142"/>
      <c r="J321" s="142"/>
      <c r="K321" s="142"/>
      <c r="L321" s="142"/>
      <c r="M321" s="142"/>
      <c r="N321" s="142"/>
      <c r="O321" s="142"/>
      <c r="P321" s="142"/>
      <c r="Q321" s="142"/>
    </row>
    <row r="322" spans="1:17" ht="14.1" customHeight="1">
      <c r="A322" s="142"/>
      <c r="B322" s="268"/>
      <c r="C322" s="268"/>
      <c r="D322" s="142"/>
      <c r="E322" s="142"/>
      <c r="F322" s="142"/>
      <c r="G322" s="142"/>
      <c r="H322" s="142"/>
      <c r="I322" s="142"/>
      <c r="J322" s="142"/>
      <c r="K322" s="142"/>
      <c r="L322" s="142"/>
      <c r="M322" s="142"/>
      <c r="N322" s="142"/>
      <c r="O322" s="142"/>
      <c r="P322" s="142"/>
      <c r="Q322" s="142"/>
    </row>
    <row r="323" spans="1:17" ht="14.1" customHeight="1">
      <c r="A323" s="142"/>
      <c r="B323" s="268"/>
      <c r="C323" s="268"/>
      <c r="D323" s="142"/>
      <c r="E323" s="142"/>
      <c r="F323" s="142"/>
      <c r="G323" s="142"/>
      <c r="H323" s="142"/>
      <c r="I323" s="142"/>
      <c r="J323" s="142"/>
      <c r="K323" s="142"/>
      <c r="L323" s="142"/>
      <c r="M323" s="142"/>
      <c r="N323" s="142"/>
      <c r="O323" s="142"/>
      <c r="P323" s="142"/>
      <c r="Q323" s="142"/>
    </row>
    <row r="324" spans="1:17" ht="14.1" customHeight="1">
      <c r="A324" s="142"/>
      <c r="B324" s="268"/>
      <c r="C324" s="268"/>
      <c r="D324" s="142"/>
      <c r="E324" s="142"/>
      <c r="F324" s="142"/>
      <c r="G324" s="142"/>
      <c r="H324" s="142"/>
      <c r="I324" s="142"/>
      <c r="J324" s="142"/>
      <c r="K324" s="142"/>
      <c r="L324" s="142"/>
      <c r="M324" s="142"/>
      <c r="N324" s="142"/>
      <c r="O324" s="142"/>
      <c r="P324" s="142"/>
      <c r="Q324" s="142"/>
    </row>
    <row r="325" spans="1:17" ht="14.1" customHeight="1">
      <c r="A325" s="142"/>
      <c r="B325" s="268"/>
      <c r="C325" s="268"/>
      <c r="D325" s="142"/>
      <c r="E325" s="142"/>
      <c r="F325" s="142"/>
      <c r="G325" s="142"/>
      <c r="H325" s="142"/>
      <c r="I325" s="142"/>
      <c r="J325" s="142"/>
      <c r="K325" s="142"/>
      <c r="L325" s="142"/>
      <c r="M325" s="142"/>
      <c r="N325" s="142"/>
      <c r="O325" s="142"/>
      <c r="P325" s="142"/>
      <c r="Q325" s="142"/>
    </row>
    <row r="326" spans="1:17" ht="14.1" customHeight="1">
      <c r="A326" s="142"/>
      <c r="B326" s="268"/>
      <c r="C326" s="268"/>
      <c r="D326" s="142"/>
      <c r="E326" s="142"/>
      <c r="F326" s="142"/>
      <c r="G326" s="142"/>
      <c r="H326" s="142"/>
      <c r="I326" s="142"/>
      <c r="J326" s="142"/>
      <c r="K326" s="142"/>
      <c r="L326" s="142"/>
      <c r="M326" s="142"/>
      <c r="N326" s="142"/>
      <c r="O326" s="142"/>
      <c r="P326" s="142"/>
      <c r="Q326" s="142"/>
    </row>
    <row r="327" spans="1:17" ht="14.1" customHeight="1">
      <c r="A327" s="142"/>
      <c r="B327" s="268"/>
      <c r="C327" s="268"/>
      <c r="D327" s="142"/>
      <c r="E327" s="142"/>
      <c r="F327" s="142"/>
      <c r="G327" s="142"/>
      <c r="H327" s="142"/>
      <c r="I327" s="142"/>
      <c r="J327" s="142"/>
      <c r="K327" s="142"/>
      <c r="L327" s="142"/>
      <c r="M327" s="142"/>
      <c r="N327" s="142"/>
      <c r="O327" s="142"/>
      <c r="P327" s="142"/>
      <c r="Q327" s="142"/>
    </row>
    <row r="328" spans="1:17" ht="14.1" customHeight="1">
      <c r="A328" s="142"/>
      <c r="B328" s="268"/>
      <c r="C328" s="268"/>
      <c r="D328" s="142"/>
      <c r="E328" s="142"/>
      <c r="F328" s="142"/>
      <c r="G328" s="142"/>
      <c r="H328" s="142"/>
      <c r="I328" s="142"/>
      <c r="J328" s="142"/>
      <c r="K328" s="142"/>
      <c r="L328" s="142"/>
      <c r="M328" s="142"/>
      <c r="N328" s="142"/>
      <c r="O328" s="142"/>
      <c r="P328" s="142"/>
      <c r="Q328" s="142"/>
    </row>
    <row r="329" spans="1:17" ht="14.1" customHeight="1">
      <c r="A329" s="142"/>
      <c r="B329" s="268"/>
      <c r="C329" s="268"/>
      <c r="D329" s="142"/>
      <c r="E329" s="142"/>
      <c r="F329" s="142"/>
      <c r="G329" s="142"/>
      <c r="H329" s="142"/>
      <c r="I329" s="142"/>
      <c r="J329" s="142"/>
      <c r="K329" s="142"/>
      <c r="L329" s="142"/>
      <c r="M329" s="142"/>
      <c r="N329" s="142"/>
      <c r="O329" s="142"/>
      <c r="P329" s="142"/>
      <c r="Q329" s="142"/>
    </row>
    <row r="330" spans="1:17" ht="14.1" customHeight="1">
      <c r="A330" s="142"/>
      <c r="B330" s="268"/>
      <c r="C330" s="268"/>
      <c r="D330" s="142"/>
      <c r="E330" s="142"/>
      <c r="F330" s="142"/>
      <c r="G330" s="142"/>
      <c r="H330" s="142"/>
      <c r="I330" s="142"/>
      <c r="J330" s="142"/>
      <c r="K330" s="142"/>
      <c r="L330" s="142"/>
      <c r="M330" s="142"/>
      <c r="N330" s="142"/>
      <c r="O330" s="142"/>
      <c r="P330" s="142"/>
      <c r="Q330" s="142"/>
    </row>
    <row r="331" spans="1:17" ht="14.1" customHeight="1">
      <c r="A331" s="142"/>
      <c r="B331" s="268"/>
      <c r="C331" s="268"/>
      <c r="D331" s="142"/>
      <c r="E331" s="142"/>
      <c r="F331" s="142"/>
      <c r="G331" s="142"/>
      <c r="H331" s="142"/>
      <c r="I331" s="142"/>
      <c r="J331" s="142"/>
      <c r="K331" s="142"/>
      <c r="L331" s="142"/>
      <c r="M331" s="142"/>
      <c r="N331" s="142"/>
      <c r="O331" s="142"/>
      <c r="P331" s="142"/>
      <c r="Q331" s="142"/>
    </row>
    <row r="332" spans="1:17" ht="14.1" customHeight="1">
      <c r="A332" s="142"/>
      <c r="B332" s="268"/>
      <c r="C332" s="268"/>
      <c r="D332" s="142"/>
      <c r="E332" s="142"/>
      <c r="F332" s="142"/>
      <c r="G332" s="142"/>
      <c r="H332" s="142"/>
      <c r="I332" s="142"/>
      <c r="J332" s="142"/>
      <c r="K332" s="142"/>
      <c r="L332" s="142"/>
      <c r="M332" s="142"/>
      <c r="N332" s="142"/>
      <c r="O332" s="142"/>
      <c r="P332" s="142"/>
      <c r="Q332" s="142"/>
    </row>
    <row r="333" spans="1:17" ht="14.1" customHeight="1">
      <c r="A333" s="142"/>
      <c r="B333" s="268"/>
      <c r="C333" s="268"/>
      <c r="D333" s="142"/>
      <c r="E333" s="142"/>
      <c r="F333" s="142"/>
      <c r="G333" s="142"/>
      <c r="H333" s="142"/>
      <c r="I333" s="142"/>
      <c r="J333" s="142"/>
      <c r="K333" s="142"/>
      <c r="L333" s="142"/>
      <c r="M333" s="142"/>
      <c r="N333" s="142"/>
      <c r="O333" s="142"/>
      <c r="P333" s="142"/>
      <c r="Q333" s="142"/>
    </row>
    <row r="334" spans="1:17" ht="14.1" customHeight="1">
      <c r="A334" s="142"/>
      <c r="B334" s="268"/>
      <c r="C334" s="268"/>
      <c r="D334" s="142"/>
      <c r="E334" s="142"/>
      <c r="F334" s="142"/>
      <c r="G334" s="142"/>
      <c r="H334" s="142"/>
      <c r="I334" s="142"/>
      <c r="J334" s="142"/>
      <c r="K334" s="142"/>
      <c r="L334" s="142"/>
      <c r="M334" s="142"/>
      <c r="N334" s="142"/>
      <c r="O334" s="142"/>
      <c r="P334" s="142"/>
      <c r="Q334" s="142"/>
    </row>
    <row r="335" spans="1:17" ht="14.1" customHeight="1">
      <c r="A335" s="142"/>
      <c r="B335" s="268"/>
      <c r="C335" s="268"/>
      <c r="D335" s="142"/>
      <c r="E335" s="142"/>
      <c r="F335" s="142"/>
      <c r="G335" s="142"/>
      <c r="H335" s="142"/>
      <c r="I335" s="142"/>
      <c r="J335" s="142"/>
      <c r="K335" s="142"/>
      <c r="L335" s="142"/>
      <c r="M335" s="142"/>
      <c r="N335" s="142"/>
      <c r="O335" s="142"/>
      <c r="P335" s="142"/>
      <c r="Q335" s="142"/>
    </row>
    <row r="336" spans="1:17" ht="14.1" customHeight="1">
      <c r="A336" s="142"/>
      <c r="B336" s="268"/>
      <c r="C336" s="268"/>
      <c r="D336" s="142"/>
      <c r="E336" s="142"/>
      <c r="F336" s="142"/>
      <c r="G336" s="142"/>
      <c r="H336" s="142"/>
      <c r="I336" s="142"/>
      <c r="J336" s="142"/>
      <c r="K336" s="142"/>
      <c r="L336" s="142"/>
      <c r="M336" s="142"/>
      <c r="N336" s="142"/>
      <c r="O336" s="142"/>
      <c r="P336" s="142"/>
      <c r="Q336" s="142"/>
    </row>
    <row r="337" spans="1:17" ht="14.1" customHeight="1">
      <c r="A337" s="142"/>
      <c r="B337" s="268"/>
      <c r="C337" s="268"/>
      <c r="D337" s="142"/>
      <c r="E337" s="142"/>
      <c r="F337" s="142"/>
      <c r="G337" s="142"/>
      <c r="H337" s="142"/>
      <c r="I337" s="142"/>
      <c r="J337" s="142"/>
      <c r="K337" s="142"/>
      <c r="L337" s="142"/>
      <c r="M337" s="142"/>
      <c r="N337" s="142"/>
      <c r="O337" s="142"/>
      <c r="P337" s="142"/>
      <c r="Q337" s="142"/>
    </row>
    <row r="338" spans="1:17" ht="14.1" customHeight="1">
      <c r="A338" s="142"/>
      <c r="B338" s="268"/>
      <c r="C338" s="268"/>
      <c r="D338" s="142"/>
      <c r="E338" s="142"/>
      <c r="F338" s="142"/>
      <c r="G338" s="142"/>
      <c r="H338" s="142"/>
      <c r="I338" s="142"/>
      <c r="J338" s="142"/>
      <c r="K338" s="142"/>
      <c r="L338" s="142"/>
      <c r="M338" s="142"/>
      <c r="N338" s="142"/>
      <c r="O338" s="142"/>
      <c r="P338" s="142"/>
      <c r="Q338" s="142"/>
    </row>
    <row r="339" spans="1:17" ht="14.1" customHeight="1">
      <c r="A339" s="142"/>
      <c r="B339" s="268"/>
      <c r="C339" s="268"/>
      <c r="D339" s="142"/>
      <c r="E339" s="142"/>
      <c r="F339" s="142"/>
      <c r="G339" s="142"/>
      <c r="H339" s="142"/>
      <c r="I339" s="142"/>
      <c r="J339" s="142"/>
      <c r="K339" s="142"/>
      <c r="L339" s="142"/>
      <c r="M339" s="142"/>
      <c r="N339" s="142"/>
      <c r="O339" s="142"/>
      <c r="P339" s="142"/>
      <c r="Q339" s="142"/>
    </row>
    <row r="340" spans="1:17" ht="14.1" customHeight="1">
      <c r="A340" s="142"/>
      <c r="B340" s="268"/>
      <c r="C340" s="268"/>
      <c r="D340" s="142"/>
      <c r="E340" s="142"/>
      <c r="F340" s="142"/>
      <c r="G340" s="142"/>
      <c r="H340" s="142"/>
      <c r="I340" s="142"/>
      <c r="J340" s="142"/>
      <c r="K340" s="142"/>
      <c r="L340" s="142"/>
      <c r="M340" s="142"/>
      <c r="N340" s="142"/>
      <c r="O340" s="142"/>
      <c r="P340" s="142"/>
      <c r="Q340" s="142"/>
    </row>
    <row r="341" spans="1:17" ht="14.1" customHeight="1">
      <c r="A341" s="142"/>
      <c r="B341" s="268"/>
      <c r="C341" s="268"/>
      <c r="D341" s="142"/>
      <c r="E341" s="142"/>
      <c r="F341" s="142"/>
      <c r="G341" s="142"/>
      <c r="H341" s="142"/>
      <c r="I341" s="142"/>
      <c r="J341" s="142"/>
      <c r="K341" s="142"/>
      <c r="L341" s="142"/>
      <c r="M341" s="142"/>
      <c r="N341" s="142"/>
      <c r="O341" s="142"/>
      <c r="P341" s="142"/>
      <c r="Q341" s="142"/>
    </row>
    <row r="342" spans="1:17" ht="14.1" customHeight="1">
      <c r="A342" s="142"/>
      <c r="B342" s="268"/>
      <c r="C342" s="268"/>
      <c r="D342" s="142"/>
      <c r="E342" s="142"/>
      <c r="F342" s="142"/>
      <c r="G342" s="142"/>
      <c r="H342" s="142"/>
      <c r="I342" s="142"/>
      <c r="J342" s="142"/>
      <c r="K342" s="142"/>
      <c r="L342" s="142"/>
      <c r="M342" s="142"/>
      <c r="N342" s="142"/>
      <c r="O342" s="142"/>
      <c r="P342" s="142"/>
      <c r="Q342" s="142"/>
    </row>
    <row r="343" spans="1:17" ht="14.1" customHeight="1">
      <c r="A343" s="142"/>
      <c r="B343" s="268"/>
      <c r="C343" s="268"/>
      <c r="D343" s="142"/>
      <c r="E343" s="142"/>
      <c r="F343" s="142"/>
      <c r="G343" s="142"/>
      <c r="H343" s="142"/>
      <c r="I343" s="142"/>
      <c r="J343" s="142"/>
      <c r="K343" s="142"/>
      <c r="L343" s="142"/>
      <c r="M343" s="142"/>
      <c r="N343" s="142"/>
      <c r="O343" s="142"/>
      <c r="P343" s="142"/>
      <c r="Q343" s="142"/>
    </row>
    <row r="344" spans="1:17" ht="14.1" customHeight="1">
      <c r="A344" s="142"/>
      <c r="B344" s="268"/>
      <c r="C344" s="268"/>
      <c r="D344" s="142"/>
      <c r="E344" s="142"/>
      <c r="F344" s="142"/>
      <c r="G344" s="142"/>
      <c r="H344" s="142"/>
      <c r="I344" s="142"/>
      <c r="J344" s="142"/>
      <c r="K344" s="142"/>
      <c r="L344" s="142"/>
      <c r="M344" s="142"/>
      <c r="N344" s="142"/>
      <c r="O344" s="142"/>
      <c r="P344" s="142"/>
      <c r="Q344" s="142"/>
    </row>
    <row r="345" spans="1:17" ht="14.1" customHeight="1">
      <c r="A345" s="142"/>
      <c r="B345" s="268"/>
      <c r="C345" s="268"/>
      <c r="D345" s="142"/>
      <c r="E345" s="142"/>
      <c r="F345" s="142"/>
      <c r="G345" s="142"/>
      <c r="H345" s="142"/>
      <c r="I345" s="142"/>
      <c r="J345" s="142"/>
      <c r="K345" s="142"/>
      <c r="L345" s="142"/>
      <c r="M345" s="142"/>
      <c r="N345" s="142"/>
      <c r="O345" s="142"/>
      <c r="P345" s="142"/>
      <c r="Q345" s="142"/>
    </row>
    <row r="346" spans="1:17" ht="14.1" customHeight="1">
      <c r="A346" s="142"/>
      <c r="B346" s="268"/>
      <c r="C346" s="268"/>
      <c r="D346" s="142"/>
      <c r="E346" s="142"/>
      <c r="F346" s="142"/>
      <c r="G346" s="142"/>
      <c r="H346" s="142"/>
      <c r="I346" s="142"/>
      <c r="J346" s="142"/>
      <c r="K346" s="142"/>
      <c r="L346" s="142"/>
      <c r="M346" s="142"/>
      <c r="N346" s="142"/>
      <c r="O346" s="142"/>
      <c r="P346" s="142"/>
      <c r="Q346" s="142"/>
    </row>
    <row r="347" spans="1:17" ht="14.1" customHeight="1">
      <c r="A347" s="142"/>
      <c r="B347" s="268"/>
      <c r="C347" s="268"/>
      <c r="D347" s="142"/>
      <c r="E347" s="142"/>
      <c r="F347" s="142"/>
      <c r="G347" s="142"/>
      <c r="H347" s="142"/>
      <c r="I347" s="142"/>
      <c r="J347" s="142"/>
      <c r="K347" s="142"/>
      <c r="L347" s="142"/>
      <c r="M347" s="142"/>
      <c r="N347" s="142"/>
      <c r="O347" s="142"/>
      <c r="P347" s="142"/>
      <c r="Q347" s="142"/>
    </row>
    <row r="348" spans="1:17" ht="14.1" customHeight="1">
      <c r="A348" s="142"/>
      <c r="B348" s="268"/>
      <c r="C348" s="268"/>
      <c r="D348" s="142"/>
      <c r="E348" s="142"/>
      <c r="F348" s="142"/>
      <c r="G348" s="142"/>
      <c r="H348" s="142"/>
      <c r="I348" s="142"/>
      <c r="J348" s="142"/>
      <c r="K348" s="142"/>
      <c r="L348" s="142"/>
      <c r="M348" s="142"/>
      <c r="N348" s="142"/>
      <c r="O348" s="142"/>
      <c r="P348" s="142"/>
      <c r="Q348" s="142"/>
    </row>
    <row r="349" spans="1:17" ht="14.1" customHeight="1">
      <c r="A349" s="142"/>
      <c r="B349" s="268"/>
      <c r="C349" s="268"/>
      <c r="D349" s="142"/>
      <c r="E349" s="142"/>
      <c r="F349" s="142"/>
      <c r="G349" s="142"/>
      <c r="H349" s="142"/>
      <c r="I349" s="142"/>
      <c r="J349" s="142"/>
      <c r="K349" s="142"/>
      <c r="L349" s="142"/>
      <c r="M349" s="142"/>
      <c r="N349" s="142"/>
      <c r="O349" s="142"/>
      <c r="P349" s="142"/>
      <c r="Q349" s="142"/>
    </row>
    <row r="350" spans="1:17" ht="14.1" customHeight="1">
      <c r="A350" s="142"/>
      <c r="B350" s="268"/>
      <c r="C350" s="268"/>
      <c r="D350" s="142"/>
      <c r="E350" s="142"/>
      <c r="F350" s="142"/>
      <c r="G350" s="142"/>
      <c r="H350" s="142"/>
      <c r="I350" s="142"/>
      <c r="J350" s="142"/>
      <c r="K350" s="142"/>
      <c r="L350" s="142"/>
      <c r="M350" s="142"/>
      <c r="N350" s="142"/>
      <c r="O350" s="142"/>
      <c r="P350" s="142"/>
      <c r="Q350" s="142"/>
    </row>
    <row r="351" spans="1:17" ht="14.1" customHeight="1">
      <c r="A351" s="142"/>
      <c r="B351" s="268"/>
      <c r="C351" s="268"/>
      <c r="D351" s="142"/>
      <c r="E351" s="142"/>
      <c r="F351" s="142"/>
      <c r="G351" s="142"/>
      <c r="H351" s="142"/>
      <c r="I351" s="142"/>
      <c r="J351" s="142"/>
      <c r="K351" s="142"/>
      <c r="L351" s="142"/>
      <c r="M351" s="142"/>
      <c r="N351" s="142"/>
      <c r="O351" s="142"/>
      <c r="P351" s="142"/>
      <c r="Q351" s="142"/>
    </row>
    <row r="352" spans="1:17" ht="14.1" customHeight="1">
      <c r="A352" s="142"/>
      <c r="B352" s="268"/>
      <c r="C352" s="268"/>
      <c r="D352" s="142"/>
      <c r="E352" s="142"/>
      <c r="F352" s="142"/>
      <c r="G352" s="142"/>
      <c r="H352" s="142"/>
      <c r="I352" s="142"/>
      <c r="J352" s="142"/>
      <c r="K352" s="142"/>
      <c r="L352" s="142"/>
      <c r="M352" s="142"/>
      <c r="N352" s="142"/>
      <c r="O352" s="142"/>
      <c r="P352" s="142"/>
      <c r="Q352" s="142"/>
    </row>
    <row r="353" spans="1:17" ht="14.1" customHeight="1">
      <c r="A353" s="142"/>
      <c r="B353" s="268"/>
      <c r="C353" s="268"/>
      <c r="D353" s="142"/>
      <c r="E353" s="142"/>
      <c r="F353" s="142"/>
      <c r="G353" s="142"/>
      <c r="H353" s="142"/>
      <c r="I353" s="142"/>
      <c r="J353" s="142"/>
      <c r="K353" s="142"/>
      <c r="L353" s="142"/>
      <c r="M353" s="142"/>
      <c r="N353" s="142"/>
      <c r="O353" s="142"/>
      <c r="P353" s="142"/>
      <c r="Q353" s="142"/>
    </row>
    <row r="354" spans="1:17" ht="14.1" customHeight="1">
      <c r="A354" s="142"/>
      <c r="B354" s="268"/>
      <c r="C354" s="268"/>
      <c r="D354" s="142"/>
      <c r="E354" s="142"/>
      <c r="F354" s="142"/>
      <c r="G354" s="142"/>
      <c r="H354" s="142"/>
      <c r="I354" s="142"/>
      <c r="J354" s="142"/>
      <c r="K354" s="142"/>
      <c r="L354" s="142"/>
      <c r="M354" s="142"/>
      <c r="N354" s="142"/>
      <c r="O354" s="142"/>
      <c r="P354" s="142"/>
      <c r="Q354" s="142"/>
    </row>
    <row r="355" spans="1:17" ht="14.1" customHeight="1">
      <c r="A355" s="142"/>
      <c r="B355" s="268"/>
      <c r="C355" s="268"/>
      <c r="D355" s="142"/>
      <c r="E355" s="142"/>
      <c r="F355" s="142"/>
      <c r="G355" s="142"/>
      <c r="H355" s="142"/>
      <c r="I355" s="142"/>
      <c r="J355" s="142"/>
      <c r="K355" s="142"/>
      <c r="L355" s="142"/>
      <c r="M355" s="142"/>
      <c r="N355" s="142"/>
      <c r="O355" s="142"/>
      <c r="P355" s="142"/>
      <c r="Q355" s="142"/>
    </row>
    <row r="356" spans="1:17" ht="14.1" customHeight="1">
      <c r="A356" s="142"/>
      <c r="B356" s="268"/>
      <c r="C356" s="268"/>
      <c r="D356" s="142"/>
      <c r="E356" s="142"/>
      <c r="F356" s="142"/>
      <c r="G356" s="142"/>
      <c r="H356" s="142"/>
      <c r="I356" s="142"/>
      <c r="J356" s="142"/>
      <c r="K356" s="142"/>
      <c r="L356" s="142"/>
      <c r="M356" s="142"/>
      <c r="N356" s="142"/>
      <c r="O356" s="142"/>
      <c r="P356" s="142"/>
      <c r="Q356" s="142"/>
    </row>
    <row r="357" spans="1:17" ht="14.1" customHeight="1">
      <c r="A357" s="142"/>
      <c r="B357" s="268"/>
      <c r="C357" s="268"/>
      <c r="D357" s="142"/>
      <c r="E357" s="142"/>
      <c r="F357" s="142"/>
      <c r="G357" s="142"/>
      <c r="H357" s="142"/>
      <c r="I357" s="142"/>
      <c r="J357" s="142"/>
      <c r="K357" s="142"/>
      <c r="L357" s="142"/>
      <c r="M357" s="142"/>
      <c r="N357" s="142"/>
      <c r="O357" s="142"/>
      <c r="P357" s="142"/>
      <c r="Q357" s="142"/>
    </row>
    <row r="358" spans="1:17" ht="14.1" customHeight="1">
      <c r="A358" s="142"/>
      <c r="B358" s="268"/>
      <c r="C358" s="268"/>
      <c r="D358" s="142"/>
      <c r="E358" s="142"/>
      <c r="F358" s="142"/>
      <c r="G358" s="142"/>
      <c r="H358" s="142"/>
      <c r="I358" s="142"/>
      <c r="J358" s="142"/>
      <c r="K358" s="142"/>
      <c r="L358" s="142"/>
      <c r="M358" s="142"/>
      <c r="N358" s="142"/>
      <c r="O358" s="142"/>
      <c r="P358" s="142"/>
      <c r="Q358" s="142"/>
    </row>
    <row r="359" spans="1:17" ht="14.1" customHeight="1">
      <c r="A359" s="142"/>
      <c r="B359" s="268"/>
      <c r="C359" s="268"/>
      <c r="D359" s="142"/>
      <c r="E359" s="142"/>
      <c r="F359" s="142"/>
      <c r="G359" s="142"/>
      <c r="H359" s="142"/>
      <c r="I359" s="142"/>
      <c r="J359" s="142"/>
      <c r="K359" s="142"/>
      <c r="L359" s="142"/>
      <c r="M359" s="142"/>
      <c r="N359" s="142"/>
      <c r="O359" s="142"/>
      <c r="P359" s="142"/>
      <c r="Q359" s="142"/>
    </row>
    <row r="360" spans="1:17" ht="14.1" customHeight="1">
      <c r="A360" s="142"/>
      <c r="B360" s="268"/>
      <c r="C360" s="268"/>
      <c r="D360" s="142"/>
      <c r="E360" s="142"/>
      <c r="F360" s="142"/>
      <c r="G360" s="142"/>
      <c r="H360" s="142"/>
      <c r="I360" s="142"/>
      <c r="J360" s="142"/>
      <c r="K360" s="142"/>
      <c r="L360" s="142"/>
      <c r="M360" s="142"/>
      <c r="N360" s="142"/>
      <c r="O360" s="142"/>
      <c r="P360" s="142"/>
      <c r="Q360" s="142"/>
    </row>
    <row r="361" spans="1:17" ht="14.1" customHeight="1">
      <c r="A361" s="142"/>
      <c r="B361" s="268"/>
      <c r="C361" s="268"/>
      <c r="D361" s="142"/>
      <c r="E361" s="142"/>
      <c r="F361" s="142"/>
      <c r="G361" s="142"/>
      <c r="H361" s="142"/>
      <c r="I361" s="142"/>
      <c r="J361" s="142"/>
      <c r="K361" s="142"/>
      <c r="L361" s="142"/>
      <c r="M361" s="142"/>
      <c r="N361" s="142"/>
      <c r="O361" s="142"/>
      <c r="P361" s="142"/>
      <c r="Q361" s="142"/>
    </row>
    <row r="362" spans="1:17" ht="14.1" customHeight="1">
      <c r="A362" s="142"/>
      <c r="B362" s="268"/>
      <c r="C362" s="268"/>
      <c r="D362" s="142"/>
      <c r="E362" s="142"/>
      <c r="F362" s="142"/>
      <c r="G362" s="142"/>
      <c r="H362" s="142"/>
      <c r="I362" s="142"/>
      <c r="J362" s="142"/>
      <c r="K362" s="142"/>
      <c r="L362" s="142"/>
      <c r="M362" s="142"/>
      <c r="N362" s="142"/>
      <c r="O362" s="142"/>
      <c r="P362" s="142"/>
      <c r="Q362" s="142"/>
    </row>
    <row r="363" spans="1:17" ht="14.1" customHeight="1">
      <c r="A363" s="142"/>
      <c r="B363" s="268"/>
      <c r="C363" s="268"/>
      <c r="D363" s="142"/>
      <c r="E363" s="142"/>
      <c r="F363" s="142"/>
      <c r="G363" s="142"/>
      <c r="H363" s="142"/>
      <c r="I363" s="142"/>
      <c r="J363" s="142"/>
      <c r="K363" s="142"/>
      <c r="L363" s="142"/>
      <c r="M363" s="142"/>
      <c r="N363" s="142"/>
      <c r="O363" s="142"/>
      <c r="P363" s="142"/>
      <c r="Q363" s="142"/>
    </row>
    <row r="364" spans="1:17" ht="14.1" customHeight="1">
      <c r="A364" s="142"/>
      <c r="B364" s="268"/>
      <c r="C364" s="268"/>
      <c r="D364" s="142"/>
      <c r="E364" s="142"/>
      <c r="F364" s="142"/>
      <c r="G364" s="142"/>
      <c r="H364" s="142"/>
      <c r="I364" s="142"/>
      <c r="J364" s="142"/>
      <c r="K364" s="142"/>
      <c r="L364" s="142"/>
      <c r="M364" s="142"/>
      <c r="N364" s="142"/>
      <c r="O364" s="142"/>
      <c r="P364" s="142"/>
      <c r="Q364" s="142"/>
    </row>
    <row r="365" spans="1:17" ht="14.1" customHeight="1">
      <c r="A365" s="142"/>
      <c r="B365" s="268"/>
      <c r="C365" s="268"/>
      <c r="D365" s="142"/>
      <c r="E365" s="142"/>
      <c r="F365" s="142"/>
      <c r="G365" s="142"/>
      <c r="H365" s="142"/>
      <c r="I365" s="142"/>
      <c r="J365" s="142"/>
      <c r="K365" s="142"/>
      <c r="L365" s="142"/>
      <c r="M365" s="142"/>
      <c r="N365" s="142"/>
      <c r="O365" s="142"/>
      <c r="P365" s="142"/>
      <c r="Q365" s="142"/>
    </row>
    <row r="366" spans="1:17" ht="14.1" customHeight="1">
      <c r="A366" s="142"/>
      <c r="B366" s="268"/>
      <c r="C366" s="268"/>
      <c r="D366" s="142"/>
      <c r="E366" s="142"/>
      <c r="F366" s="142"/>
      <c r="G366" s="142"/>
      <c r="H366" s="142"/>
      <c r="I366" s="142"/>
      <c r="J366" s="142"/>
      <c r="K366" s="142"/>
      <c r="L366" s="142"/>
      <c r="M366" s="142"/>
      <c r="N366" s="142"/>
      <c r="O366" s="142"/>
      <c r="P366" s="142"/>
      <c r="Q366" s="142"/>
    </row>
    <row r="367" spans="1:17" ht="14.1" customHeight="1">
      <c r="A367" s="142"/>
      <c r="B367" s="268"/>
      <c r="C367" s="268"/>
      <c r="D367" s="142"/>
      <c r="E367" s="142"/>
      <c r="F367" s="142"/>
      <c r="G367" s="142"/>
      <c r="H367" s="142"/>
      <c r="I367" s="142"/>
      <c r="J367" s="142"/>
      <c r="K367" s="142"/>
      <c r="L367" s="142"/>
      <c r="M367" s="142"/>
      <c r="N367" s="142"/>
      <c r="O367" s="142"/>
      <c r="P367" s="142"/>
      <c r="Q367" s="142"/>
    </row>
    <row r="368" spans="1:17" ht="14.1" customHeight="1">
      <c r="A368" s="142"/>
      <c r="B368" s="268"/>
      <c r="C368" s="268"/>
      <c r="D368" s="142"/>
      <c r="E368" s="142"/>
      <c r="F368" s="142"/>
      <c r="G368" s="142"/>
      <c r="H368" s="142"/>
      <c r="I368" s="142"/>
      <c r="J368" s="142"/>
      <c r="K368" s="142"/>
      <c r="L368" s="142"/>
      <c r="M368" s="142"/>
      <c r="N368" s="142"/>
      <c r="O368" s="142"/>
      <c r="P368" s="142"/>
      <c r="Q368" s="142"/>
    </row>
    <row r="369" spans="1:17" ht="14.1" customHeight="1">
      <c r="A369" s="142"/>
      <c r="B369" s="268"/>
      <c r="C369" s="268"/>
      <c r="D369" s="142"/>
      <c r="E369" s="142"/>
      <c r="F369" s="142"/>
      <c r="G369" s="142"/>
      <c r="H369" s="142"/>
      <c r="I369" s="142"/>
      <c r="J369" s="142"/>
      <c r="K369" s="142"/>
      <c r="L369" s="142"/>
      <c r="M369" s="142"/>
      <c r="N369" s="142"/>
      <c r="O369" s="142"/>
      <c r="P369" s="142"/>
      <c r="Q369" s="142"/>
    </row>
    <row r="370" spans="1:17" ht="14.1" customHeight="1">
      <c r="A370" s="142"/>
      <c r="B370" s="268"/>
      <c r="C370" s="268"/>
      <c r="D370" s="142"/>
      <c r="E370" s="142"/>
      <c r="F370" s="142"/>
      <c r="G370" s="142"/>
      <c r="H370" s="142"/>
      <c r="I370" s="142"/>
      <c r="J370" s="142"/>
      <c r="K370" s="142"/>
      <c r="L370" s="142"/>
      <c r="M370" s="142"/>
      <c r="N370" s="142"/>
      <c r="O370" s="142"/>
      <c r="P370" s="142"/>
      <c r="Q370" s="142"/>
    </row>
    <row r="371" spans="1:17" ht="14.1" customHeight="1">
      <c r="A371" s="142"/>
      <c r="B371" s="268"/>
      <c r="C371" s="268"/>
      <c r="D371" s="142"/>
      <c r="E371" s="142"/>
      <c r="F371" s="142"/>
      <c r="G371" s="142"/>
      <c r="H371" s="142"/>
      <c r="I371" s="142"/>
      <c r="J371" s="142"/>
      <c r="K371" s="142"/>
      <c r="L371" s="142"/>
      <c r="M371" s="142"/>
      <c r="N371" s="142"/>
      <c r="O371" s="142"/>
      <c r="P371" s="142"/>
      <c r="Q371" s="142"/>
    </row>
    <row r="372" spans="1:17" ht="14.1" customHeight="1">
      <c r="A372" s="142"/>
      <c r="B372" s="268"/>
      <c r="C372" s="268"/>
      <c r="D372" s="142"/>
      <c r="E372" s="142"/>
      <c r="F372" s="142"/>
      <c r="G372" s="142"/>
      <c r="H372" s="142"/>
      <c r="I372" s="142"/>
      <c r="J372" s="142"/>
      <c r="K372" s="142"/>
      <c r="L372" s="142"/>
      <c r="M372" s="142"/>
      <c r="N372" s="142"/>
      <c r="O372" s="142"/>
      <c r="P372" s="142"/>
      <c r="Q372" s="142"/>
    </row>
    <row r="373" spans="1:17" ht="14.1" customHeight="1">
      <c r="A373" s="142"/>
      <c r="B373" s="268"/>
      <c r="C373" s="268"/>
      <c r="D373" s="142"/>
      <c r="E373" s="142"/>
      <c r="F373" s="142"/>
      <c r="G373" s="142"/>
      <c r="H373" s="142"/>
      <c r="I373" s="142"/>
      <c r="J373" s="142"/>
      <c r="K373" s="142"/>
      <c r="L373" s="142"/>
      <c r="M373" s="142"/>
      <c r="N373" s="142"/>
      <c r="O373" s="142"/>
      <c r="P373" s="142"/>
      <c r="Q373" s="142"/>
    </row>
    <row r="374" spans="1:17" ht="14.1" customHeight="1">
      <c r="A374" s="142"/>
      <c r="B374" s="268"/>
      <c r="C374" s="268"/>
      <c r="D374" s="142"/>
      <c r="E374" s="142"/>
      <c r="F374" s="142"/>
      <c r="G374" s="142"/>
      <c r="H374" s="142"/>
      <c r="I374" s="142"/>
      <c r="J374" s="142"/>
      <c r="K374" s="142"/>
      <c r="L374" s="142"/>
      <c r="M374" s="142"/>
      <c r="N374" s="142"/>
      <c r="O374" s="142"/>
      <c r="P374" s="142"/>
      <c r="Q374" s="142"/>
    </row>
    <row r="375" spans="1:17" ht="14.1" customHeight="1">
      <c r="A375" s="142"/>
      <c r="B375" s="268"/>
      <c r="C375" s="268"/>
      <c r="D375" s="142"/>
      <c r="E375" s="142"/>
      <c r="F375" s="142"/>
      <c r="G375" s="142"/>
      <c r="H375" s="142"/>
      <c r="I375" s="142"/>
      <c r="J375" s="142"/>
      <c r="K375" s="142"/>
      <c r="L375" s="142"/>
      <c r="M375" s="142"/>
      <c r="N375" s="142"/>
      <c r="O375" s="142"/>
      <c r="P375" s="142"/>
      <c r="Q375" s="142"/>
    </row>
    <row r="376" spans="1:17" ht="14.1" customHeight="1">
      <c r="A376" s="142"/>
      <c r="B376" s="268"/>
      <c r="C376" s="268"/>
      <c r="D376" s="142"/>
      <c r="E376" s="142"/>
      <c r="F376" s="142"/>
      <c r="G376" s="142"/>
      <c r="H376" s="142"/>
      <c r="I376" s="142"/>
      <c r="J376" s="142"/>
      <c r="K376" s="142"/>
      <c r="L376" s="142"/>
      <c r="M376" s="142"/>
      <c r="N376" s="142"/>
      <c r="O376" s="142"/>
      <c r="P376" s="142"/>
      <c r="Q376" s="142"/>
    </row>
    <row r="377" spans="1:17" ht="14.1" customHeight="1">
      <c r="A377" s="142"/>
      <c r="B377" s="268"/>
      <c r="C377" s="268"/>
      <c r="D377" s="142"/>
      <c r="E377" s="142"/>
      <c r="F377" s="142"/>
      <c r="G377" s="142"/>
      <c r="H377" s="142"/>
      <c r="I377" s="142"/>
      <c r="J377" s="142"/>
      <c r="K377" s="142"/>
      <c r="L377" s="142"/>
      <c r="M377" s="142"/>
      <c r="N377" s="142"/>
      <c r="O377" s="142"/>
      <c r="P377" s="142"/>
      <c r="Q377" s="142"/>
    </row>
    <row r="378" spans="1:17" ht="14.1" customHeight="1">
      <c r="A378" s="142"/>
      <c r="B378" s="268"/>
      <c r="C378" s="268"/>
      <c r="D378" s="142"/>
      <c r="E378" s="142"/>
      <c r="F378" s="142"/>
      <c r="G378" s="142"/>
      <c r="H378" s="142"/>
      <c r="I378" s="142"/>
      <c r="J378" s="142"/>
      <c r="K378" s="142"/>
      <c r="L378" s="142"/>
      <c r="M378" s="142"/>
      <c r="N378" s="142"/>
      <c r="O378" s="142"/>
      <c r="P378" s="142"/>
      <c r="Q378" s="142"/>
    </row>
    <row r="379" spans="1:17" ht="14.1" customHeight="1">
      <c r="A379" s="142"/>
      <c r="B379" s="268"/>
      <c r="C379" s="268"/>
      <c r="D379" s="142"/>
      <c r="E379" s="142"/>
      <c r="F379" s="142"/>
      <c r="G379" s="142"/>
      <c r="H379" s="142"/>
      <c r="I379" s="142"/>
      <c r="J379" s="142"/>
      <c r="K379" s="142"/>
      <c r="L379" s="142"/>
      <c r="M379" s="142"/>
      <c r="N379" s="142"/>
      <c r="O379" s="142"/>
      <c r="P379" s="142"/>
      <c r="Q379" s="142"/>
    </row>
    <row r="380" spans="1:17" ht="14.1" customHeight="1">
      <c r="A380" s="142"/>
      <c r="B380" s="268"/>
      <c r="C380" s="268"/>
      <c r="D380" s="142"/>
      <c r="E380" s="142"/>
      <c r="F380" s="142"/>
      <c r="G380" s="142"/>
      <c r="H380" s="142"/>
      <c r="I380" s="142"/>
      <c r="J380" s="142"/>
      <c r="K380" s="142"/>
      <c r="L380" s="142"/>
      <c r="M380" s="142"/>
      <c r="N380" s="142"/>
      <c r="O380" s="142"/>
      <c r="P380" s="142"/>
      <c r="Q380" s="142"/>
    </row>
    <row r="381" spans="1:17" ht="14.1" customHeight="1">
      <c r="A381" s="142"/>
      <c r="B381" s="268"/>
      <c r="C381" s="268"/>
      <c r="D381" s="142"/>
      <c r="E381" s="142"/>
      <c r="F381" s="142"/>
      <c r="G381" s="142"/>
      <c r="H381" s="142"/>
      <c r="I381" s="142"/>
      <c r="J381" s="142"/>
      <c r="K381" s="142"/>
      <c r="L381" s="142"/>
      <c r="M381" s="142"/>
      <c r="N381" s="142"/>
      <c r="O381" s="142"/>
      <c r="P381" s="142"/>
      <c r="Q381" s="142"/>
    </row>
    <row r="382" spans="1:17" ht="14.1" customHeight="1">
      <c r="A382" s="142"/>
      <c r="B382" s="268"/>
      <c r="C382" s="268"/>
      <c r="D382" s="142"/>
      <c r="E382" s="142"/>
      <c r="F382" s="142"/>
      <c r="G382" s="142"/>
      <c r="H382" s="142"/>
      <c r="I382" s="142"/>
      <c r="J382" s="142"/>
      <c r="K382" s="142"/>
      <c r="L382" s="142"/>
      <c r="M382" s="142"/>
      <c r="N382" s="142"/>
      <c r="O382" s="142"/>
      <c r="P382" s="142"/>
      <c r="Q382" s="142"/>
    </row>
    <row r="383" spans="1:17" ht="14.1" customHeight="1">
      <c r="A383" s="142"/>
      <c r="B383" s="268"/>
      <c r="C383" s="268"/>
      <c r="D383" s="142"/>
      <c r="E383" s="142"/>
      <c r="F383" s="142"/>
      <c r="G383" s="142"/>
      <c r="H383" s="142"/>
      <c r="I383" s="142"/>
      <c r="J383" s="142"/>
      <c r="K383" s="142"/>
      <c r="L383" s="142"/>
      <c r="M383" s="142"/>
      <c r="N383" s="142"/>
      <c r="O383" s="142"/>
      <c r="P383" s="142"/>
      <c r="Q383" s="142"/>
    </row>
    <row r="384" spans="1:17" ht="14.1" customHeight="1">
      <c r="A384" s="142"/>
      <c r="B384" s="268"/>
      <c r="C384" s="268"/>
      <c r="D384" s="142"/>
      <c r="E384" s="142"/>
      <c r="F384" s="142"/>
      <c r="G384" s="142"/>
      <c r="H384" s="142"/>
      <c r="I384" s="142"/>
      <c r="J384" s="142"/>
      <c r="K384" s="142"/>
      <c r="L384" s="142"/>
      <c r="M384" s="142"/>
      <c r="N384" s="142"/>
      <c r="O384" s="142"/>
      <c r="P384" s="142"/>
      <c r="Q384" s="142"/>
    </row>
    <row r="385" spans="1:17" ht="14.1" customHeight="1">
      <c r="A385" s="142"/>
      <c r="B385" s="268"/>
      <c r="C385" s="268"/>
      <c r="D385" s="142"/>
      <c r="E385" s="142"/>
      <c r="F385" s="142"/>
      <c r="G385" s="142"/>
      <c r="H385" s="142"/>
      <c r="I385" s="142"/>
      <c r="J385" s="142"/>
      <c r="K385" s="142"/>
      <c r="L385" s="142"/>
      <c r="M385" s="142"/>
      <c r="N385" s="142"/>
      <c r="O385" s="142"/>
      <c r="P385" s="142"/>
      <c r="Q385" s="142"/>
    </row>
    <row r="386" spans="1:17" ht="14.1" customHeight="1">
      <c r="A386" s="142"/>
      <c r="B386" s="268"/>
      <c r="C386" s="268"/>
      <c r="D386" s="142"/>
      <c r="E386" s="142"/>
      <c r="F386" s="142"/>
      <c r="G386" s="142"/>
      <c r="H386" s="142"/>
      <c r="I386" s="142"/>
      <c r="J386" s="142"/>
      <c r="K386" s="142"/>
      <c r="L386" s="142"/>
      <c r="M386" s="142"/>
      <c r="N386" s="142"/>
      <c r="O386" s="142"/>
      <c r="P386" s="142"/>
      <c r="Q386" s="142"/>
    </row>
    <row r="387" spans="1:17" ht="14.1" customHeight="1">
      <c r="A387" s="142"/>
      <c r="B387" s="268"/>
      <c r="C387" s="268"/>
      <c r="D387" s="142"/>
      <c r="E387" s="142"/>
      <c r="F387" s="142"/>
      <c r="G387" s="142"/>
      <c r="H387" s="142"/>
      <c r="I387" s="142"/>
      <c r="J387" s="142"/>
      <c r="K387" s="142"/>
      <c r="L387" s="142"/>
      <c r="M387" s="142"/>
      <c r="N387" s="142"/>
      <c r="O387" s="142"/>
      <c r="P387" s="142"/>
      <c r="Q387" s="142"/>
    </row>
    <row r="388" spans="1:17" ht="14.1" customHeight="1">
      <c r="A388" s="142"/>
      <c r="B388" s="268"/>
      <c r="C388" s="268"/>
      <c r="D388" s="142"/>
      <c r="E388" s="142"/>
      <c r="F388" s="142"/>
      <c r="G388" s="142"/>
      <c r="H388" s="142"/>
      <c r="I388" s="142"/>
      <c r="J388" s="142"/>
      <c r="K388" s="142"/>
      <c r="L388" s="142"/>
      <c r="M388" s="142"/>
      <c r="N388" s="142"/>
      <c r="O388" s="142"/>
      <c r="P388" s="142"/>
      <c r="Q388" s="142"/>
    </row>
    <row r="389" spans="1:17" ht="14.1" customHeight="1">
      <c r="A389" s="142"/>
      <c r="B389" s="268"/>
      <c r="C389" s="268"/>
      <c r="D389" s="142"/>
      <c r="E389" s="142"/>
      <c r="F389" s="142"/>
      <c r="G389" s="142"/>
      <c r="H389" s="142"/>
      <c r="I389" s="142"/>
      <c r="J389" s="142"/>
      <c r="K389" s="142"/>
      <c r="L389" s="142"/>
      <c r="M389" s="142"/>
      <c r="N389" s="142"/>
      <c r="O389" s="142"/>
      <c r="P389" s="142"/>
      <c r="Q389" s="142"/>
    </row>
    <row r="390" spans="1:17" ht="14.1" customHeight="1">
      <c r="A390" s="142"/>
      <c r="B390" s="268"/>
      <c r="C390" s="268"/>
      <c r="D390" s="142"/>
      <c r="E390" s="142"/>
      <c r="F390" s="142"/>
      <c r="G390" s="142"/>
      <c r="H390" s="142"/>
      <c r="I390" s="142"/>
      <c r="J390" s="142"/>
      <c r="K390" s="142"/>
      <c r="L390" s="142"/>
      <c r="M390" s="142"/>
      <c r="N390" s="142"/>
      <c r="O390" s="142"/>
      <c r="P390" s="142"/>
      <c r="Q390" s="142"/>
    </row>
    <row r="391" spans="1:17" ht="14.1" customHeight="1">
      <c r="A391" s="142"/>
      <c r="B391" s="268"/>
      <c r="C391" s="268"/>
      <c r="D391" s="142"/>
      <c r="E391" s="142"/>
      <c r="F391" s="142"/>
      <c r="G391" s="142"/>
      <c r="H391" s="142"/>
      <c r="I391" s="142"/>
      <c r="J391" s="142"/>
      <c r="K391" s="142"/>
      <c r="L391" s="142"/>
      <c r="M391" s="142"/>
      <c r="N391" s="142"/>
      <c r="O391" s="142"/>
      <c r="P391" s="142"/>
      <c r="Q391" s="142"/>
    </row>
    <row r="392" spans="1:17" ht="14.1" customHeight="1">
      <c r="A392" s="142"/>
      <c r="B392" s="268"/>
      <c r="C392" s="268"/>
      <c r="D392" s="142"/>
      <c r="E392" s="142"/>
      <c r="F392" s="142"/>
      <c r="G392" s="142"/>
      <c r="H392" s="142"/>
      <c r="I392" s="142"/>
      <c r="J392" s="142"/>
      <c r="K392" s="142"/>
      <c r="L392" s="142"/>
      <c r="M392" s="142"/>
      <c r="N392" s="142"/>
      <c r="O392" s="142"/>
      <c r="P392" s="142"/>
      <c r="Q392" s="142"/>
    </row>
    <row r="393" spans="1:17" ht="14.1" customHeight="1">
      <c r="A393" s="142"/>
      <c r="B393" s="268"/>
      <c r="C393" s="268"/>
      <c r="D393" s="142"/>
      <c r="E393" s="142"/>
      <c r="F393" s="142"/>
      <c r="G393" s="142"/>
      <c r="H393" s="142"/>
      <c r="I393" s="142"/>
      <c r="J393" s="142"/>
      <c r="K393" s="142"/>
      <c r="L393" s="142"/>
      <c r="M393" s="142"/>
      <c r="N393" s="142"/>
      <c r="O393" s="142"/>
      <c r="P393" s="142"/>
      <c r="Q393" s="142"/>
    </row>
    <row r="394" spans="1:17" ht="14.1" customHeight="1">
      <c r="A394" s="142"/>
      <c r="B394" s="268"/>
      <c r="C394" s="268"/>
      <c r="D394" s="142"/>
      <c r="E394" s="142"/>
      <c r="F394" s="142"/>
      <c r="G394" s="142"/>
      <c r="H394" s="142"/>
      <c r="I394" s="142"/>
      <c r="J394" s="142"/>
      <c r="K394" s="142"/>
      <c r="L394" s="142"/>
      <c r="M394" s="142"/>
      <c r="N394" s="142"/>
      <c r="O394" s="142"/>
      <c r="P394" s="142"/>
      <c r="Q394" s="142"/>
    </row>
    <row r="395" spans="1:17" ht="14.1" customHeight="1">
      <c r="A395" s="142"/>
      <c r="B395" s="268"/>
      <c r="C395" s="268"/>
      <c r="D395" s="142"/>
      <c r="E395" s="142"/>
      <c r="F395" s="142"/>
      <c r="G395" s="142"/>
      <c r="H395" s="142"/>
      <c r="I395" s="142"/>
      <c r="J395" s="142"/>
      <c r="K395" s="142"/>
      <c r="L395" s="142"/>
      <c r="M395" s="142"/>
      <c r="N395" s="142"/>
      <c r="O395" s="142"/>
      <c r="P395" s="142"/>
      <c r="Q395" s="142"/>
    </row>
    <row r="396" spans="1:17" ht="14.1" customHeight="1">
      <c r="A396" s="142"/>
      <c r="B396" s="268"/>
      <c r="C396" s="268"/>
      <c r="D396" s="142"/>
      <c r="E396" s="142"/>
      <c r="F396" s="142"/>
      <c r="G396" s="142"/>
      <c r="H396" s="142"/>
      <c r="I396" s="142"/>
      <c r="J396" s="142"/>
      <c r="K396" s="142"/>
      <c r="L396" s="142"/>
      <c r="M396" s="142"/>
      <c r="N396" s="142"/>
      <c r="O396" s="142"/>
      <c r="P396" s="142"/>
      <c r="Q396" s="142"/>
    </row>
    <row r="397" spans="1:17" ht="14.1" customHeight="1">
      <c r="A397" s="142"/>
      <c r="B397" s="268"/>
      <c r="C397" s="268"/>
      <c r="D397" s="142"/>
      <c r="E397" s="142"/>
      <c r="F397" s="142"/>
      <c r="G397" s="142"/>
      <c r="H397" s="142"/>
      <c r="I397" s="142"/>
      <c r="J397" s="142"/>
      <c r="K397" s="142"/>
      <c r="L397" s="142"/>
      <c r="M397" s="142"/>
      <c r="N397" s="142"/>
      <c r="O397" s="142"/>
      <c r="P397" s="142"/>
      <c r="Q397" s="142"/>
    </row>
    <row r="398" spans="1:17" ht="14.1" customHeight="1">
      <c r="A398" s="142"/>
      <c r="B398" s="268"/>
      <c r="C398" s="268"/>
      <c r="D398" s="142"/>
      <c r="E398" s="142"/>
      <c r="F398" s="142"/>
      <c r="G398" s="142"/>
      <c r="H398" s="142"/>
      <c r="I398" s="142"/>
      <c r="J398" s="142"/>
      <c r="K398" s="142"/>
      <c r="L398" s="142"/>
      <c r="M398" s="142"/>
      <c r="N398" s="142"/>
      <c r="O398" s="142"/>
      <c r="P398" s="142"/>
      <c r="Q398" s="142"/>
    </row>
    <row r="399" spans="1:17" ht="14.1" customHeight="1">
      <c r="A399" s="142"/>
      <c r="B399" s="268"/>
      <c r="C399" s="268"/>
      <c r="D399" s="142"/>
      <c r="E399" s="142"/>
      <c r="F399" s="142"/>
      <c r="G399" s="142"/>
      <c r="H399" s="142"/>
      <c r="I399" s="142"/>
      <c r="J399" s="142"/>
      <c r="K399" s="142"/>
      <c r="L399" s="142"/>
      <c r="M399" s="142"/>
      <c r="N399" s="142"/>
      <c r="O399" s="142"/>
      <c r="P399" s="142"/>
      <c r="Q399" s="142"/>
    </row>
    <row r="400" spans="1:17" ht="14.1" customHeight="1">
      <c r="A400" s="142"/>
      <c r="B400" s="268"/>
      <c r="C400" s="268"/>
      <c r="D400" s="142"/>
      <c r="E400" s="142"/>
      <c r="F400" s="142"/>
      <c r="G400" s="142"/>
      <c r="H400" s="142"/>
      <c r="I400" s="142"/>
      <c r="J400" s="142"/>
      <c r="K400" s="142"/>
      <c r="L400" s="142"/>
      <c r="M400" s="142"/>
      <c r="N400" s="142"/>
      <c r="O400" s="142"/>
      <c r="P400" s="142"/>
      <c r="Q400" s="142"/>
    </row>
    <row r="401" spans="1:17" ht="14.1" customHeight="1">
      <c r="A401" s="142"/>
      <c r="B401" s="268"/>
      <c r="C401" s="268"/>
      <c r="D401" s="142"/>
      <c r="E401" s="142"/>
      <c r="F401" s="142"/>
      <c r="G401" s="142"/>
      <c r="H401" s="142"/>
      <c r="I401" s="142"/>
      <c r="J401" s="142"/>
      <c r="K401" s="142"/>
      <c r="L401" s="142"/>
      <c r="M401" s="142"/>
      <c r="N401" s="142"/>
      <c r="O401" s="142"/>
      <c r="P401" s="142"/>
      <c r="Q401" s="142"/>
    </row>
    <row r="402" spans="1:17" ht="14.1" customHeight="1">
      <c r="A402" s="142"/>
      <c r="B402" s="268"/>
      <c r="C402" s="268"/>
      <c r="D402" s="142"/>
      <c r="E402" s="142"/>
      <c r="F402" s="142"/>
      <c r="G402" s="142"/>
      <c r="H402" s="142"/>
      <c r="I402" s="142"/>
      <c r="J402" s="142"/>
      <c r="K402" s="142"/>
      <c r="L402" s="142"/>
      <c r="M402" s="142"/>
      <c r="N402" s="142"/>
      <c r="O402" s="142"/>
      <c r="P402" s="142"/>
      <c r="Q402" s="142"/>
    </row>
    <row r="403" spans="1:17" ht="14.1" customHeight="1">
      <c r="A403" s="142"/>
      <c r="B403" s="268"/>
      <c r="C403" s="268"/>
      <c r="D403" s="142"/>
      <c r="E403" s="142"/>
      <c r="F403" s="142"/>
      <c r="G403" s="142"/>
      <c r="H403" s="142"/>
      <c r="I403" s="142"/>
      <c r="J403" s="142"/>
      <c r="K403" s="142"/>
      <c r="L403" s="142"/>
      <c r="M403" s="142"/>
      <c r="N403" s="142"/>
      <c r="O403" s="142"/>
      <c r="P403" s="142"/>
      <c r="Q403" s="142"/>
    </row>
    <row r="404" spans="1:17" ht="14.1" customHeight="1">
      <c r="A404" s="142"/>
      <c r="B404" s="268"/>
      <c r="C404" s="268"/>
      <c r="D404" s="142"/>
      <c r="E404" s="142"/>
      <c r="F404" s="142"/>
      <c r="G404" s="142"/>
      <c r="H404" s="142"/>
      <c r="I404" s="142"/>
      <c r="J404" s="142"/>
      <c r="K404" s="142"/>
      <c r="L404" s="142"/>
      <c r="M404" s="142"/>
      <c r="N404" s="142"/>
      <c r="O404" s="142"/>
      <c r="P404" s="142"/>
      <c r="Q404" s="142"/>
    </row>
    <row r="405" spans="1:17" ht="14.1" customHeight="1">
      <c r="A405" s="142"/>
      <c r="B405" s="268"/>
      <c r="C405" s="268"/>
      <c r="D405" s="142"/>
      <c r="E405" s="142"/>
      <c r="F405" s="142"/>
      <c r="G405" s="142"/>
      <c r="H405" s="142"/>
      <c r="I405" s="142"/>
      <c r="J405" s="142"/>
      <c r="K405" s="142"/>
      <c r="L405" s="142"/>
      <c r="M405" s="142"/>
      <c r="N405" s="142"/>
      <c r="O405" s="142"/>
      <c r="P405" s="142"/>
      <c r="Q405" s="142"/>
    </row>
    <row r="406" spans="1:17" ht="14.1" customHeight="1">
      <c r="A406" s="142"/>
      <c r="B406" s="268"/>
      <c r="C406" s="268"/>
      <c r="D406" s="142"/>
      <c r="E406" s="142"/>
      <c r="F406" s="142"/>
      <c r="G406" s="142"/>
      <c r="H406" s="142"/>
      <c r="I406" s="142"/>
      <c r="J406" s="142"/>
      <c r="K406" s="142"/>
      <c r="L406" s="142"/>
      <c r="M406" s="142"/>
      <c r="N406" s="142"/>
      <c r="O406" s="142"/>
      <c r="P406" s="142"/>
      <c r="Q406" s="142"/>
    </row>
    <row r="407" spans="1:17" ht="14.1" customHeight="1">
      <c r="A407" s="142"/>
      <c r="B407" s="268"/>
      <c r="C407" s="268"/>
      <c r="D407" s="142"/>
      <c r="E407" s="142"/>
      <c r="F407" s="142"/>
      <c r="G407" s="142"/>
      <c r="H407" s="142"/>
      <c r="I407" s="142"/>
      <c r="J407" s="142"/>
      <c r="K407" s="142"/>
      <c r="L407" s="142"/>
      <c r="M407" s="142"/>
      <c r="N407" s="142"/>
      <c r="O407" s="142"/>
      <c r="P407" s="142"/>
      <c r="Q407" s="142"/>
    </row>
    <row r="408" spans="1:17" ht="14.1" customHeight="1">
      <c r="A408" s="142"/>
      <c r="B408" s="268"/>
      <c r="C408" s="268"/>
      <c r="D408" s="142"/>
      <c r="E408" s="142"/>
      <c r="F408" s="142"/>
      <c r="G408" s="142"/>
      <c r="H408" s="142"/>
      <c r="I408" s="142"/>
      <c r="J408" s="142"/>
      <c r="K408" s="142"/>
      <c r="L408" s="142"/>
      <c r="M408" s="142"/>
      <c r="N408" s="142"/>
      <c r="O408" s="142"/>
      <c r="P408" s="142"/>
      <c r="Q408" s="142"/>
    </row>
    <row r="409" spans="1:17" ht="14.1" customHeight="1">
      <c r="A409" s="142"/>
      <c r="B409" s="268"/>
      <c r="C409" s="268"/>
      <c r="D409" s="142"/>
      <c r="E409" s="142"/>
      <c r="F409" s="142"/>
      <c r="G409" s="142"/>
      <c r="H409" s="142"/>
      <c r="I409" s="142"/>
      <c r="J409" s="142"/>
      <c r="K409" s="142"/>
      <c r="L409" s="142"/>
      <c r="M409" s="142"/>
      <c r="N409" s="142"/>
      <c r="O409" s="142"/>
      <c r="P409" s="142"/>
      <c r="Q409" s="142"/>
    </row>
    <row r="410" spans="1:17" ht="14.1" customHeight="1">
      <c r="A410" s="142"/>
      <c r="B410" s="268"/>
      <c r="C410" s="268"/>
      <c r="D410" s="142"/>
      <c r="E410" s="142"/>
      <c r="F410" s="142"/>
      <c r="G410" s="142"/>
      <c r="H410" s="142"/>
      <c r="I410" s="142"/>
      <c r="J410" s="142"/>
      <c r="K410" s="142"/>
      <c r="L410" s="142"/>
      <c r="M410" s="142"/>
      <c r="N410" s="142"/>
      <c r="O410" s="142"/>
      <c r="P410" s="142"/>
      <c r="Q410" s="142"/>
    </row>
    <row r="411" spans="1:17" ht="14.1" customHeight="1">
      <c r="A411" s="142"/>
      <c r="B411" s="268"/>
      <c r="C411" s="268"/>
      <c r="D411" s="142"/>
      <c r="E411" s="142"/>
      <c r="F411" s="142"/>
      <c r="G411" s="142"/>
      <c r="H411" s="142"/>
      <c r="I411" s="142"/>
      <c r="J411" s="142"/>
      <c r="K411" s="142"/>
      <c r="L411" s="142"/>
      <c r="M411" s="142"/>
      <c r="N411" s="142"/>
      <c r="O411" s="142"/>
      <c r="P411" s="142"/>
      <c r="Q411" s="142"/>
    </row>
    <row r="412" spans="1:17" ht="14.1" customHeight="1">
      <c r="A412" s="142"/>
      <c r="B412" s="268"/>
      <c r="C412" s="268"/>
      <c r="D412" s="142"/>
      <c r="E412" s="142"/>
      <c r="F412" s="142"/>
      <c r="G412" s="142"/>
      <c r="H412" s="142"/>
      <c r="I412" s="142"/>
      <c r="J412" s="142"/>
      <c r="K412" s="142"/>
      <c r="L412" s="142"/>
      <c r="M412" s="142"/>
      <c r="N412" s="142"/>
      <c r="O412" s="142"/>
      <c r="P412" s="142"/>
      <c r="Q412" s="142"/>
    </row>
    <row r="413" spans="1:17" ht="14.1" customHeight="1">
      <c r="A413" s="142"/>
      <c r="B413" s="268"/>
      <c r="C413" s="268"/>
      <c r="D413" s="142"/>
      <c r="E413" s="142"/>
      <c r="F413" s="142"/>
      <c r="G413" s="142"/>
      <c r="H413" s="142"/>
      <c r="I413" s="142"/>
      <c r="J413" s="142"/>
      <c r="K413" s="142"/>
      <c r="L413" s="142"/>
      <c r="M413" s="142"/>
      <c r="N413" s="142"/>
      <c r="O413" s="142"/>
      <c r="P413" s="142"/>
      <c r="Q413" s="142"/>
    </row>
    <row r="414" spans="1:17" ht="14.1" customHeight="1">
      <c r="A414" s="142"/>
      <c r="B414" s="268"/>
      <c r="C414" s="268"/>
      <c r="D414" s="142"/>
      <c r="E414" s="142"/>
      <c r="F414" s="142"/>
      <c r="G414" s="142"/>
      <c r="H414" s="142"/>
      <c r="I414" s="142"/>
      <c r="J414" s="142"/>
      <c r="K414" s="142"/>
      <c r="L414" s="142"/>
      <c r="M414" s="142"/>
      <c r="N414" s="142"/>
      <c r="O414" s="142"/>
      <c r="P414" s="142"/>
      <c r="Q414" s="142"/>
    </row>
    <row r="415" spans="1:17" ht="14.1" customHeight="1">
      <c r="A415" s="142"/>
      <c r="B415" s="268"/>
      <c r="C415" s="268"/>
      <c r="D415" s="142"/>
      <c r="E415" s="142"/>
      <c r="F415" s="142"/>
      <c r="G415" s="142"/>
      <c r="H415" s="142"/>
      <c r="I415" s="142"/>
      <c r="J415" s="142"/>
      <c r="K415" s="142"/>
      <c r="L415" s="142"/>
      <c r="M415" s="142"/>
      <c r="N415" s="142"/>
      <c r="O415" s="142"/>
      <c r="P415" s="142"/>
      <c r="Q415" s="142"/>
    </row>
    <row r="416" spans="1:17" ht="14.1" customHeight="1">
      <c r="A416" s="142"/>
      <c r="B416" s="268"/>
      <c r="C416" s="268"/>
      <c r="D416" s="142"/>
      <c r="E416" s="142"/>
      <c r="F416" s="142"/>
      <c r="G416" s="142"/>
      <c r="H416" s="142"/>
      <c r="I416" s="142"/>
      <c r="J416" s="142"/>
      <c r="K416" s="142"/>
      <c r="L416" s="142"/>
      <c r="M416" s="142"/>
      <c r="N416" s="142"/>
      <c r="O416" s="142"/>
      <c r="P416" s="142"/>
      <c r="Q416" s="142"/>
    </row>
    <row r="417" spans="1:17" ht="14.1" customHeight="1">
      <c r="A417" s="142"/>
      <c r="B417" s="268"/>
      <c r="C417" s="268"/>
      <c r="D417" s="142"/>
      <c r="E417" s="142"/>
      <c r="F417" s="142"/>
      <c r="G417" s="142"/>
      <c r="H417" s="142"/>
      <c r="I417" s="142"/>
      <c r="J417" s="142"/>
      <c r="K417" s="142"/>
      <c r="L417" s="142"/>
      <c r="M417" s="142"/>
      <c r="N417" s="142"/>
      <c r="O417" s="142"/>
      <c r="P417" s="142"/>
      <c r="Q417" s="142"/>
    </row>
    <row r="418" spans="1:17" ht="14.1" customHeight="1">
      <c r="A418" s="142"/>
      <c r="B418" s="268"/>
      <c r="C418" s="268"/>
      <c r="D418" s="142"/>
      <c r="E418" s="142"/>
      <c r="F418" s="142"/>
      <c r="G418" s="142"/>
      <c r="H418" s="142"/>
      <c r="I418" s="142"/>
      <c r="J418" s="142"/>
      <c r="K418" s="142"/>
      <c r="L418" s="142"/>
      <c r="M418" s="142"/>
      <c r="N418" s="142"/>
      <c r="O418" s="142"/>
      <c r="P418" s="142"/>
      <c r="Q418" s="142"/>
    </row>
    <row r="419" spans="1:17" ht="14.1" customHeight="1">
      <c r="A419" s="142"/>
      <c r="B419" s="268"/>
      <c r="C419" s="268"/>
      <c r="D419" s="142"/>
      <c r="E419" s="142"/>
      <c r="F419" s="142"/>
      <c r="G419" s="142"/>
      <c r="H419" s="142"/>
      <c r="I419" s="142"/>
      <c r="J419" s="142"/>
      <c r="K419" s="142"/>
      <c r="L419" s="142"/>
      <c r="M419" s="142"/>
      <c r="N419" s="142"/>
      <c r="O419" s="142"/>
      <c r="P419" s="142"/>
      <c r="Q419" s="142"/>
    </row>
    <row r="420" spans="1:17" ht="14.1" customHeight="1">
      <c r="A420" s="142"/>
      <c r="B420" s="268"/>
      <c r="C420" s="268"/>
      <c r="D420" s="142"/>
      <c r="E420" s="142"/>
      <c r="F420" s="142"/>
      <c r="G420" s="142"/>
      <c r="H420" s="142"/>
      <c r="I420" s="142"/>
      <c r="J420" s="142"/>
      <c r="K420" s="142"/>
      <c r="L420" s="142"/>
      <c r="M420" s="142"/>
      <c r="N420" s="142"/>
      <c r="O420" s="142"/>
      <c r="P420" s="142"/>
      <c r="Q420" s="142"/>
    </row>
    <row r="421" spans="1:17" ht="14.1" customHeight="1">
      <c r="A421" s="142"/>
      <c r="B421" s="268"/>
      <c r="C421" s="268"/>
      <c r="D421" s="142"/>
      <c r="E421" s="142"/>
      <c r="F421" s="142"/>
      <c r="G421" s="142"/>
      <c r="H421" s="142"/>
      <c r="I421" s="142"/>
      <c r="J421" s="142"/>
      <c r="K421" s="142"/>
      <c r="L421" s="142"/>
      <c r="M421" s="142"/>
      <c r="N421" s="142"/>
      <c r="O421" s="142"/>
      <c r="P421" s="142"/>
      <c r="Q421" s="142"/>
    </row>
    <row r="422" spans="1:17" ht="14.1" customHeight="1">
      <c r="A422" s="142"/>
      <c r="B422" s="268"/>
      <c r="C422" s="268"/>
      <c r="D422" s="142"/>
      <c r="E422" s="142"/>
      <c r="F422" s="142"/>
      <c r="G422" s="142"/>
      <c r="H422" s="142"/>
      <c r="I422" s="142"/>
      <c r="J422" s="142"/>
      <c r="K422" s="142"/>
      <c r="L422" s="142"/>
      <c r="M422" s="142"/>
      <c r="N422" s="142"/>
      <c r="O422" s="142"/>
      <c r="P422" s="142"/>
      <c r="Q422" s="142"/>
    </row>
    <row r="423" spans="1:17" ht="14.1" customHeight="1">
      <c r="A423" s="142"/>
      <c r="B423" s="268"/>
      <c r="C423" s="268"/>
      <c r="D423" s="142"/>
      <c r="E423" s="142"/>
      <c r="F423" s="142"/>
      <c r="G423" s="142"/>
      <c r="H423" s="142"/>
      <c r="I423" s="142"/>
      <c r="J423" s="142"/>
      <c r="K423" s="142"/>
      <c r="L423" s="142"/>
      <c r="M423" s="142"/>
      <c r="N423" s="142"/>
      <c r="O423" s="142"/>
      <c r="P423" s="142"/>
      <c r="Q423" s="142"/>
    </row>
    <row r="424" spans="1:17" ht="14.1" customHeight="1">
      <c r="A424" s="142"/>
      <c r="B424" s="268"/>
      <c r="C424" s="268"/>
      <c r="D424" s="142"/>
      <c r="E424" s="142"/>
      <c r="F424" s="142"/>
      <c r="G424" s="142"/>
      <c r="H424" s="142"/>
      <c r="I424" s="142"/>
      <c r="J424" s="142"/>
      <c r="K424" s="142"/>
      <c r="L424" s="142"/>
      <c r="M424" s="142"/>
      <c r="N424" s="142"/>
      <c r="O424" s="142"/>
      <c r="P424" s="142"/>
      <c r="Q424" s="142"/>
    </row>
    <row r="425" spans="1:17" ht="14.1" customHeight="1">
      <c r="A425" s="142"/>
      <c r="B425" s="268"/>
      <c r="C425" s="268"/>
      <c r="D425" s="142"/>
      <c r="E425" s="142"/>
      <c r="F425" s="142"/>
      <c r="G425" s="142"/>
      <c r="H425" s="142"/>
      <c r="I425" s="142"/>
      <c r="J425" s="142"/>
      <c r="K425" s="142"/>
      <c r="L425" s="142"/>
      <c r="M425" s="142"/>
      <c r="N425" s="142"/>
      <c r="O425" s="142"/>
      <c r="P425" s="142"/>
      <c r="Q425" s="142"/>
    </row>
    <row r="426" spans="1:17" ht="14.1" customHeight="1">
      <c r="A426" s="142"/>
      <c r="B426" s="268"/>
      <c r="C426" s="268"/>
      <c r="D426" s="142"/>
      <c r="E426" s="142"/>
      <c r="F426" s="142"/>
      <c r="G426" s="142"/>
      <c r="H426" s="142"/>
      <c r="I426" s="142"/>
      <c r="J426" s="142"/>
      <c r="K426" s="142"/>
      <c r="L426" s="142"/>
      <c r="M426" s="142"/>
      <c r="N426" s="142"/>
      <c r="O426" s="142"/>
      <c r="P426" s="142"/>
      <c r="Q426" s="142"/>
    </row>
    <row r="427" spans="1:17" ht="14.1" customHeight="1">
      <c r="A427" s="142"/>
      <c r="B427" s="268"/>
      <c r="C427" s="268"/>
      <c r="D427" s="142"/>
      <c r="E427" s="142"/>
      <c r="F427" s="142"/>
      <c r="G427" s="142"/>
      <c r="H427" s="142"/>
      <c r="I427" s="142"/>
      <c r="J427" s="142"/>
      <c r="K427" s="142"/>
      <c r="L427" s="142"/>
      <c r="M427" s="142"/>
      <c r="N427" s="142"/>
      <c r="O427" s="142"/>
      <c r="P427" s="142"/>
      <c r="Q427" s="142"/>
    </row>
    <row r="428" spans="1:17" ht="14.1" customHeight="1">
      <c r="A428" s="142"/>
      <c r="B428" s="268"/>
      <c r="C428" s="268"/>
      <c r="D428" s="142"/>
      <c r="E428" s="142"/>
      <c r="F428" s="142"/>
      <c r="G428" s="142"/>
      <c r="H428" s="142"/>
      <c r="I428" s="142"/>
      <c r="J428" s="142"/>
      <c r="K428" s="142"/>
      <c r="L428" s="142"/>
      <c r="M428" s="142"/>
      <c r="N428" s="142"/>
      <c r="O428" s="142"/>
      <c r="P428" s="142"/>
      <c r="Q428" s="142"/>
    </row>
    <row r="429" spans="1:17" ht="14.1" customHeight="1">
      <c r="A429" s="142"/>
      <c r="B429" s="268"/>
      <c r="C429" s="268"/>
      <c r="D429" s="142"/>
      <c r="E429" s="142"/>
      <c r="F429" s="142"/>
      <c r="G429" s="142"/>
      <c r="H429" s="142"/>
      <c r="I429" s="142"/>
      <c r="J429" s="142"/>
      <c r="K429" s="142"/>
      <c r="L429" s="142"/>
      <c r="M429" s="142"/>
      <c r="N429" s="142"/>
      <c r="O429" s="142"/>
      <c r="P429" s="142"/>
      <c r="Q429" s="142"/>
    </row>
    <row r="430" spans="1:17" ht="14.1" customHeight="1">
      <c r="A430" s="142"/>
      <c r="B430" s="268"/>
      <c r="C430" s="268"/>
      <c r="D430" s="142"/>
      <c r="E430" s="142"/>
      <c r="F430" s="142"/>
      <c r="G430" s="142"/>
      <c r="H430" s="142"/>
      <c r="I430" s="142"/>
      <c r="J430" s="142"/>
      <c r="K430" s="142"/>
      <c r="L430" s="142"/>
      <c r="M430" s="142"/>
      <c r="N430" s="142"/>
      <c r="O430" s="142"/>
      <c r="P430" s="142"/>
      <c r="Q430" s="142"/>
    </row>
    <row r="431" spans="1:17" ht="14.1" customHeight="1">
      <c r="A431" s="142"/>
      <c r="B431" s="268"/>
      <c r="C431" s="268"/>
      <c r="D431" s="142"/>
      <c r="E431" s="142"/>
      <c r="F431" s="142"/>
      <c r="G431" s="142"/>
      <c r="H431" s="142"/>
      <c r="I431" s="142"/>
      <c r="J431" s="142"/>
      <c r="K431" s="142"/>
      <c r="L431" s="142"/>
      <c r="M431" s="142"/>
      <c r="N431" s="142"/>
      <c r="O431" s="142"/>
      <c r="P431" s="142"/>
      <c r="Q431" s="142"/>
    </row>
    <row r="432" spans="1:17" ht="14.1" customHeight="1">
      <c r="A432" s="142"/>
      <c r="B432" s="268"/>
      <c r="C432" s="268"/>
      <c r="D432" s="142"/>
      <c r="E432" s="142"/>
      <c r="F432" s="142"/>
      <c r="G432" s="142"/>
      <c r="H432" s="142"/>
      <c r="I432" s="142"/>
      <c r="J432" s="142"/>
      <c r="K432" s="142"/>
      <c r="L432" s="142"/>
      <c r="M432" s="142"/>
      <c r="N432" s="142"/>
      <c r="O432" s="142"/>
      <c r="P432" s="142"/>
      <c r="Q432" s="142"/>
    </row>
    <row r="433" spans="1:17" ht="14.1" customHeight="1">
      <c r="A433" s="142"/>
      <c r="B433" s="268"/>
      <c r="C433" s="268"/>
      <c r="D433" s="142"/>
      <c r="E433" s="142"/>
      <c r="F433" s="142"/>
      <c r="G433" s="142"/>
      <c r="H433" s="142"/>
      <c r="I433" s="142"/>
      <c r="J433" s="142"/>
      <c r="K433" s="142"/>
      <c r="L433" s="142"/>
      <c r="M433" s="142"/>
      <c r="N433" s="142"/>
      <c r="O433" s="142"/>
      <c r="P433" s="142"/>
      <c r="Q433" s="142"/>
    </row>
    <row r="434" spans="1:17" ht="14.1" customHeight="1">
      <c r="A434" s="142"/>
      <c r="B434" s="268"/>
      <c r="C434" s="268"/>
      <c r="D434" s="142"/>
      <c r="E434" s="142"/>
      <c r="F434" s="142"/>
      <c r="G434" s="142"/>
      <c r="H434" s="142"/>
      <c r="I434" s="142"/>
      <c r="J434" s="142"/>
      <c r="K434" s="142"/>
      <c r="L434" s="142"/>
      <c r="M434" s="142"/>
      <c r="N434" s="142"/>
      <c r="O434" s="142"/>
      <c r="P434" s="142"/>
      <c r="Q434" s="142"/>
    </row>
    <row r="435" spans="1:17" ht="14.1" customHeight="1">
      <c r="A435" s="142"/>
      <c r="B435" s="268"/>
      <c r="C435" s="268"/>
      <c r="D435" s="142"/>
      <c r="E435" s="142"/>
      <c r="F435" s="142"/>
      <c r="G435" s="142"/>
      <c r="H435" s="142"/>
      <c r="I435" s="142"/>
      <c r="J435" s="142"/>
      <c r="K435" s="142"/>
      <c r="L435" s="142"/>
      <c r="M435" s="142"/>
      <c r="N435" s="142"/>
      <c r="O435" s="142"/>
      <c r="P435" s="142"/>
      <c r="Q435" s="142"/>
    </row>
    <row r="436" spans="1:17" ht="14.1" customHeight="1">
      <c r="A436" s="142"/>
      <c r="B436" s="268"/>
      <c r="C436" s="268"/>
      <c r="D436" s="142"/>
      <c r="E436" s="142"/>
      <c r="F436" s="142"/>
      <c r="G436" s="142"/>
      <c r="H436" s="142"/>
      <c r="I436" s="142"/>
      <c r="J436" s="142"/>
      <c r="K436" s="142"/>
      <c r="L436" s="142"/>
      <c r="M436" s="142"/>
      <c r="N436" s="142"/>
      <c r="O436" s="142"/>
      <c r="P436" s="142"/>
      <c r="Q436" s="142"/>
    </row>
    <row r="437" spans="1:17" ht="14.1" customHeight="1">
      <c r="A437" s="142"/>
      <c r="B437" s="268"/>
      <c r="C437" s="268"/>
      <c r="D437" s="142"/>
      <c r="E437" s="142"/>
      <c r="F437" s="142"/>
      <c r="G437" s="142"/>
      <c r="H437" s="142"/>
      <c r="I437" s="142"/>
      <c r="J437" s="142"/>
      <c r="K437" s="142"/>
      <c r="L437" s="142"/>
      <c r="M437" s="142"/>
      <c r="N437" s="142"/>
      <c r="O437" s="142"/>
      <c r="P437" s="142"/>
      <c r="Q437" s="142"/>
    </row>
    <row r="438" spans="1:17" ht="14.1" customHeight="1">
      <c r="A438" s="142"/>
      <c r="B438" s="268"/>
      <c r="C438" s="268"/>
      <c r="D438" s="142"/>
      <c r="E438" s="142"/>
      <c r="F438" s="142"/>
      <c r="G438" s="142"/>
      <c r="H438" s="142"/>
      <c r="I438" s="142"/>
      <c r="J438" s="142"/>
      <c r="K438" s="142"/>
      <c r="L438" s="142"/>
      <c r="M438" s="142"/>
      <c r="N438" s="142"/>
      <c r="O438" s="142"/>
      <c r="P438" s="142"/>
      <c r="Q438" s="142"/>
    </row>
    <row r="439" spans="1:17" ht="14.1" customHeight="1">
      <c r="A439" s="142"/>
      <c r="B439" s="268"/>
      <c r="C439" s="268"/>
      <c r="D439" s="142"/>
      <c r="E439" s="142"/>
      <c r="F439" s="142"/>
      <c r="G439" s="142"/>
      <c r="H439" s="142"/>
      <c r="I439" s="142"/>
      <c r="J439" s="142"/>
      <c r="K439" s="142"/>
      <c r="L439" s="142"/>
      <c r="M439" s="142"/>
      <c r="N439" s="142"/>
      <c r="O439" s="142"/>
      <c r="P439" s="142"/>
      <c r="Q439" s="142"/>
    </row>
    <row r="440" spans="1:17" ht="14.1" customHeight="1">
      <c r="A440" s="142"/>
      <c r="B440" s="268"/>
      <c r="C440" s="268"/>
      <c r="D440" s="142"/>
      <c r="E440" s="142"/>
      <c r="F440" s="142"/>
      <c r="G440" s="142"/>
      <c r="H440" s="142"/>
      <c r="I440" s="142"/>
      <c r="J440" s="142"/>
      <c r="K440" s="142"/>
      <c r="L440" s="142"/>
      <c r="M440" s="142"/>
      <c r="N440" s="142"/>
      <c r="O440" s="142"/>
      <c r="P440" s="142"/>
      <c r="Q440" s="142"/>
    </row>
    <row r="441" spans="1:17" ht="14.1" customHeight="1">
      <c r="A441" s="142"/>
      <c r="B441" s="268"/>
      <c r="C441" s="268"/>
      <c r="D441" s="142"/>
      <c r="E441" s="142"/>
      <c r="F441" s="142"/>
      <c r="G441" s="142"/>
      <c r="H441" s="142"/>
      <c r="I441" s="142"/>
      <c r="J441" s="142"/>
      <c r="K441" s="142"/>
      <c r="L441" s="142"/>
      <c r="M441" s="142"/>
      <c r="N441" s="142"/>
      <c r="O441" s="142"/>
      <c r="P441" s="142"/>
      <c r="Q441" s="142"/>
    </row>
    <row r="442" spans="1:17" ht="14.1" customHeight="1">
      <c r="A442" s="142"/>
      <c r="B442" s="268"/>
      <c r="C442" s="268"/>
      <c r="D442" s="142"/>
      <c r="E442" s="142"/>
      <c r="F442" s="142"/>
      <c r="G442" s="142"/>
      <c r="H442" s="142"/>
      <c r="I442" s="142"/>
      <c r="J442" s="142"/>
      <c r="K442" s="142"/>
      <c r="L442" s="142"/>
      <c r="M442" s="142"/>
      <c r="N442" s="142"/>
      <c r="O442" s="142"/>
      <c r="P442" s="142"/>
      <c r="Q442" s="142"/>
    </row>
    <row r="443" spans="1:17" ht="14.1" customHeight="1">
      <c r="A443" s="142"/>
      <c r="B443" s="268"/>
      <c r="C443" s="268"/>
      <c r="D443" s="142"/>
      <c r="E443" s="142"/>
      <c r="F443" s="142"/>
      <c r="G443" s="142"/>
      <c r="H443" s="142"/>
      <c r="I443" s="142"/>
      <c r="J443" s="142"/>
      <c r="K443" s="142"/>
      <c r="L443" s="142"/>
      <c r="M443" s="142"/>
      <c r="N443" s="142"/>
      <c r="O443" s="142"/>
      <c r="P443" s="142"/>
      <c r="Q443" s="142"/>
    </row>
    <row r="444" spans="1:17" ht="14.1" customHeight="1">
      <c r="A444" s="142"/>
      <c r="B444" s="268"/>
      <c r="C444" s="268"/>
      <c r="D444" s="142"/>
      <c r="E444" s="142"/>
      <c r="F444" s="142"/>
      <c r="G444" s="142"/>
      <c r="H444" s="142"/>
      <c r="I444" s="142"/>
      <c r="J444" s="142"/>
      <c r="K444" s="142"/>
      <c r="L444" s="142"/>
      <c r="M444" s="142"/>
      <c r="N444" s="142"/>
      <c r="O444" s="142"/>
      <c r="P444" s="142"/>
      <c r="Q444" s="142"/>
    </row>
    <row r="445" spans="1:17" ht="14.1" customHeight="1">
      <c r="A445" s="142"/>
      <c r="B445" s="268"/>
      <c r="C445" s="268"/>
      <c r="D445" s="142"/>
      <c r="E445" s="142"/>
      <c r="F445" s="142"/>
      <c r="G445" s="142"/>
      <c r="H445" s="142"/>
      <c r="I445" s="142"/>
      <c r="J445" s="142"/>
      <c r="K445" s="142"/>
      <c r="L445" s="142"/>
      <c r="M445" s="142"/>
      <c r="N445" s="142"/>
      <c r="O445" s="142"/>
      <c r="P445" s="142"/>
      <c r="Q445" s="142"/>
    </row>
    <row r="446" spans="1:17" ht="14.1" customHeight="1">
      <c r="A446" s="142"/>
      <c r="B446" s="268"/>
      <c r="C446" s="268"/>
      <c r="D446" s="142"/>
      <c r="E446" s="142"/>
      <c r="F446" s="142"/>
      <c r="G446" s="142"/>
      <c r="H446" s="142"/>
      <c r="I446" s="142"/>
      <c r="J446" s="142"/>
      <c r="K446" s="142"/>
      <c r="L446" s="142"/>
      <c r="M446" s="142"/>
      <c r="N446" s="142"/>
      <c r="O446" s="142"/>
      <c r="P446" s="142"/>
      <c r="Q446" s="142"/>
    </row>
    <row r="447" spans="1:17" ht="14.1" customHeight="1">
      <c r="A447" s="142"/>
      <c r="B447" s="268"/>
      <c r="C447" s="268"/>
      <c r="D447" s="142"/>
      <c r="E447" s="142"/>
      <c r="F447" s="142"/>
      <c r="G447" s="142"/>
      <c r="H447" s="142"/>
      <c r="I447" s="142"/>
      <c r="J447" s="142"/>
      <c r="K447" s="142"/>
      <c r="L447" s="142"/>
      <c r="M447" s="142"/>
      <c r="N447" s="142"/>
      <c r="O447" s="142"/>
      <c r="P447" s="142"/>
      <c r="Q447" s="142"/>
    </row>
    <row r="448" spans="1:17" ht="14.1" customHeight="1">
      <c r="A448" s="142"/>
      <c r="B448" s="268"/>
      <c r="C448" s="268"/>
      <c r="D448" s="142"/>
      <c r="E448" s="142"/>
      <c r="F448" s="142"/>
      <c r="G448" s="142"/>
      <c r="H448" s="142"/>
      <c r="I448" s="142"/>
      <c r="J448" s="142"/>
      <c r="K448" s="142"/>
      <c r="L448" s="142"/>
      <c r="M448" s="142"/>
      <c r="N448" s="142"/>
      <c r="O448" s="142"/>
      <c r="P448" s="142"/>
      <c r="Q448" s="142"/>
    </row>
    <row r="449" spans="1:17" ht="14.1" customHeight="1">
      <c r="A449" s="142"/>
      <c r="B449" s="268"/>
      <c r="C449" s="268"/>
      <c r="D449" s="142"/>
      <c r="E449" s="142"/>
      <c r="F449" s="142"/>
      <c r="G449" s="142"/>
      <c r="H449" s="142"/>
      <c r="I449" s="142"/>
      <c r="J449" s="142"/>
      <c r="K449" s="142"/>
      <c r="L449" s="142"/>
      <c r="M449" s="142"/>
      <c r="N449" s="142"/>
      <c r="O449" s="142"/>
      <c r="P449" s="142"/>
      <c r="Q449" s="142"/>
    </row>
    <row r="450" spans="1:17" ht="14.1" customHeight="1">
      <c r="A450" s="142"/>
      <c r="B450" s="268"/>
      <c r="C450" s="268"/>
      <c r="D450" s="142"/>
      <c r="E450" s="142"/>
      <c r="F450" s="142"/>
      <c r="G450" s="142"/>
      <c r="H450" s="142"/>
      <c r="I450" s="142"/>
      <c r="J450" s="142"/>
      <c r="K450" s="142"/>
      <c r="L450" s="142"/>
      <c r="M450" s="142"/>
      <c r="N450" s="142"/>
      <c r="O450" s="142"/>
      <c r="P450" s="142"/>
      <c r="Q450" s="142"/>
    </row>
    <row r="451" spans="1:17" ht="14.1" customHeight="1">
      <c r="A451" s="142"/>
      <c r="B451" s="268"/>
      <c r="C451" s="268"/>
      <c r="D451" s="142"/>
      <c r="E451" s="142"/>
      <c r="F451" s="142"/>
      <c r="G451" s="142"/>
      <c r="H451" s="142"/>
      <c r="I451" s="142"/>
      <c r="J451" s="142"/>
      <c r="K451" s="142"/>
      <c r="L451" s="142"/>
      <c r="M451" s="142"/>
      <c r="N451" s="142"/>
      <c r="O451" s="142"/>
      <c r="P451" s="142"/>
      <c r="Q451" s="142"/>
    </row>
    <row r="452" spans="1:17" ht="14.1" customHeight="1">
      <c r="A452" s="142"/>
      <c r="B452" s="268"/>
      <c r="C452" s="268"/>
      <c r="D452" s="142"/>
      <c r="E452" s="142"/>
      <c r="F452" s="142"/>
      <c r="G452" s="142"/>
      <c r="H452" s="142"/>
      <c r="I452" s="142"/>
      <c r="J452" s="142"/>
      <c r="K452" s="142"/>
      <c r="L452" s="142"/>
      <c r="M452" s="142"/>
      <c r="N452" s="142"/>
      <c r="O452" s="142"/>
      <c r="P452" s="142"/>
      <c r="Q452" s="142"/>
    </row>
    <row r="453" spans="1:17" ht="14.1" customHeight="1">
      <c r="A453" s="142"/>
      <c r="B453" s="268"/>
      <c r="C453" s="268"/>
      <c r="D453" s="142"/>
      <c r="E453" s="142"/>
      <c r="F453" s="142"/>
      <c r="G453" s="142"/>
      <c r="H453" s="142"/>
      <c r="I453" s="142"/>
      <c r="J453" s="142"/>
      <c r="K453" s="142"/>
      <c r="L453" s="142"/>
      <c r="M453" s="142"/>
      <c r="N453" s="142"/>
      <c r="O453" s="142"/>
      <c r="P453" s="142"/>
      <c r="Q453" s="142"/>
    </row>
    <row r="454" spans="1:17" ht="14.1" customHeight="1">
      <c r="A454" s="142"/>
      <c r="B454" s="268"/>
      <c r="C454" s="268"/>
      <c r="D454" s="142"/>
      <c r="E454" s="142"/>
      <c r="F454" s="142"/>
      <c r="G454" s="142"/>
      <c r="H454" s="142"/>
      <c r="I454" s="142"/>
      <c r="J454" s="142"/>
      <c r="K454" s="142"/>
      <c r="L454" s="142"/>
      <c r="M454" s="142"/>
      <c r="N454" s="142"/>
      <c r="O454" s="142"/>
      <c r="P454" s="142"/>
      <c r="Q454" s="142"/>
    </row>
    <row r="455" spans="1:17" ht="14.1" customHeight="1">
      <c r="A455" s="142"/>
      <c r="B455" s="268"/>
      <c r="C455" s="268"/>
      <c r="D455" s="142"/>
      <c r="E455" s="142"/>
      <c r="F455" s="142"/>
      <c r="G455" s="142"/>
      <c r="H455" s="142"/>
      <c r="I455" s="142"/>
      <c r="J455" s="142"/>
      <c r="K455" s="142"/>
      <c r="L455" s="142"/>
      <c r="M455" s="142"/>
      <c r="N455" s="142"/>
      <c r="O455" s="142"/>
      <c r="P455" s="142"/>
      <c r="Q455" s="142"/>
    </row>
    <row r="456" spans="1:17" ht="14.1" customHeight="1">
      <c r="A456" s="142"/>
      <c r="B456" s="268"/>
      <c r="C456" s="268"/>
      <c r="D456" s="142"/>
      <c r="E456" s="142"/>
      <c r="F456" s="142"/>
      <c r="G456" s="142"/>
      <c r="H456" s="142"/>
      <c r="I456" s="142"/>
      <c r="J456" s="142"/>
      <c r="K456" s="142"/>
      <c r="L456" s="142"/>
      <c r="M456" s="142"/>
      <c r="N456" s="142"/>
      <c r="O456" s="142"/>
      <c r="P456" s="142"/>
      <c r="Q456" s="142"/>
    </row>
    <row r="457" spans="1:17" ht="14.1" customHeight="1">
      <c r="A457" s="142"/>
      <c r="B457" s="268"/>
      <c r="C457" s="268"/>
      <c r="D457" s="142"/>
      <c r="E457" s="142"/>
      <c r="F457" s="142"/>
      <c r="G457" s="142"/>
      <c r="H457" s="142"/>
      <c r="I457" s="142"/>
      <c r="J457" s="142"/>
      <c r="K457" s="142"/>
      <c r="L457" s="142"/>
      <c r="M457" s="142"/>
      <c r="N457" s="142"/>
      <c r="O457" s="142"/>
      <c r="P457" s="142"/>
      <c r="Q457" s="142"/>
    </row>
    <row r="458" spans="1:17" ht="14.1" customHeight="1">
      <c r="A458" s="142"/>
      <c r="B458" s="268"/>
      <c r="C458" s="268"/>
      <c r="D458" s="142"/>
      <c r="E458" s="142"/>
      <c r="F458" s="142"/>
      <c r="G458" s="142"/>
      <c r="H458" s="142"/>
      <c r="I458" s="142"/>
      <c r="J458" s="142"/>
      <c r="K458" s="142"/>
      <c r="L458" s="142"/>
      <c r="M458" s="142"/>
      <c r="N458" s="142"/>
      <c r="O458" s="142"/>
      <c r="P458" s="142"/>
      <c r="Q458" s="142"/>
    </row>
    <row r="459" spans="1:17" ht="14.1" customHeight="1">
      <c r="A459" s="142"/>
      <c r="B459" s="268"/>
      <c r="C459" s="268"/>
      <c r="D459" s="142"/>
      <c r="E459" s="142"/>
      <c r="F459" s="142"/>
      <c r="G459" s="142"/>
      <c r="H459" s="142"/>
      <c r="I459" s="142"/>
      <c r="J459" s="142"/>
      <c r="K459" s="142"/>
      <c r="L459" s="142"/>
      <c r="M459" s="142"/>
      <c r="N459" s="142"/>
      <c r="O459" s="142"/>
      <c r="P459" s="142"/>
      <c r="Q459" s="142"/>
    </row>
    <row r="460" spans="1:17" ht="14.1" customHeight="1">
      <c r="A460" s="142"/>
      <c r="B460" s="268"/>
      <c r="C460" s="268"/>
      <c r="D460" s="142"/>
      <c r="E460" s="142"/>
      <c r="F460" s="142"/>
      <c r="G460" s="142"/>
      <c r="H460" s="142"/>
      <c r="I460" s="142"/>
      <c r="J460" s="142"/>
      <c r="K460" s="142"/>
      <c r="L460" s="142"/>
      <c r="M460" s="142"/>
      <c r="N460" s="142"/>
      <c r="O460" s="142"/>
      <c r="P460" s="142"/>
      <c r="Q460" s="142"/>
    </row>
    <row r="461" spans="1:17" ht="14.1" customHeight="1">
      <c r="A461" s="142"/>
      <c r="B461" s="268"/>
      <c r="C461" s="268"/>
      <c r="D461" s="142"/>
      <c r="E461" s="142"/>
      <c r="F461" s="142"/>
      <c r="G461" s="142"/>
      <c r="H461" s="142"/>
      <c r="I461" s="142"/>
      <c r="J461" s="142"/>
      <c r="K461" s="142"/>
      <c r="L461" s="142"/>
      <c r="M461" s="142"/>
      <c r="N461" s="142"/>
      <c r="O461" s="142"/>
      <c r="P461" s="142"/>
      <c r="Q461" s="142"/>
    </row>
    <row r="462" spans="1:17" ht="14.1" customHeight="1">
      <c r="A462" s="142"/>
      <c r="B462" s="268"/>
      <c r="C462" s="268"/>
      <c r="D462" s="142"/>
      <c r="E462" s="142"/>
      <c r="F462" s="142"/>
      <c r="G462" s="142"/>
      <c r="H462" s="142"/>
      <c r="I462" s="142"/>
      <c r="J462" s="142"/>
      <c r="K462" s="142"/>
      <c r="L462" s="142"/>
      <c r="M462" s="142"/>
      <c r="N462" s="142"/>
      <c r="O462" s="142"/>
      <c r="P462" s="142"/>
      <c r="Q462" s="142"/>
    </row>
    <row r="463" spans="1:17" ht="14.1" customHeight="1">
      <c r="A463" s="142"/>
      <c r="B463" s="268"/>
      <c r="C463" s="268"/>
      <c r="D463" s="142"/>
      <c r="E463" s="142"/>
      <c r="F463" s="142"/>
      <c r="G463" s="142"/>
      <c r="H463" s="142"/>
      <c r="I463" s="142"/>
      <c r="J463" s="142"/>
      <c r="K463" s="142"/>
      <c r="L463" s="142"/>
      <c r="M463" s="142"/>
      <c r="N463" s="142"/>
      <c r="O463" s="142"/>
      <c r="P463" s="142"/>
      <c r="Q463" s="142"/>
    </row>
    <row r="464" spans="1:17" ht="14.1" customHeight="1">
      <c r="A464" s="142"/>
      <c r="B464" s="268"/>
      <c r="C464" s="268"/>
      <c r="D464" s="142"/>
      <c r="E464" s="142"/>
      <c r="F464" s="142"/>
      <c r="G464" s="142"/>
      <c r="H464" s="142"/>
      <c r="I464" s="142"/>
      <c r="J464" s="142"/>
      <c r="K464" s="142"/>
      <c r="L464" s="142"/>
      <c r="M464" s="142"/>
      <c r="N464" s="142"/>
      <c r="O464" s="142"/>
      <c r="P464" s="142"/>
      <c r="Q464" s="142"/>
    </row>
    <row r="465" spans="1:17" ht="14.1" customHeight="1">
      <c r="A465" s="142"/>
      <c r="B465" s="268"/>
      <c r="C465" s="268"/>
      <c r="D465" s="142"/>
      <c r="E465" s="142"/>
      <c r="F465" s="142"/>
      <c r="G465" s="142"/>
      <c r="H465" s="142"/>
      <c r="I465" s="142"/>
      <c r="J465" s="142"/>
      <c r="K465" s="142"/>
      <c r="L465" s="142"/>
      <c r="M465" s="142"/>
      <c r="N465" s="142"/>
      <c r="O465" s="142"/>
      <c r="P465" s="142"/>
      <c r="Q465" s="142"/>
    </row>
    <row r="466" spans="1:17" ht="14.1" customHeight="1">
      <c r="A466" s="142"/>
      <c r="B466" s="268"/>
      <c r="C466" s="268"/>
      <c r="D466" s="142"/>
      <c r="E466" s="142"/>
      <c r="F466" s="142"/>
      <c r="G466" s="142"/>
      <c r="H466" s="142"/>
      <c r="I466" s="142"/>
      <c r="J466" s="142"/>
      <c r="K466" s="142"/>
      <c r="L466" s="142"/>
      <c r="M466" s="142"/>
      <c r="N466" s="142"/>
      <c r="O466" s="142"/>
      <c r="P466" s="142"/>
      <c r="Q466" s="142"/>
    </row>
    <row r="467" spans="1:17" ht="14.1" customHeight="1">
      <c r="A467" s="142"/>
      <c r="B467" s="268"/>
      <c r="C467" s="268"/>
      <c r="D467" s="142"/>
      <c r="E467" s="142"/>
      <c r="F467" s="142"/>
      <c r="G467" s="142"/>
      <c r="H467" s="142"/>
      <c r="I467" s="142"/>
      <c r="J467" s="142"/>
      <c r="K467" s="142"/>
      <c r="L467" s="142"/>
      <c r="M467" s="142"/>
      <c r="N467" s="142"/>
      <c r="O467" s="142"/>
      <c r="P467" s="142"/>
      <c r="Q467" s="142"/>
    </row>
    <row r="468" spans="1:17" ht="14.1" customHeight="1">
      <c r="A468" s="142"/>
      <c r="B468" s="268"/>
      <c r="C468" s="268"/>
      <c r="D468" s="142"/>
      <c r="E468" s="142"/>
      <c r="F468" s="142"/>
      <c r="G468" s="142"/>
      <c r="H468" s="142"/>
      <c r="I468" s="142"/>
      <c r="J468" s="142"/>
      <c r="K468" s="142"/>
      <c r="L468" s="142"/>
      <c r="M468" s="142"/>
      <c r="N468" s="142"/>
      <c r="O468" s="142"/>
      <c r="P468" s="142"/>
      <c r="Q468" s="142"/>
    </row>
    <row r="469" spans="1:17" ht="14.1" customHeight="1">
      <c r="A469" s="142"/>
      <c r="B469" s="268"/>
      <c r="C469" s="268"/>
      <c r="D469" s="142"/>
      <c r="E469" s="142"/>
      <c r="F469" s="142"/>
      <c r="G469" s="142"/>
      <c r="H469" s="142"/>
      <c r="I469" s="142"/>
      <c r="J469" s="142"/>
      <c r="K469" s="142"/>
      <c r="L469" s="142"/>
      <c r="M469" s="142"/>
      <c r="N469" s="142"/>
      <c r="O469" s="142"/>
      <c r="P469" s="142"/>
      <c r="Q469" s="142"/>
    </row>
    <row r="470" spans="1:17" ht="14.1" customHeight="1">
      <c r="A470" s="142"/>
      <c r="B470" s="268"/>
      <c r="C470" s="268"/>
      <c r="D470" s="142"/>
      <c r="E470" s="142"/>
      <c r="F470" s="142"/>
      <c r="G470" s="142"/>
      <c r="H470" s="142"/>
      <c r="I470" s="142"/>
      <c r="J470" s="142"/>
      <c r="K470" s="142"/>
      <c r="L470" s="142"/>
      <c r="M470" s="142"/>
      <c r="N470" s="142"/>
      <c r="O470" s="142"/>
      <c r="P470" s="142"/>
      <c r="Q470" s="142"/>
    </row>
    <row r="471" spans="1:17" ht="14.1" customHeight="1">
      <c r="A471" s="142"/>
      <c r="B471" s="268"/>
      <c r="C471" s="268"/>
      <c r="D471" s="142"/>
      <c r="E471" s="142"/>
      <c r="F471" s="142"/>
      <c r="G471" s="142"/>
      <c r="H471" s="142"/>
      <c r="I471" s="142"/>
      <c r="J471" s="142"/>
      <c r="K471" s="142"/>
      <c r="L471" s="142"/>
      <c r="M471" s="142"/>
      <c r="N471" s="142"/>
      <c r="O471" s="142"/>
      <c r="P471" s="142"/>
      <c r="Q471" s="142"/>
    </row>
    <row r="472" spans="1:17" ht="14.1" customHeight="1">
      <c r="A472" s="142"/>
      <c r="B472" s="268"/>
      <c r="C472" s="268"/>
      <c r="D472" s="142"/>
      <c r="E472" s="142"/>
      <c r="F472" s="142"/>
      <c r="G472" s="142"/>
      <c r="H472" s="142"/>
      <c r="I472" s="142"/>
      <c r="J472" s="142"/>
      <c r="K472" s="142"/>
      <c r="L472" s="142"/>
      <c r="M472" s="142"/>
      <c r="N472" s="142"/>
      <c r="O472" s="142"/>
      <c r="P472" s="142"/>
      <c r="Q472" s="142"/>
    </row>
    <row r="473" spans="1:17" ht="14.1" customHeight="1">
      <c r="A473" s="142"/>
      <c r="B473" s="268"/>
      <c r="C473" s="268"/>
      <c r="D473" s="142"/>
      <c r="E473" s="142"/>
      <c r="F473" s="142"/>
      <c r="G473" s="142"/>
      <c r="H473" s="142"/>
      <c r="I473" s="142"/>
      <c r="J473" s="142"/>
      <c r="K473" s="142"/>
      <c r="L473" s="142"/>
      <c r="M473" s="142"/>
      <c r="N473" s="142"/>
      <c r="O473" s="142"/>
      <c r="P473" s="142"/>
      <c r="Q473" s="142"/>
    </row>
    <row r="474" spans="1:17" ht="14.1" customHeight="1">
      <c r="A474" s="142"/>
      <c r="B474" s="268"/>
      <c r="C474" s="268"/>
      <c r="D474" s="142"/>
      <c r="E474" s="142"/>
      <c r="F474" s="142"/>
      <c r="G474" s="142"/>
      <c r="H474" s="142"/>
      <c r="I474" s="142"/>
      <c r="J474" s="142"/>
      <c r="K474" s="142"/>
      <c r="L474" s="142"/>
      <c r="M474" s="142"/>
      <c r="N474" s="142"/>
      <c r="O474" s="142"/>
      <c r="P474" s="142"/>
      <c r="Q474" s="142"/>
    </row>
    <row r="475" spans="1:17" ht="14.1" customHeight="1">
      <c r="A475" s="142"/>
      <c r="B475" s="268"/>
      <c r="C475" s="268"/>
      <c r="D475" s="142"/>
      <c r="E475" s="142"/>
      <c r="F475" s="142"/>
      <c r="G475" s="142"/>
      <c r="H475" s="142"/>
      <c r="I475" s="142"/>
      <c r="J475" s="142"/>
      <c r="K475" s="142"/>
      <c r="L475" s="142"/>
      <c r="M475" s="142"/>
      <c r="N475" s="142"/>
      <c r="O475" s="142"/>
      <c r="P475" s="142"/>
      <c r="Q475" s="142"/>
    </row>
    <row r="476" spans="1:17" ht="14.1" customHeight="1">
      <c r="A476" s="142"/>
      <c r="B476" s="268"/>
      <c r="C476" s="268"/>
      <c r="D476" s="142"/>
      <c r="E476" s="142"/>
      <c r="F476" s="142"/>
      <c r="G476" s="142"/>
      <c r="H476" s="142"/>
      <c r="I476" s="142"/>
      <c r="J476" s="142"/>
      <c r="K476" s="142"/>
      <c r="L476" s="142"/>
      <c r="M476" s="142"/>
      <c r="N476" s="142"/>
      <c r="O476" s="142"/>
      <c r="P476" s="142"/>
      <c r="Q476" s="142"/>
    </row>
    <row r="477" spans="1:17" ht="14.1" customHeight="1">
      <c r="A477" s="142"/>
      <c r="B477" s="268"/>
      <c r="C477" s="268"/>
      <c r="D477" s="142"/>
      <c r="E477" s="142"/>
      <c r="F477" s="142"/>
      <c r="G477" s="142"/>
      <c r="H477" s="142"/>
      <c r="I477" s="142"/>
      <c r="J477" s="142"/>
      <c r="K477" s="142"/>
      <c r="L477" s="142"/>
      <c r="M477" s="142"/>
      <c r="N477" s="142"/>
      <c r="O477" s="142"/>
      <c r="P477" s="142"/>
      <c r="Q477" s="142"/>
    </row>
    <row r="478" spans="1:17" ht="14.1" customHeight="1">
      <c r="A478" s="142"/>
      <c r="B478" s="268"/>
      <c r="C478" s="268"/>
      <c r="D478" s="142"/>
      <c r="E478" s="142"/>
      <c r="F478" s="142"/>
      <c r="G478" s="142"/>
      <c r="H478" s="142"/>
      <c r="I478" s="142"/>
      <c r="J478" s="142"/>
      <c r="K478" s="142"/>
      <c r="L478" s="142"/>
      <c r="M478" s="142"/>
      <c r="N478" s="142"/>
      <c r="O478" s="142"/>
      <c r="P478" s="142"/>
      <c r="Q478" s="142"/>
    </row>
    <row r="479" spans="1:17" ht="14.1" customHeight="1">
      <c r="A479" s="142"/>
      <c r="B479" s="268"/>
      <c r="C479" s="268"/>
      <c r="D479" s="142"/>
      <c r="E479" s="142"/>
      <c r="F479" s="142"/>
      <c r="G479" s="142"/>
      <c r="H479" s="142"/>
      <c r="I479" s="142"/>
      <c r="J479" s="142"/>
      <c r="K479" s="142"/>
      <c r="L479" s="142"/>
      <c r="M479" s="142"/>
      <c r="N479" s="142"/>
      <c r="O479" s="142"/>
      <c r="P479" s="142"/>
      <c r="Q479" s="142"/>
    </row>
    <row r="480" spans="1:17" ht="14.1" customHeight="1">
      <c r="A480" s="142"/>
      <c r="B480" s="268"/>
      <c r="C480" s="268"/>
      <c r="D480" s="142"/>
      <c r="E480" s="142"/>
      <c r="F480" s="142"/>
      <c r="G480" s="142"/>
      <c r="H480" s="142"/>
      <c r="I480" s="142"/>
      <c r="J480" s="142"/>
      <c r="K480" s="142"/>
      <c r="L480" s="142"/>
      <c r="M480" s="142"/>
      <c r="N480" s="142"/>
      <c r="O480" s="142"/>
      <c r="P480" s="142"/>
      <c r="Q480" s="142"/>
    </row>
    <row r="481" spans="1:17" ht="14.1" customHeight="1">
      <c r="A481" s="142"/>
      <c r="B481" s="268"/>
      <c r="C481" s="268"/>
      <c r="D481" s="142"/>
      <c r="E481" s="142"/>
      <c r="F481" s="142"/>
      <c r="G481" s="142"/>
      <c r="H481" s="142"/>
      <c r="I481" s="142"/>
      <c r="J481" s="142"/>
      <c r="K481" s="142"/>
      <c r="L481" s="142"/>
      <c r="M481" s="142"/>
      <c r="N481" s="142"/>
      <c r="O481" s="142"/>
      <c r="P481" s="142"/>
      <c r="Q481" s="142"/>
    </row>
    <row r="482" spans="1:17" ht="14.1" customHeight="1">
      <c r="A482" s="142"/>
      <c r="B482" s="268"/>
      <c r="C482" s="268"/>
      <c r="D482" s="142"/>
      <c r="E482" s="142"/>
      <c r="F482" s="142"/>
      <c r="G482" s="142"/>
      <c r="H482" s="142"/>
      <c r="I482" s="142"/>
      <c r="J482" s="142"/>
      <c r="K482" s="142"/>
      <c r="L482" s="142"/>
      <c r="M482" s="142"/>
      <c r="N482" s="142"/>
      <c r="O482" s="142"/>
      <c r="P482" s="142"/>
      <c r="Q482" s="142"/>
    </row>
    <row r="483" spans="1:17" ht="14.1" customHeight="1">
      <c r="A483" s="142"/>
      <c r="B483" s="268"/>
      <c r="C483" s="268"/>
      <c r="D483" s="142"/>
      <c r="E483" s="142"/>
      <c r="F483" s="142"/>
      <c r="G483" s="142"/>
      <c r="H483" s="142"/>
      <c r="I483" s="142"/>
      <c r="J483" s="142"/>
      <c r="K483" s="142"/>
      <c r="L483" s="142"/>
      <c r="M483" s="142"/>
      <c r="N483" s="142"/>
      <c r="O483" s="142"/>
      <c r="P483" s="142"/>
      <c r="Q483" s="142"/>
    </row>
    <row r="484" spans="1:17" ht="14.1" customHeight="1">
      <c r="A484" s="142"/>
      <c r="B484" s="268"/>
      <c r="C484" s="268"/>
      <c r="D484" s="142"/>
      <c r="E484" s="142"/>
      <c r="F484" s="142"/>
      <c r="G484" s="142"/>
      <c r="H484" s="142"/>
      <c r="I484" s="142"/>
      <c r="J484" s="142"/>
      <c r="K484" s="142"/>
      <c r="L484" s="142"/>
      <c r="M484" s="142"/>
      <c r="N484" s="142"/>
      <c r="O484" s="142"/>
      <c r="P484" s="142"/>
      <c r="Q484" s="142"/>
    </row>
    <row r="485" spans="1:17" ht="14.1" customHeight="1">
      <c r="A485" s="142"/>
      <c r="B485" s="268"/>
      <c r="C485" s="268"/>
      <c r="D485" s="142"/>
      <c r="E485" s="142"/>
      <c r="F485" s="142"/>
      <c r="G485" s="142"/>
      <c r="H485" s="142"/>
      <c r="I485" s="142"/>
      <c r="J485" s="142"/>
      <c r="K485" s="142"/>
      <c r="L485" s="142"/>
      <c r="M485" s="142"/>
      <c r="N485" s="142"/>
      <c r="O485" s="142"/>
      <c r="P485" s="142"/>
      <c r="Q485" s="142"/>
    </row>
    <row r="486" spans="1:17" ht="14.1" customHeight="1">
      <c r="A486" s="142"/>
      <c r="B486" s="268"/>
      <c r="C486" s="268"/>
      <c r="D486" s="142"/>
      <c r="E486" s="142"/>
      <c r="F486" s="142"/>
      <c r="G486" s="142"/>
      <c r="H486" s="142"/>
      <c r="I486" s="142"/>
      <c r="J486" s="142"/>
      <c r="K486" s="142"/>
      <c r="L486" s="142"/>
      <c r="M486" s="142"/>
      <c r="N486" s="142"/>
      <c r="O486" s="142"/>
      <c r="P486" s="142"/>
      <c r="Q486" s="142"/>
    </row>
    <row r="487" spans="1:17" ht="14.1" customHeight="1">
      <c r="A487" s="142"/>
      <c r="B487" s="268"/>
      <c r="C487" s="268"/>
      <c r="D487" s="142"/>
      <c r="E487" s="142"/>
      <c r="F487" s="142"/>
      <c r="G487" s="142"/>
      <c r="H487" s="142"/>
      <c r="I487" s="142"/>
      <c r="J487" s="142"/>
      <c r="K487" s="142"/>
      <c r="L487" s="142"/>
      <c r="M487" s="142"/>
      <c r="N487" s="142"/>
      <c r="O487" s="142"/>
      <c r="P487" s="142"/>
      <c r="Q487" s="142"/>
    </row>
    <row r="488" spans="1:17" ht="14.1" customHeight="1">
      <c r="A488" s="142"/>
      <c r="B488" s="268"/>
      <c r="C488" s="268"/>
      <c r="D488" s="142"/>
      <c r="E488" s="142"/>
      <c r="F488" s="142"/>
      <c r="G488" s="142"/>
      <c r="H488" s="142"/>
      <c r="I488" s="142"/>
      <c r="J488" s="142"/>
      <c r="K488" s="142"/>
      <c r="L488" s="142"/>
      <c r="M488" s="142"/>
      <c r="N488" s="142"/>
      <c r="O488" s="142"/>
      <c r="P488" s="142"/>
      <c r="Q488" s="142"/>
    </row>
    <row r="489" spans="1:17" ht="14.1" customHeight="1">
      <c r="A489" s="142"/>
      <c r="B489" s="268"/>
      <c r="C489" s="268"/>
      <c r="D489" s="142"/>
      <c r="E489" s="142"/>
      <c r="F489" s="142"/>
      <c r="G489" s="142"/>
      <c r="H489" s="142"/>
      <c r="I489" s="142"/>
      <c r="J489" s="142"/>
      <c r="K489" s="142"/>
      <c r="L489" s="142"/>
      <c r="M489" s="142"/>
      <c r="N489" s="142"/>
      <c r="O489" s="142"/>
      <c r="P489" s="142"/>
      <c r="Q489" s="142"/>
    </row>
    <row r="490" spans="1:17" ht="14.1" customHeight="1">
      <c r="A490" s="142"/>
      <c r="B490" s="268"/>
      <c r="C490" s="268"/>
      <c r="D490" s="142"/>
      <c r="E490" s="142"/>
      <c r="F490" s="142"/>
      <c r="G490" s="142"/>
      <c r="H490" s="142"/>
      <c r="I490" s="142"/>
      <c r="J490" s="142"/>
      <c r="K490" s="142"/>
      <c r="L490" s="142"/>
      <c r="M490" s="142"/>
      <c r="N490" s="142"/>
      <c r="O490" s="142"/>
      <c r="P490" s="142"/>
      <c r="Q490" s="142"/>
    </row>
    <row r="491" spans="1:17" ht="14.1" customHeight="1">
      <c r="A491" s="142"/>
      <c r="B491" s="268"/>
      <c r="C491" s="268"/>
      <c r="D491" s="142"/>
      <c r="E491" s="142"/>
      <c r="F491" s="142"/>
      <c r="G491" s="142"/>
      <c r="H491" s="142"/>
      <c r="I491" s="142"/>
      <c r="J491" s="142"/>
      <c r="K491" s="142"/>
      <c r="L491" s="142"/>
      <c r="M491" s="142"/>
      <c r="N491" s="142"/>
      <c r="O491" s="142"/>
      <c r="P491" s="142"/>
      <c r="Q491" s="142"/>
    </row>
    <row r="492" spans="1:17" ht="14.1" customHeight="1">
      <c r="A492" s="142"/>
      <c r="B492" s="268"/>
      <c r="C492" s="268"/>
      <c r="D492" s="142"/>
      <c r="E492" s="142"/>
      <c r="F492" s="142"/>
      <c r="G492" s="142"/>
      <c r="H492" s="142"/>
      <c r="I492" s="142"/>
      <c r="J492" s="142"/>
      <c r="K492" s="142"/>
      <c r="L492" s="142"/>
      <c r="M492" s="142"/>
      <c r="N492" s="142"/>
      <c r="O492" s="142"/>
      <c r="P492" s="142"/>
      <c r="Q492" s="142"/>
    </row>
    <row r="493" spans="1:17" ht="14.1" customHeight="1">
      <c r="A493" s="142"/>
      <c r="B493" s="268"/>
      <c r="C493" s="268"/>
      <c r="D493" s="142"/>
      <c r="E493" s="142"/>
      <c r="F493" s="142"/>
      <c r="G493" s="142"/>
      <c r="H493" s="142"/>
      <c r="I493" s="142"/>
      <c r="J493" s="142"/>
      <c r="K493" s="142"/>
      <c r="L493" s="142"/>
      <c r="M493" s="142"/>
      <c r="N493" s="142"/>
      <c r="O493" s="142"/>
      <c r="P493" s="142"/>
      <c r="Q493" s="142"/>
    </row>
    <row r="494" spans="1:17" ht="14.1" customHeight="1">
      <c r="A494" s="142"/>
      <c r="B494" s="268"/>
      <c r="C494" s="268"/>
      <c r="D494" s="142"/>
      <c r="E494" s="142"/>
      <c r="F494" s="142"/>
      <c r="G494" s="142"/>
      <c r="H494" s="142"/>
      <c r="I494" s="142"/>
      <c r="J494" s="142"/>
      <c r="K494" s="142"/>
      <c r="L494" s="142"/>
      <c r="M494" s="142"/>
      <c r="N494" s="142"/>
      <c r="O494" s="142"/>
      <c r="P494" s="142"/>
      <c r="Q494" s="142"/>
    </row>
    <row r="495" spans="1:17" ht="14.1" customHeight="1">
      <c r="A495" s="142"/>
      <c r="B495" s="268"/>
      <c r="C495" s="268"/>
      <c r="D495" s="142"/>
      <c r="E495" s="142"/>
      <c r="F495" s="142"/>
      <c r="G495" s="142"/>
      <c r="H495" s="142"/>
      <c r="I495" s="142"/>
      <c r="J495" s="142"/>
      <c r="K495" s="142"/>
      <c r="L495" s="142"/>
      <c r="M495" s="142"/>
      <c r="N495" s="142"/>
      <c r="O495" s="142"/>
      <c r="P495" s="142"/>
      <c r="Q495" s="142"/>
    </row>
    <row r="496" spans="1:17" ht="14.1" customHeight="1">
      <c r="A496" s="142"/>
      <c r="B496" s="268"/>
      <c r="C496" s="268"/>
      <c r="D496" s="142"/>
      <c r="E496" s="142"/>
      <c r="F496" s="142"/>
      <c r="G496" s="142"/>
      <c r="H496" s="142"/>
      <c r="I496" s="142"/>
      <c r="J496" s="142"/>
      <c r="K496" s="142"/>
      <c r="L496" s="142"/>
      <c r="M496" s="142"/>
      <c r="N496" s="142"/>
      <c r="O496" s="142"/>
      <c r="P496" s="142"/>
      <c r="Q496" s="142"/>
    </row>
    <row r="497" spans="1:17" ht="14.1" customHeight="1">
      <c r="A497" s="142"/>
      <c r="B497" s="268"/>
      <c r="C497" s="268"/>
      <c r="D497" s="142"/>
      <c r="E497" s="142"/>
      <c r="F497" s="142"/>
      <c r="G497" s="142"/>
      <c r="H497" s="142"/>
      <c r="I497" s="142"/>
      <c r="J497" s="142"/>
      <c r="K497" s="142"/>
      <c r="L497" s="142"/>
      <c r="M497" s="142"/>
      <c r="N497" s="142"/>
      <c r="O497" s="142"/>
      <c r="P497" s="142"/>
      <c r="Q497" s="142"/>
    </row>
    <row r="498" spans="1:17" ht="14.1" customHeight="1">
      <c r="A498" s="142"/>
      <c r="B498" s="268"/>
      <c r="C498" s="268"/>
      <c r="D498" s="142"/>
      <c r="E498" s="142"/>
      <c r="F498" s="142"/>
      <c r="G498" s="142"/>
      <c r="H498" s="142"/>
      <c r="I498" s="142"/>
      <c r="J498" s="142"/>
      <c r="K498" s="142"/>
      <c r="L498" s="142"/>
      <c r="M498" s="142"/>
      <c r="N498" s="142"/>
      <c r="O498" s="142"/>
      <c r="P498" s="142"/>
      <c r="Q498" s="142"/>
    </row>
    <row r="499" spans="1:17" ht="14.1" customHeight="1">
      <c r="A499" s="142"/>
      <c r="B499" s="268"/>
      <c r="C499" s="268"/>
      <c r="D499" s="142"/>
      <c r="E499" s="142"/>
      <c r="F499" s="142"/>
      <c r="G499" s="142"/>
      <c r="H499" s="142"/>
      <c r="I499" s="142"/>
      <c r="J499" s="142"/>
      <c r="K499" s="142"/>
      <c r="L499" s="142"/>
      <c r="M499" s="142"/>
      <c r="N499" s="142"/>
      <c r="O499" s="142"/>
      <c r="P499" s="142"/>
      <c r="Q499" s="142"/>
    </row>
    <row r="500" spans="1:17" ht="14.1" customHeight="1">
      <c r="A500" s="142"/>
      <c r="B500" s="268"/>
      <c r="C500" s="268"/>
      <c r="D500" s="142"/>
      <c r="E500" s="142"/>
      <c r="F500" s="142"/>
      <c r="G500" s="142"/>
      <c r="H500" s="142"/>
      <c r="I500" s="142"/>
      <c r="J500" s="142"/>
      <c r="K500" s="142"/>
      <c r="L500" s="142"/>
      <c r="M500" s="142"/>
      <c r="N500" s="142"/>
      <c r="O500" s="142"/>
      <c r="P500" s="142"/>
      <c r="Q500" s="142"/>
    </row>
    <row r="501" spans="1:17" ht="14.1" customHeight="1">
      <c r="A501" s="142"/>
      <c r="B501" s="268"/>
      <c r="C501" s="268"/>
      <c r="D501" s="142"/>
      <c r="E501" s="142"/>
      <c r="F501" s="142"/>
      <c r="G501" s="142"/>
      <c r="H501" s="142"/>
      <c r="I501" s="142"/>
      <c r="J501" s="142"/>
      <c r="K501" s="142"/>
      <c r="L501" s="142"/>
      <c r="M501" s="142"/>
      <c r="N501" s="142"/>
      <c r="O501" s="142"/>
      <c r="P501" s="142"/>
      <c r="Q501" s="142"/>
    </row>
    <row r="502" spans="1:17" ht="14.1" customHeight="1">
      <c r="A502" s="142"/>
      <c r="B502" s="268"/>
      <c r="C502" s="268"/>
      <c r="D502" s="142"/>
      <c r="E502" s="142"/>
      <c r="F502" s="142"/>
      <c r="G502" s="142"/>
      <c r="H502" s="142"/>
      <c r="I502" s="142"/>
      <c r="J502" s="142"/>
      <c r="K502" s="142"/>
      <c r="L502" s="142"/>
      <c r="M502" s="142"/>
      <c r="N502" s="142"/>
      <c r="O502" s="142"/>
      <c r="P502" s="142"/>
      <c r="Q502" s="142"/>
    </row>
    <row r="503" spans="1:17" ht="14.1" customHeight="1">
      <c r="A503" s="142"/>
      <c r="B503" s="268"/>
      <c r="C503" s="268"/>
      <c r="D503" s="142"/>
      <c r="E503" s="142"/>
      <c r="F503" s="142"/>
      <c r="G503" s="142"/>
      <c r="H503" s="142"/>
      <c r="I503" s="142"/>
      <c r="J503" s="142"/>
      <c r="K503" s="142"/>
      <c r="L503" s="142"/>
      <c r="M503" s="142"/>
      <c r="N503" s="142"/>
      <c r="O503" s="142"/>
      <c r="P503" s="142"/>
      <c r="Q503" s="142"/>
    </row>
    <row r="504" spans="1:17" ht="14.1" customHeight="1">
      <c r="A504" s="142"/>
      <c r="B504" s="268"/>
      <c r="C504" s="268"/>
      <c r="D504" s="142"/>
      <c r="E504" s="142"/>
      <c r="F504" s="142"/>
      <c r="G504" s="142"/>
      <c r="H504" s="142"/>
      <c r="I504" s="142"/>
      <c r="J504" s="142"/>
      <c r="K504" s="142"/>
      <c r="L504" s="142"/>
      <c r="M504" s="142"/>
      <c r="N504" s="142"/>
      <c r="O504" s="142"/>
      <c r="P504" s="142"/>
      <c r="Q504" s="142"/>
    </row>
    <row r="505" spans="1:17" ht="14.1" customHeight="1">
      <c r="A505" s="142"/>
      <c r="B505" s="268"/>
      <c r="C505" s="268"/>
      <c r="D505" s="142"/>
      <c r="E505" s="142"/>
      <c r="F505" s="142"/>
      <c r="G505" s="142"/>
      <c r="H505" s="142"/>
      <c r="I505" s="142"/>
      <c r="J505" s="142"/>
      <c r="K505" s="142"/>
      <c r="L505" s="142"/>
      <c r="M505" s="142"/>
      <c r="N505" s="142"/>
      <c r="O505" s="142"/>
      <c r="P505" s="142"/>
      <c r="Q505" s="142"/>
    </row>
    <row r="506" spans="1:17" ht="14.1" customHeight="1">
      <c r="A506" s="142"/>
      <c r="B506" s="268"/>
      <c r="C506" s="268"/>
      <c r="D506" s="142"/>
      <c r="E506" s="142"/>
      <c r="F506" s="142"/>
      <c r="G506" s="142"/>
      <c r="H506" s="142"/>
      <c r="I506" s="142"/>
      <c r="J506" s="142"/>
      <c r="K506" s="142"/>
      <c r="L506" s="142"/>
      <c r="M506" s="142"/>
      <c r="N506" s="142"/>
      <c r="O506" s="142"/>
      <c r="P506" s="142"/>
      <c r="Q506" s="142"/>
    </row>
    <row r="507" spans="1:17" ht="14.1" customHeight="1">
      <c r="A507" s="142"/>
      <c r="B507" s="268"/>
      <c r="C507" s="268"/>
      <c r="D507" s="142"/>
      <c r="E507" s="142"/>
      <c r="F507" s="142"/>
      <c r="G507" s="142"/>
      <c r="H507" s="142"/>
      <c r="I507" s="142"/>
      <c r="J507" s="142"/>
      <c r="K507" s="142"/>
      <c r="L507" s="142"/>
      <c r="M507" s="142"/>
      <c r="N507" s="142"/>
      <c r="O507" s="142"/>
      <c r="P507" s="142"/>
      <c r="Q507" s="142"/>
    </row>
    <row r="508" spans="1:17" ht="14.1" customHeight="1">
      <c r="A508" s="142"/>
      <c r="B508" s="268"/>
      <c r="C508" s="268"/>
      <c r="D508" s="142"/>
      <c r="E508" s="142"/>
      <c r="F508" s="142"/>
      <c r="G508" s="142"/>
      <c r="H508" s="142"/>
      <c r="I508" s="142"/>
      <c r="J508" s="142"/>
      <c r="K508" s="142"/>
      <c r="L508" s="142"/>
      <c r="M508" s="142"/>
      <c r="N508" s="142"/>
      <c r="O508" s="142"/>
      <c r="P508" s="142"/>
      <c r="Q508" s="142"/>
    </row>
    <row r="509" spans="1:17" ht="14.1" customHeight="1">
      <c r="A509" s="142"/>
      <c r="B509" s="268"/>
      <c r="C509" s="268"/>
      <c r="D509" s="142"/>
      <c r="E509" s="142"/>
      <c r="F509" s="142"/>
      <c r="G509" s="142"/>
      <c r="H509" s="142"/>
      <c r="I509" s="142"/>
      <c r="J509" s="142"/>
      <c r="K509" s="142"/>
      <c r="L509" s="142"/>
      <c r="M509" s="142"/>
      <c r="N509" s="142"/>
      <c r="O509" s="142"/>
      <c r="P509" s="142"/>
      <c r="Q509" s="142"/>
    </row>
    <row r="510" spans="1:17" ht="14.1" customHeight="1">
      <c r="A510" s="142"/>
      <c r="B510" s="268"/>
      <c r="C510" s="268"/>
      <c r="D510" s="142"/>
      <c r="E510" s="142"/>
      <c r="F510" s="142"/>
      <c r="G510" s="142"/>
      <c r="H510" s="142"/>
      <c r="I510" s="142"/>
      <c r="J510" s="142"/>
      <c r="K510" s="142"/>
      <c r="L510" s="142"/>
      <c r="M510" s="142"/>
      <c r="N510" s="142"/>
      <c r="O510" s="142"/>
      <c r="P510" s="142"/>
      <c r="Q510" s="142"/>
    </row>
    <row r="511" spans="1:17" ht="14.1" customHeight="1">
      <c r="A511" s="142"/>
      <c r="B511" s="268"/>
      <c r="C511" s="268"/>
      <c r="D511" s="142"/>
      <c r="E511" s="142"/>
      <c r="F511" s="142"/>
      <c r="G511" s="142"/>
      <c r="H511" s="142"/>
      <c r="I511" s="142"/>
      <c r="J511" s="142"/>
      <c r="K511" s="142"/>
      <c r="L511" s="142"/>
      <c r="M511" s="142"/>
      <c r="N511" s="142"/>
      <c r="O511" s="142"/>
      <c r="P511" s="142"/>
      <c r="Q511" s="142"/>
    </row>
    <row r="512" spans="1:17" ht="14.1" customHeight="1">
      <c r="A512" s="142"/>
      <c r="B512" s="268"/>
      <c r="C512" s="268"/>
      <c r="D512" s="142"/>
      <c r="E512" s="142"/>
      <c r="F512" s="142"/>
      <c r="G512" s="142"/>
      <c r="H512" s="142"/>
      <c r="I512" s="142"/>
      <c r="J512" s="142"/>
      <c r="K512" s="142"/>
      <c r="L512" s="142"/>
      <c r="M512" s="142"/>
      <c r="N512" s="142"/>
      <c r="O512" s="142"/>
      <c r="P512" s="142"/>
      <c r="Q512" s="142"/>
    </row>
    <row r="513" spans="1:17" ht="14.1" customHeight="1">
      <c r="A513" s="142"/>
      <c r="B513" s="268"/>
      <c r="C513" s="268"/>
      <c r="D513" s="142"/>
      <c r="E513" s="142"/>
      <c r="F513" s="142"/>
      <c r="G513" s="142"/>
      <c r="H513" s="142"/>
      <c r="I513" s="142"/>
      <c r="J513" s="142"/>
      <c r="K513" s="142"/>
      <c r="L513" s="142"/>
      <c r="M513" s="142"/>
      <c r="N513" s="142"/>
      <c r="O513" s="142"/>
      <c r="P513" s="142"/>
      <c r="Q513" s="142"/>
    </row>
    <row r="514" spans="1:17" ht="14.1" customHeight="1">
      <c r="A514" s="142"/>
      <c r="B514" s="268"/>
      <c r="C514" s="268"/>
      <c r="D514" s="142"/>
      <c r="E514" s="142"/>
      <c r="F514" s="142"/>
      <c r="G514" s="142"/>
      <c r="H514" s="142"/>
      <c r="I514" s="142"/>
      <c r="J514" s="142"/>
      <c r="K514" s="142"/>
      <c r="L514" s="142"/>
      <c r="M514" s="142"/>
      <c r="N514" s="142"/>
      <c r="O514" s="142"/>
      <c r="P514" s="142"/>
      <c r="Q514" s="142"/>
    </row>
    <row r="515" spans="1:17" ht="14.1" customHeight="1">
      <c r="A515" s="142"/>
      <c r="B515" s="268"/>
      <c r="C515" s="268"/>
      <c r="D515" s="142"/>
      <c r="E515" s="142"/>
      <c r="F515" s="142"/>
      <c r="G515" s="142"/>
      <c r="H515" s="142"/>
      <c r="I515" s="142"/>
      <c r="J515" s="142"/>
      <c r="K515" s="142"/>
      <c r="L515" s="142"/>
      <c r="M515" s="142"/>
      <c r="N515" s="142"/>
      <c r="O515" s="142"/>
      <c r="P515" s="142"/>
      <c r="Q515" s="142"/>
    </row>
    <row r="516" spans="1:17" ht="14.1" customHeight="1">
      <c r="A516" s="142"/>
      <c r="B516" s="268"/>
      <c r="C516" s="268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</row>
    <row r="517" spans="1:17" ht="14.1" customHeight="1">
      <c r="A517" s="142"/>
      <c r="B517" s="268"/>
      <c r="C517" s="268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</row>
    <row r="518" spans="1:17" ht="14.1" customHeight="1">
      <c r="A518" s="142"/>
      <c r="B518" s="268"/>
      <c r="C518" s="268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</row>
    <row r="519" spans="1:17" ht="14.1" customHeight="1">
      <c r="A519" s="142"/>
      <c r="B519" s="268"/>
      <c r="C519" s="268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</row>
    <row r="520" spans="1:17" ht="14.1" customHeight="1">
      <c r="A520" s="142"/>
      <c r="B520" s="268"/>
      <c r="C520" s="268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</row>
    <row r="521" spans="1:17" ht="14.1" customHeight="1">
      <c r="A521" s="142"/>
      <c r="B521" s="268"/>
      <c r="C521" s="268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</row>
    <row r="522" spans="1:17" ht="14.1" customHeight="1">
      <c r="A522" s="142"/>
      <c r="B522" s="268"/>
      <c r="C522" s="268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</row>
    <row r="523" spans="1:17" ht="14.1" customHeight="1">
      <c r="A523" s="142"/>
      <c r="B523" s="268"/>
      <c r="C523" s="268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</row>
    <row r="524" spans="1:17" ht="14.1" customHeight="1">
      <c r="A524" s="142"/>
      <c r="B524" s="268"/>
      <c r="C524" s="268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</row>
    <row r="525" spans="1:17" ht="14.1" customHeight="1">
      <c r="A525" s="142"/>
      <c r="B525" s="268"/>
      <c r="C525" s="268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</row>
    <row r="526" spans="1:17" ht="14.1" customHeight="1">
      <c r="A526" s="142"/>
      <c r="B526" s="268"/>
      <c r="C526" s="268"/>
      <c r="D526" s="142"/>
      <c r="E526" s="142"/>
      <c r="F526" s="142"/>
      <c r="G526" s="142"/>
      <c r="H526" s="142"/>
      <c r="I526" s="142"/>
      <c r="J526" s="142"/>
      <c r="K526" s="142"/>
      <c r="L526" s="142"/>
      <c r="M526" s="142"/>
      <c r="N526" s="142"/>
      <c r="O526" s="142"/>
      <c r="P526" s="142"/>
      <c r="Q526" s="142"/>
    </row>
    <row r="527" spans="1:17" ht="14.1" customHeight="1">
      <c r="A527" s="142"/>
      <c r="B527" s="268"/>
      <c r="C527" s="268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</row>
    <row r="528" spans="1:17" ht="14.1" customHeight="1">
      <c r="A528" s="142"/>
      <c r="B528" s="268"/>
      <c r="C528" s="268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</row>
    <row r="529" spans="1:17" ht="14.1" customHeight="1">
      <c r="A529" s="142"/>
      <c r="B529" s="268"/>
      <c r="C529" s="268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</row>
    <row r="530" spans="1:17" ht="14.1" customHeight="1">
      <c r="A530" s="142"/>
      <c r="B530" s="268"/>
      <c r="C530" s="268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</row>
    <row r="531" spans="1:17" ht="14.1" customHeight="1">
      <c r="A531" s="142"/>
      <c r="B531" s="268"/>
      <c r="C531" s="268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</row>
    <row r="532" spans="1:17" ht="14.1" customHeight="1">
      <c r="A532" s="142"/>
      <c r="B532" s="268"/>
      <c r="C532" s="268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</row>
    <row r="533" spans="1:17" ht="14.1" customHeight="1">
      <c r="A533" s="142"/>
      <c r="B533" s="268"/>
      <c r="C533" s="268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</row>
    <row r="534" spans="1:17" ht="14.1" customHeight="1">
      <c r="A534" s="142"/>
      <c r="B534" s="268"/>
      <c r="C534" s="268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</row>
    <row r="535" spans="1:17" ht="14.1" customHeight="1">
      <c r="A535" s="142"/>
      <c r="B535" s="268"/>
      <c r="C535" s="268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</row>
    <row r="536" spans="1:17" ht="14.1" customHeight="1">
      <c r="A536" s="142"/>
      <c r="B536" s="268"/>
      <c r="C536" s="268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</row>
    <row r="537" spans="1:17" ht="14.1" customHeight="1">
      <c r="A537" s="142"/>
      <c r="B537" s="268"/>
      <c r="C537" s="268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</row>
    <row r="538" spans="1:17" ht="14.1" customHeight="1">
      <c r="A538" s="142"/>
      <c r="B538" s="268"/>
      <c r="C538" s="268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</row>
    <row r="539" spans="1:17" ht="14.1" customHeight="1">
      <c r="A539" s="142"/>
      <c r="B539" s="268"/>
      <c r="C539" s="268"/>
      <c r="D539" s="142"/>
      <c r="E539" s="142"/>
      <c r="F539" s="142"/>
      <c r="G539" s="142"/>
      <c r="H539" s="142"/>
      <c r="I539" s="142"/>
      <c r="J539" s="142"/>
      <c r="K539" s="142"/>
      <c r="L539" s="142"/>
      <c r="M539" s="142"/>
      <c r="N539" s="142"/>
      <c r="O539" s="142"/>
      <c r="P539" s="142"/>
      <c r="Q539" s="142"/>
    </row>
    <row r="540" spans="1:17" ht="14.1" customHeight="1">
      <c r="A540" s="142"/>
      <c r="B540" s="268"/>
      <c r="C540" s="268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</row>
    <row r="541" spans="1:17" ht="14.1" customHeight="1">
      <c r="A541" s="142"/>
      <c r="B541" s="268"/>
      <c r="C541" s="268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</row>
    <row r="542" spans="1:17" ht="14.1" customHeight="1">
      <c r="A542" s="142"/>
      <c r="B542" s="268"/>
      <c r="C542" s="268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</row>
    <row r="543" spans="1:17" ht="14.1" customHeight="1">
      <c r="A543" s="142"/>
      <c r="B543" s="268"/>
      <c r="C543" s="268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</row>
    <row r="544" spans="1:17" ht="14.1" customHeight="1">
      <c r="A544" s="142"/>
      <c r="B544" s="268"/>
      <c r="C544" s="268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</row>
    <row r="545" spans="1:17" ht="14.1" customHeight="1">
      <c r="A545" s="142"/>
      <c r="B545" s="268"/>
      <c r="C545" s="268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</row>
    <row r="546" spans="1:17" ht="14.1" customHeight="1">
      <c r="A546" s="142"/>
      <c r="B546" s="268"/>
      <c r="C546" s="268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</row>
    <row r="547" spans="1:17" ht="14.1" customHeight="1">
      <c r="A547" s="142"/>
      <c r="B547" s="268"/>
      <c r="C547" s="268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</row>
    <row r="548" spans="1:17" ht="14.1" customHeight="1">
      <c r="A548" s="142"/>
      <c r="B548" s="268"/>
      <c r="C548" s="268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</row>
    <row r="549" spans="1:17" ht="14.1" customHeight="1">
      <c r="A549" s="142"/>
      <c r="B549" s="268"/>
      <c r="C549" s="268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</row>
    <row r="550" spans="1:17" ht="14.1" customHeight="1">
      <c r="A550" s="142"/>
      <c r="B550" s="268"/>
      <c r="C550" s="268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</row>
    <row r="551" spans="1:17" ht="14.1" customHeight="1">
      <c r="A551" s="142"/>
      <c r="B551" s="268"/>
      <c r="C551" s="268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</row>
    <row r="552" spans="1:17" ht="14.1" customHeight="1">
      <c r="A552" s="142"/>
      <c r="B552" s="268"/>
      <c r="C552" s="268"/>
      <c r="D552" s="142"/>
      <c r="E552" s="142"/>
      <c r="F552" s="142"/>
      <c r="G552" s="142"/>
      <c r="H552" s="142"/>
      <c r="I552" s="142"/>
      <c r="J552" s="142"/>
      <c r="K552" s="142"/>
      <c r="L552" s="142"/>
      <c r="M552" s="142"/>
      <c r="N552" s="142"/>
      <c r="O552" s="142"/>
      <c r="P552" s="142"/>
      <c r="Q552" s="142"/>
    </row>
    <row r="553" spans="1:17" ht="14.1" customHeight="1">
      <c r="A553" s="142"/>
      <c r="B553" s="268"/>
      <c r="C553" s="268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</row>
    <row r="554" spans="1:17" ht="14.1" customHeight="1">
      <c r="A554" s="142"/>
      <c r="B554" s="268"/>
      <c r="C554" s="268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</row>
    <row r="555" spans="1:17" ht="14.1" customHeight="1">
      <c r="A555" s="142"/>
      <c r="B555" s="268"/>
      <c r="C555" s="268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</row>
    <row r="556" spans="1:17" ht="14.1" customHeight="1">
      <c r="A556" s="142"/>
      <c r="B556" s="268"/>
      <c r="C556" s="268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</row>
    <row r="557" spans="1:17" ht="14.1" customHeight="1">
      <c r="A557" s="142"/>
      <c r="B557" s="268"/>
      <c r="C557" s="268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</row>
    <row r="558" spans="1:17" ht="14.1" customHeight="1">
      <c r="A558" s="142"/>
      <c r="B558" s="268"/>
      <c r="C558" s="268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</row>
    <row r="559" spans="1:17" ht="14.1" customHeight="1">
      <c r="A559" s="142"/>
      <c r="B559" s="268"/>
      <c r="C559" s="268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</row>
    <row r="560" spans="1:17" ht="14.1" customHeight="1">
      <c r="A560" s="142"/>
      <c r="B560" s="268"/>
      <c r="C560" s="268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</row>
    <row r="561" spans="1:17" ht="14.1" customHeight="1">
      <c r="A561" s="142"/>
      <c r="B561" s="268"/>
      <c r="C561" s="268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</row>
    <row r="562" spans="1:17" ht="14.1" customHeight="1">
      <c r="A562" s="142"/>
      <c r="B562" s="268"/>
      <c r="C562" s="268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</row>
    <row r="563" spans="1:17" ht="14.1" customHeight="1">
      <c r="A563" s="142"/>
      <c r="B563" s="268"/>
      <c r="C563" s="268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</row>
    <row r="564" spans="1:17" ht="14.1" customHeight="1">
      <c r="A564" s="142"/>
      <c r="B564" s="268"/>
      <c r="C564" s="268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</row>
    <row r="565" spans="1:17" ht="14.1" customHeight="1">
      <c r="A565" s="142"/>
      <c r="B565" s="268"/>
      <c r="C565" s="268"/>
      <c r="D565" s="142"/>
      <c r="E565" s="142"/>
      <c r="F565" s="142"/>
      <c r="G565" s="142"/>
      <c r="H565" s="142"/>
      <c r="I565" s="142"/>
      <c r="J565" s="142"/>
      <c r="K565" s="142"/>
      <c r="L565" s="142"/>
      <c r="M565" s="142"/>
      <c r="N565" s="142"/>
      <c r="O565" s="142"/>
      <c r="P565" s="142"/>
      <c r="Q565" s="142"/>
    </row>
    <row r="566" spans="1:17" ht="14.1" customHeight="1">
      <c r="A566" s="142"/>
      <c r="B566" s="268"/>
      <c r="C566" s="268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</row>
    <row r="567" spans="1:17" ht="14.1" customHeight="1">
      <c r="A567" s="142"/>
      <c r="B567" s="268"/>
      <c r="C567" s="268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</row>
    <row r="568" spans="1:17" ht="14.1" customHeight="1">
      <c r="A568" s="142"/>
      <c r="B568" s="268"/>
      <c r="C568" s="268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</row>
    <row r="569" spans="1:17" ht="14.1" customHeight="1">
      <c r="A569" s="142"/>
      <c r="B569" s="268"/>
      <c r="C569" s="268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</row>
    <row r="570" spans="1:17" ht="14.1" customHeight="1">
      <c r="A570" s="142"/>
      <c r="B570" s="268"/>
      <c r="C570" s="268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</row>
    <row r="571" spans="1:17" ht="14.1" customHeight="1">
      <c r="A571" s="142"/>
      <c r="B571" s="268"/>
      <c r="C571" s="268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</row>
    <row r="572" spans="1:17" ht="14.1" customHeight="1">
      <c r="A572" s="142"/>
      <c r="B572" s="268"/>
      <c r="C572" s="268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</row>
    <row r="573" spans="1:17" ht="14.1" customHeight="1">
      <c r="A573" s="142"/>
      <c r="B573" s="268"/>
      <c r="C573" s="268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</row>
    <row r="574" spans="1:17" ht="14.1" customHeight="1">
      <c r="A574" s="142"/>
      <c r="B574" s="268"/>
      <c r="C574" s="268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</row>
    <row r="575" spans="1:17" ht="14.1" customHeight="1">
      <c r="A575" s="142"/>
      <c r="B575" s="268"/>
      <c r="C575" s="268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</row>
    <row r="576" spans="1:17" ht="14.1" customHeight="1">
      <c r="A576" s="142"/>
      <c r="B576" s="268"/>
      <c r="C576" s="268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</row>
    <row r="577" spans="1:17" ht="14.1" customHeight="1">
      <c r="A577" s="142"/>
      <c r="B577" s="268"/>
      <c r="C577" s="268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</row>
    <row r="578" spans="1:17" ht="14.1" customHeight="1">
      <c r="A578" s="142"/>
      <c r="B578" s="268"/>
      <c r="C578" s="268"/>
      <c r="D578" s="142"/>
      <c r="E578" s="142"/>
      <c r="F578" s="142"/>
      <c r="G578" s="142"/>
      <c r="H578" s="142"/>
      <c r="I578" s="142"/>
      <c r="J578" s="142"/>
      <c r="K578" s="142"/>
      <c r="L578" s="142"/>
      <c r="M578" s="142"/>
      <c r="N578" s="142"/>
      <c r="O578" s="142"/>
      <c r="P578" s="142"/>
      <c r="Q578" s="142"/>
    </row>
    <row r="579" spans="1:17" ht="14.1" customHeight="1">
      <c r="A579" s="142"/>
      <c r="B579" s="268"/>
      <c r="C579" s="268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</row>
    <row r="580" spans="1:17" ht="14.1" customHeight="1">
      <c r="A580" s="142"/>
      <c r="B580" s="268"/>
      <c r="C580" s="268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</row>
    <row r="581" spans="1:17" ht="14.1" customHeight="1">
      <c r="A581" s="142"/>
      <c r="B581" s="268"/>
      <c r="C581" s="268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</row>
    <row r="582" spans="1:17" ht="14.1" customHeight="1">
      <c r="A582" s="142"/>
      <c r="B582" s="268"/>
      <c r="C582" s="268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</row>
    <row r="583" spans="1:17" ht="14.1" customHeight="1">
      <c r="A583" s="142"/>
      <c r="B583" s="268"/>
      <c r="C583" s="268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</row>
    <row r="584" spans="1:17" ht="14.1" customHeight="1">
      <c r="A584" s="142"/>
      <c r="B584" s="268"/>
      <c r="C584" s="268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</row>
    <row r="585" spans="1:17" ht="14.1" customHeight="1">
      <c r="A585" s="142"/>
      <c r="B585" s="268"/>
      <c r="C585" s="268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</row>
    <row r="586" spans="1:17" ht="14.1" customHeight="1">
      <c r="A586" s="142"/>
      <c r="B586" s="268"/>
      <c r="C586" s="268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</row>
    <row r="587" spans="1:17" ht="14.1" customHeight="1">
      <c r="A587" s="142"/>
      <c r="B587" s="268"/>
      <c r="C587" s="268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</row>
    <row r="588" spans="1:17" ht="14.1" customHeight="1">
      <c r="A588" s="142"/>
      <c r="B588" s="268"/>
      <c r="C588" s="268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</row>
    <row r="589" spans="1:17" ht="14.1" customHeight="1">
      <c r="A589" s="142"/>
      <c r="B589" s="268"/>
      <c r="C589" s="268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</row>
    <row r="590" spans="1:17" ht="14.1" customHeight="1">
      <c r="A590" s="142"/>
      <c r="B590" s="268"/>
      <c r="C590" s="268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</row>
    <row r="591" spans="1:17" ht="14.1" customHeight="1">
      <c r="A591" s="142"/>
      <c r="B591" s="268"/>
      <c r="C591" s="268"/>
      <c r="D591" s="142"/>
      <c r="E591" s="142"/>
      <c r="F591" s="142"/>
      <c r="G591" s="142"/>
      <c r="H591" s="142"/>
      <c r="I591" s="142"/>
      <c r="J591" s="142"/>
      <c r="K591" s="142"/>
      <c r="L591" s="142"/>
      <c r="M591" s="142"/>
      <c r="N591" s="142"/>
      <c r="O591" s="142"/>
      <c r="P591" s="142"/>
      <c r="Q591" s="142"/>
    </row>
    <row r="592" spans="1:17" ht="14.1" customHeight="1">
      <c r="A592" s="142"/>
      <c r="B592" s="268"/>
      <c r="C592" s="268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</row>
    <row r="593" spans="1:17" ht="14.1" customHeight="1">
      <c r="A593" s="142"/>
      <c r="B593" s="268"/>
      <c r="C593" s="268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</row>
    <row r="594" spans="1:17" ht="14.1" customHeight="1">
      <c r="A594" s="142"/>
      <c r="B594" s="268"/>
      <c r="C594" s="268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</row>
    <row r="595" spans="1:17" ht="14.1" customHeight="1">
      <c r="A595" s="142"/>
      <c r="B595" s="268"/>
      <c r="C595" s="268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</row>
    <row r="596" spans="1:17" ht="14.1" customHeight="1">
      <c r="A596" s="142"/>
      <c r="B596" s="268"/>
      <c r="C596" s="268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</row>
    <row r="597" spans="1:17" ht="14.1" customHeight="1">
      <c r="A597" s="142"/>
      <c r="B597" s="268"/>
      <c r="C597" s="268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</row>
    <row r="598" spans="1:17" ht="14.1" customHeight="1">
      <c r="A598" s="142"/>
      <c r="B598" s="268"/>
      <c r="C598" s="268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</row>
    <row r="599" spans="1:17" ht="14.1" customHeight="1">
      <c r="A599" s="142"/>
      <c r="B599" s="268"/>
      <c r="C599" s="268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</row>
    <row r="600" spans="1:17" ht="14.1" customHeight="1">
      <c r="A600" s="142"/>
      <c r="B600" s="268"/>
      <c r="C600" s="268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</row>
    <row r="601" spans="1:17" ht="14.1" customHeight="1">
      <c r="A601" s="142"/>
      <c r="B601" s="268"/>
      <c r="C601" s="268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</row>
    <row r="602" spans="1:17" ht="14.1" customHeight="1">
      <c r="A602" s="142"/>
      <c r="B602" s="268"/>
      <c r="C602" s="268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</row>
    <row r="603" spans="1:17" ht="14.1" customHeight="1">
      <c r="A603" s="142"/>
      <c r="B603" s="268"/>
      <c r="C603" s="268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</row>
    <row r="604" spans="1:17" ht="14.1" customHeight="1">
      <c r="A604" s="142"/>
      <c r="B604" s="268"/>
      <c r="C604" s="268"/>
      <c r="D604" s="142"/>
      <c r="E604" s="142"/>
      <c r="F604" s="142"/>
      <c r="G604" s="142"/>
      <c r="H604" s="142"/>
      <c r="I604" s="142"/>
      <c r="J604" s="142"/>
      <c r="K604" s="142"/>
      <c r="L604" s="142"/>
      <c r="M604" s="142"/>
      <c r="N604" s="142"/>
      <c r="O604" s="142"/>
      <c r="P604" s="142"/>
      <c r="Q604" s="142"/>
    </row>
    <row r="605" spans="1:17" ht="14.1" customHeight="1">
      <c r="A605" s="142"/>
      <c r="B605" s="268"/>
      <c r="C605" s="268"/>
      <c r="D605" s="142"/>
      <c r="E605" s="142"/>
      <c r="F605" s="142"/>
      <c r="G605" s="142"/>
      <c r="H605" s="142"/>
      <c r="I605" s="142"/>
      <c r="J605" s="142"/>
      <c r="K605" s="142"/>
      <c r="L605" s="142"/>
      <c r="M605" s="142"/>
      <c r="N605" s="142"/>
      <c r="O605" s="142"/>
      <c r="P605" s="142"/>
      <c r="Q605" s="142"/>
    </row>
    <row r="606" spans="1:17" ht="14.1" customHeight="1">
      <c r="A606" s="142"/>
      <c r="B606" s="268"/>
      <c r="C606" s="268"/>
      <c r="D606" s="142"/>
      <c r="E606" s="142"/>
      <c r="F606" s="142"/>
      <c r="G606" s="142"/>
      <c r="H606" s="142"/>
      <c r="I606" s="142"/>
      <c r="J606" s="142"/>
      <c r="K606" s="142"/>
      <c r="L606" s="142"/>
      <c r="M606" s="142"/>
      <c r="N606" s="142"/>
      <c r="O606" s="142"/>
      <c r="P606" s="142"/>
      <c r="Q606" s="142"/>
    </row>
    <row r="607" spans="1:17" ht="14.1" customHeight="1">
      <c r="A607" s="142"/>
      <c r="B607" s="268"/>
      <c r="C607" s="268"/>
      <c r="D607" s="142"/>
      <c r="E607" s="142"/>
      <c r="F607" s="142"/>
      <c r="G607" s="142"/>
      <c r="H607" s="142"/>
      <c r="I607" s="142"/>
      <c r="J607" s="142"/>
      <c r="K607" s="142"/>
      <c r="L607" s="142"/>
      <c r="M607" s="142"/>
      <c r="N607" s="142"/>
      <c r="O607" s="142"/>
      <c r="P607" s="142"/>
      <c r="Q607" s="142"/>
    </row>
    <row r="608" spans="1:17" ht="14.1" customHeight="1">
      <c r="A608" s="142"/>
      <c r="B608" s="268"/>
      <c r="C608" s="268"/>
      <c r="D608" s="142"/>
      <c r="E608" s="142"/>
      <c r="F608" s="142"/>
      <c r="G608" s="142"/>
      <c r="H608" s="142"/>
      <c r="I608" s="142"/>
      <c r="J608" s="142"/>
      <c r="K608" s="142"/>
      <c r="L608" s="142"/>
      <c r="M608" s="142"/>
      <c r="N608" s="142"/>
      <c r="O608" s="142"/>
      <c r="P608" s="142"/>
      <c r="Q608" s="142"/>
    </row>
    <row r="609" spans="1:17" ht="14.1" customHeight="1">
      <c r="A609" s="142"/>
      <c r="B609" s="268"/>
      <c r="C609" s="268"/>
      <c r="D609" s="142"/>
      <c r="E609" s="142"/>
      <c r="F609" s="142"/>
      <c r="G609" s="142"/>
      <c r="H609" s="142"/>
      <c r="I609" s="142"/>
      <c r="J609" s="142"/>
      <c r="K609" s="142"/>
      <c r="L609" s="142"/>
      <c r="M609" s="142"/>
      <c r="N609" s="142"/>
      <c r="O609" s="142"/>
      <c r="P609" s="142"/>
      <c r="Q609" s="142"/>
    </row>
    <row r="610" spans="1:17" ht="14.1" customHeight="1">
      <c r="A610" s="142"/>
      <c r="B610" s="268"/>
      <c r="C610" s="268"/>
      <c r="D610" s="142"/>
      <c r="E610" s="142"/>
      <c r="F610" s="142"/>
      <c r="G610" s="142"/>
      <c r="H610" s="142"/>
      <c r="I610" s="142"/>
      <c r="J610" s="142"/>
      <c r="K610" s="142"/>
      <c r="L610" s="142"/>
      <c r="M610" s="142"/>
      <c r="N610" s="142"/>
      <c r="O610" s="142"/>
      <c r="P610" s="142"/>
      <c r="Q610" s="142"/>
    </row>
    <row r="611" spans="1:17" ht="14.1" customHeight="1">
      <c r="A611" s="142"/>
      <c r="B611" s="268"/>
      <c r="C611" s="268"/>
      <c r="D611" s="142"/>
      <c r="E611" s="142"/>
      <c r="F611" s="142"/>
      <c r="G611" s="142"/>
      <c r="H611" s="142"/>
      <c r="I611" s="142"/>
      <c r="J611" s="142"/>
      <c r="K611" s="142"/>
      <c r="L611" s="142"/>
      <c r="M611" s="142"/>
      <c r="N611" s="142"/>
      <c r="O611" s="142"/>
      <c r="P611" s="142"/>
      <c r="Q611" s="142"/>
    </row>
    <row r="612" spans="1:17" ht="14.1" customHeight="1">
      <c r="A612" s="142"/>
      <c r="B612" s="268"/>
      <c r="C612" s="268"/>
      <c r="D612" s="142"/>
      <c r="E612" s="142"/>
      <c r="F612" s="142"/>
      <c r="G612" s="142"/>
      <c r="H612" s="142"/>
      <c r="I612" s="142"/>
      <c r="J612" s="142"/>
      <c r="K612" s="142"/>
      <c r="L612" s="142"/>
      <c r="M612" s="142"/>
      <c r="N612" s="142"/>
      <c r="O612" s="142"/>
      <c r="P612" s="142"/>
      <c r="Q612" s="142"/>
    </row>
    <row r="613" spans="1:17" ht="14.1" customHeight="1">
      <c r="A613" s="142"/>
      <c r="B613" s="268"/>
      <c r="C613" s="268"/>
      <c r="D613" s="142"/>
      <c r="E613" s="142"/>
      <c r="F613" s="142"/>
      <c r="G613" s="142"/>
      <c r="H613" s="142"/>
      <c r="I613" s="142"/>
      <c r="J613" s="142"/>
      <c r="K613" s="142"/>
      <c r="L613" s="142"/>
      <c r="M613" s="142"/>
      <c r="N613" s="142"/>
      <c r="O613" s="142"/>
      <c r="P613" s="142"/>
      <c r="Q613" s="142"/>
    </row>
    <row r="614" spans="1:17" ht="14.1" customHeight="1">
      <c r="A614" s="142"/>
      <c r="B614" s="268"/>
      <c r="C614" s="268"/>
      <c r="D614" s="142"/>
      <c r="E614" s="142"/>
      <c r="F614" s="142"/>
      <c r="G614" s="142"/>
      <c r="H614" s="142"/>
      <c r="I614" s="142"/>
      <c r="J614" s="142"/>
      <c r="K614" s="142"/>
      <c r="L614" s="142"/>
      <c r="M614" s="142"/>
      <c r="N614" s="142"/>
      <c r="O614" s="142"/>
      <c r="P614" s="142"/>
      <c r="Q614" s="142"/>
    </row>
    <row r="615" spans="1:17" ht="14.1" customHeight="1">
      <c r="A615" s="142"/>
      <c r="B615" s="268"/>
      <c r="C615" s="268"/>
      <c r="D615" s="142"/>
      <c r="E615" s="142"/>
      <c r="F615" s="142"/>
      <c r="G615" s="142"/>
      <c r="H615" s="142"/>
      <c r="I615" s="142"/>
      <c r="J615" s="142"/>
      <c r="K615" s="142"/>
      <c r="L615" s="142"/>
      <c r="M615" s="142"/>
      <c r="N615" s="142"/>
      <c r="O615" s="142"/>
      <c r="P615" s="142"/>
      <c r="Q615" s="142"/>
    </row>
    <row r="616" spans="1:17" ht="14.1" customHeight="1">
      <c r="A616" s="142"/>
      <c r="B616" s="268"/>
      <c r="C616" s="268"/>
      <c r="D616" s="142"/>
      <c r="E616" s="142"/>
      <c r="F616" s="142"/>
      <c r="G616" s="142"/>
      <c r="H616" s="142"/>
      <c r="I616" s="142"/>
      <c r="J616" s="142"/>
      <c r="K616" s="142"/>
      <c r="L616" s="142"/>
      <c r="M616" s="142"/>
      <c r="N616" s="142"/>
      <c r="O616" s="142"/>
      <c r="P616" s="142"/>
      <c r="Q616" s="142"/>
    </row>
    <row r="617" spans="1:17" ht="14.1" customHeight="1">
      <c r="A617" s="142"/>
      <c r="B617" s="268"/>
      <c r="C617" s="268"/>
      <c r="D617" s="142"/>
      <c r="E617" s="142"/>
      <c r="F617" s="142"/>
      <c r="G617" s="142"/>
      <c r="H617" s="142"/>
      <c r="I617" s="142"/>
      <c r="J617" s="142"/>
      <c r="K617" s="142"/>
      <c r="L617" s="142"/>
      <c r="M617" s="142"/>
      <c r="N617" s="142"/>
      <c r="O617" s="142"/>
      <c r="P617" s="142"/>
      <c r="Q617" s="142"/>
    </row>
    <row r="618" spans="1:17" ht="14.1" customHeight="1">
      <c r="A618" s="142"/>
      <c r="B618" s="268"/>
      <c r="C618" s="268"/>
      <c r="D618" s="142"/>
      <c r="E618" s="142"/>
      <c r="F618" s="142"/>
      <c r="G618" s="142"/>
      <c r="H618" s="142"/>
      <c r="I618" s="142"/>
      <c r="J618" s="142"/>
      <c r="K618" s="142"/>
      <c r="L618" s="142"/>
      <c r="M618" s="142"/>
      <c r="N618" s="142"/>
      <c r="O618" s="142"/>
      <c r="P618" s="142"/>
      <c r="Q618" s="142"/>
    </row>
    <row r="619" spans="1:17" ht="14.1" customHeight="1">
      <c r="A619" s="142"/>
      <c r="B619" s="268"/>
      <c r="C619" s="268"/>
      <c r="D619" s="142"/>
      <c r="E619" s="142"/>
      <c r="F619" s="142"/>
      <c r="G619" s="142"/>
      <c r="H619" s="142"/>
      <c r="I619" s="142"/>
      <c r="J619" s="142"/>
      <c r="K619" s="142"/>
      <c r="L619" s="142"/>
      <c r="M619" s="142"/>
      <c r="N619" s="142"/>
      <c r="O619" s="142"/>
      <c r="P619" s="142"/>
      <c r="Q619" s="142"/>
    </row>
    <row r="620" spans="1:17" ht="14.1" customHeight="1">
      <c r="A620" s="142"/>
      <c r="B620" s="268"/>
      <c r="C620" s="268"/>
      <c r="D620" s="142"/>
      <c r="E620" s="142"/>
      <c r="F620" s="142"/>
      <c r="G620" s="142"/>
      <c r="H620" s="142"/>
      <c r="I620" s="142"/>
      <c r="J620" s="142"/>
      <c r="K620" s="142"/>
      <c r="L620" s="142"/>
      <c r="M620" s="142"/>
      <c r="N620" s="142"/>
      <c r="O620" s="142"/>
      <c r="P620" s="142"/>
      <c r="Q620" s="142"/>
    </row>
    <row r="621" spans="1:17" ht="14.1" customHeight="1">
      <c r="A621" s="142"/>
      <c r="B621" s="268"/>
      <c r="C621" s="268"/>
      <c r="D621" s="142"/>
      <c r="E621" s="142"/>
      <c r="F621" s="142"/>
      <c r="G621" s="142"/>
      <c r="H621" s="142"/>
      <c r="I621" s="142"/>
      <c r="J621" s="142"/>
      <c r="K621" s="142"/>
      <c r="L621" s="142"/>
      <c r="M621" s="142"/>
      <c r="N621" s="142"/>
      <c r="O621" s="142"/>
      <c r="P621" s="142"/>
      <c r="Q621" s="142"/>
    </row>
    <row r="622" spans="1:17" ht="14.1" customHeight="1">
      <c r="A622" s="142"/>
      <c r="B622" s="268"/>
      <c r="C622" s="268"/>
      <c r="D622" s="142"/>
      <c r="E622" s="142"/>
      <c r="F622" s="142"/>
      <c r="G622" s="142"/>
      <c r="H622" s="142"/>
      <c r="I622" s="142"/>
      <c r="J622" s="142"/>
      <c r="K622" s="142"/>
      <c r="L622" s="142"/>
      <c r="M622" s="142"/>
      <c r="N622" s="142"/>
      <c r="O622" s="142"/>
      <c r="P622" s="142"/>
      <c r="Q622" s="142"/>
    </row>
    <row r="623" spans="1:17" ht="14.1" customHeight="1">
      <c r="A623" s="142"/>
      <c r="B623" s="268"/>
      <c r="C623" s="268"/>
      <c r="D623" s="142"/>
      <c r="E623" s="142"/>
      <c r="F623" s="142"/>
      <c r="G623" s="142"/>
      <c r="H623" s="142"/>
      <c r="I623" s="142"/>
      <c r="J623" s="142"/>
      <c r="K623" s="142"/>
      <c r="L623" s="142"/>
      <c r="M623" s="142"/>
      <c r="N623" s="142"/>
      <c r="O623" s="142"/>
      <c r="P623" s="142"/>
      <c r="Q623" s="142"/>
    </row>
    <row r="624" spans="1:17" ht="14.1" customHeight="1">
      <c r="A624" s="142"/>
      <c r="B624" s="268"/>
      <c r="C624" s="268"/>
      <c r="D624" s="142"/>
      <c r="E624" s="142"/>
      <c r="F624" s="142"/>
      <c r="G624" s="142"/>
      <c r="H624" s="142"/>
      <c r="I624" s="142"/>
      <c r="J624" s="142"/>
      <c r="K624" s="142"/>
      <c r="L624" s="142"/>
      <c r="M624" s="142"/>
      <c r="N624" s="142"/>
      <c r="O624" s="142"/>
      <c r="P624" s="142"/>
      <c r="Q624" s="142"/>
    </row>
    <row r="625" spans="1:17" ht="14.1" customHeight="1">
      <c r="A625" s="142"/>
      <c r="B625" s="268"/>
      <c r="C625" s="268"/>
      <c r="D625" s="142"/>
      <c r="E625" s="142"/>
      <c r="F625" s="142"/>
      <c r="G625" s="142"/>
      <c r="H625" s="142"/>
      <c r="I625" s="142"/>
      <c r="J625" s="142"/>
      <c r="K625" s="142"/>
      <c r="L625" s="142"/>
      <c r="M625" s="142"/>
      <c r="N625" s="142"/>
      <c r="O625" s="142"/>
      <c r="P625" s="142"/>
      <c r="Q625" s="142"/>
    </row>
    <row r="626" spans="1:17" ht="14.1" customHeight="1">
      <c r="A626" s="142"/>
      <c r="B626" s="268"/>
      <c r="C626" s="268"/>
      <c r="D626" s="142"/>
      <c r="E626" s="142"/>
      <c r="F626" s="142"/>
      <c r="G626" s="142"/>
      <c r="H626" s="142"/>
      <c r="I626" s="142"/>
      <c r="J626" s="142"/>
      <c r="K626" s="142"/>
      <c r="L626" s="142"/>
      <c r="M626" s="142"/>
      <c r="N626" s="142"/>
      <c r="O626" s="142"/>
      <c r="P626" s="142"/>
      <c r="Q626" s="142"/>
    </row>
    <row r="627" spans="1:17" ht="14.1" customHeight="1">
      <c r="A627" s="142"/>
      <c r="B627" s="268"/>
      <c r="C627" s="268"/>
      <c r="D627" s="142"/>
      <c r="E627" s="142"/>
      <c r="F627" s="142"/>
      <c r="G627" s="142"/>
      <c r="H627" s="142"/>
      <c r="I627" s="142"/>
      <c r="J627" s="142"/>
      <c r="K627" s="142"/>
      <c r="L627" s="142"/>
      <c r="M627" s="142"/>
      <c r="N627" s="142"/>
      <c r="O627" s="142"/>
      <c r="P627" s="142"/>
      <c r="Q627" s="142"/>
    </row>
    <row r="628" spans="1:17" ht="14.1" customHeight="1">
      <c r="A628" s="142"/>
      <c r="B628" s="268"/>
      <c r="C628" s="268"/>
      <c r="D628" s="142"/>
      <c r="E628" s="142"/>
      <c r="F628" s="142"/>
      <c r="G628" s="142"/>
      <c r="H628" s="142"/>
      <c r="I628" s="142"/>
      <c r="J628" s="142"/>
      <c r="K628" s="142"/>
      <c r="L628" s="142"/>
      <c r="M628" s="142"/>
      <c r="N628" s="142"/>
      <c r="O628" s="142"/>
      <c r="P628" s="142"/>
      <c r="Q628" s="142"/>
    </row>
    <row r="629" spans="1:17" ht="14.1" customHeight="1">
      <c r="A629" s="142"/>
      <c r="B629" s="268"/>
      <c r="C629" s="268"/>
      <c r="D629" s="142"/>
      <c r="E629" s="142"/>
      <c r="F629" s="142"/>
      <c r="G629" s="142"/>
      <c r="H629" s="142"/>
      <c r="I629" s="142"/>
      <c r="J629" s="142"/>
      <c r="K629" s="142"/>
      <c r="L629" s="142"/>
      <c r="M629" s="142"/>
      <c r="N629" s="142"/>
      <c r="O629" s="142"/>
      <c r="P629" s="142"/>
      <c r="Q629" s="142"/>
    </row>
    <row r="630" spans="1:17" ht="14.1" customHeight="1">
      <c r="A630" s="142"/>
      <c r="B630" s="268"/>
      <c r="C630" s="268"/>
      <c r="D630" s="142"/>
      <c r="E630" s="142"/>
      <c r="F630" s="142"/>
      <c r="G630" s="142"/>
      <c r="H630" s="142"/>
      <c r="I630" s="142"/>
      <c r="J630" s="142"/>
      <c r="K630" s="142"/>
      <c r="L630" s="142"/>
      <c r="M630" s="142"/>
      <c r="N630" s="142"/>
      <c r="O630" s="142"/>
      <c r="P630" s="142"/>
      <c r="Q630" s="142"/>
    </row>
    <row r="631" spans="1:17" ht="14.1" customHeight="1">
      <c r="A631" s="142"/>
      <c r="B631" s="268"/>
      <c r="C631" s="268"/>
      <c r="D631" s="142"/>
      <c r="E631" s="142"/>
      <c r="F631" s="142"/>
      <c r="G631" s="142"/>
      <c r="H631" s="142"/>
      <c r="I631" s="142"/>
      <c r="J631" s="142"/>
      <c r="K631" s="142"/>
      <c r="L631" s="142"/>
      <c r="M631" s="142"/>
      <c r="N631" s="142"/>
      <c r="O631" s="142"/>
      <c r="P631" s="142"/>
      <c r="Q631" s="142"/>
    </row>
    <row r="632" spans="1:17" ht="14.1" customHeight="1">
      <c r="A632" s="142"/>
      <c r="B632" s="268"/>
      <c r="C632" s="268"/>
      <c r="D632" s="142"/>
      <c r="E632" s="142"/>
      <c r="F632" s="142"/>
      <c r="G632" s="142"/>
      <c r="H632" s="142"/>
      <c r="I632" s="142"/>
      <c r="J632" s="142"/>
      <c r="K632" s="142"/>
      <c r="L632" s="142"/>
      <c r="M632" s="142"/>
      <c r="N632" s="142"/>
      <c r="O632" s="142"/>
      <c r="P632" s="142"/>
      <c r="Q632" s="142"/>
    </row>
    <row r="633" spans="1:17" ht="14.1" customHeight="1">
      <c r="A633" s="142"/>
      <c r="B633" s="268"/>
      <c r="C633" s="268"/>
      <c r="D633" s="142"/>
      <c r="E633" s="142"/>
      <c r="F633" s="142"/>
      <c r="G633" s="142"/>
      <c r="H633" s="142"/>
      <c r="I633" s="142"/>
      <c r="J633" s="142"/>
      <c r="K633" s="142"/>
      <c r="L633" s="142"/>
      <c r="M633" s="142"/>
      <c r="N633" s="142"/>
      <c r="O633" s="142"/>
      <c r="P633" s="142"/>
      <c r="Q633" s="142"/>
    </row>
    <row r="634" spans="1:17" ht="14.1" customHeight="1">
      <c r="A634" s="142"/>
      <c r="B634" s="268"/>
      <c r="C634" s="268"/>
      <c r="D634" s="142"/>
      <c r="E634" s="142"/>
      <c r="F634" s="142"/>
      <c r="G634" s="142"/>
      <c r="H634" s="142"/>
      <c r="I634" s="142"/>
      <c r="J634" s="142"/>
      <c r="K634" s="142"/>
      <c r="L634" s="142"/>
      <c r="M634" s="142"/>
      <c r="N634" s="142"/>
      <c r="O634" s="142"/>
      <c r="P634" s="142"/>
      <c r="Q634" s="142"/>
    </row>
    <row r="635" spans="1:17" ht="14.1" customHeight="1">
      <c r="A635" s="142"/>
      <c r="B635" s="268"/>
      <c r="C635" s="268"/>
      <c r="D635" s="142"/>
      <c r="E635" s="142"/>
      <c r="F635" s="142"/>
      <c r="G635" s="142"/>
      <c r="H635" s="142"/>
      <c r="I635" s="142"/>
      <c r="J635" s="142"/>
      <c r="K635" s="142"/>
      <c r="L635" s="142"/>
      <c r="M635" s="142"/>
      <c r="N635" s="142"/>
      <c r="O635" s="142"/>
      <c r="P635" s="142"/>
      <c r="Q635" s="142"/>
    </row>
    <row r="636" spans="1:17" ht="14.1" customHeight="1">
      <c r="A636" s="142"/>
      <c r="B636" s="268"/>
      <c r="C636" s="268"/>
      <c r="D636" s="142"/>
      <c r="E636" s="142"/>
      <c r="F636" s="142"/>
      <c r="G636" s="142"/>
      <c r="H636" s="142"/>
      <c r="I636" s="142"/>
      <c r="J636" s="142"/>
      <c r="K636" s="142"/>
      <c r="L636" s="142"/>
      <c r="M636" s="142"/>
      <c r="N636" s="142"/>
      <c r="O636" s="142"/>
      <c r="P636" s="142"/>
      <c r="Q636" s="142"/>
    </row>
    <row r="637" spans="1:17" ht="14.1" customHeight="1">
      <c r="A637" s="142"/>
      <c r="B637" s="268"/>
      <c r="C637" s="268"/>
      <c r="D637" s="142"/>
      <c r="E637" s="142"/>
      <c r="F637" s="142"/>
      <c r="G637" s="142"/>
      <c r="H637" s="142"/>
      <c r="I637" s="142"/>
      <c r="J637" s="142"/>
      <c r="K637" s="142"/>
      <c r="L637" s="142"/>
      <c r="M637" s="142"/>
      <c r="N637" s="142"/>
      <c r="O637" s="142"/>
      <c r="P637" s="142"/>
      <c r="Q637" s="142"/>
    </row>
    <row r="638" spans="1:17" ht="14.1" customHeight="1">
      <c r="A638" s="142"/>
      <c r="B638" s="268"/>
      <c r="C638" s="268"/>
      <c r="D638" s="142"/>
      <c r="E638" s="142"/>
      <c r="F638" s="142"/>
      <c r="G638" s="142"/>
      <c r="H638" s="142"/>
      <c r="I638" s="142"/>
      <c r="J638" s="142"/>
      <c r="K638" s="142"/>
      <c r="L638" s="142"/>
      <c r="M638" s="142"/>
      <c r="N638" s="142"/>
      <c r="O638" s="142"/>
      <c r="P638" s="142"/>
      <c r="Q638" s="142"/>
    </row>
    <row r="639" spans="1:17" ht="14.1" customHeight="1">
      <c r="A639" s="142"/>
      <c r="B639" s="268"/>
      <c r="C639" s="268"/>
      <c r="D639" s="142"/>
      <c r="E639" s="142"/>
      <c r="F639" s="142"/>
      <c r="G639" s="142"/>
      <c r="H639" s="142"/>
      <c r="I639" s="142"/>
      <c r="J639" s="142"/>
      <c r="K639" s="142"/>
      <c r="L639" s="142"/>
      <c r="M639" s="142"/>
      <c r="N639" s="142"/>
      <c r="O639" s="142"/>
      <c r="P639" s="142"/>
      <c r="Q639" s="142"/>
    </row>
    <row r="640" spans="1:17" ht="14.1" customHeight="1">
      <c r="A640" s="142"/>
      <c r="B640" s="268"/>
      <c r="C640" s="268"/>
      <c r="D640" s="142"/>
      <c r="E640" s="142"/>
      <c r="F640" s="142"/>
      <c r="G640" s="142"/>
      <c r="H640" s="142"/>
      <c r="I640" s="142"/>
      <c r="J640" s="142"/>
      <c r="K640" s="142"/>
      <c r="L640" s="142"/>
      <c r="M640" s="142"/>
      <c r="N640" s="142"/>
      <c r="O640" s="142"/>
      <c r="P640" s="142"/>
      <c r="Q640" s="142"/>
    </row>
    <row r="641" spans="1:17" ht="14.1" customHeight="1">
      <c r="A641" s="142"/>
      <c r="B641" s="268"/>
      <c r="C641" s="268"/>
      <c r="D641" s="142"/>
      <c r="E641" s="142"/>
      <c r="F641" s="142"/>
      <c r="G641" s="142"/>
      <c r="H641" s="142"/>
      <c r="I641" s="142"/>
      <c r="J641" s="142"/>
      <c r="K641" s="142"/>
      <c r="L641" s="142"/>
      <c r="M641" s="142"/>
      <c r="N641" s="142"/>
      <c r="O641" s="142"/>
      <c r="P641" s="142"/>
      <c r="Q641" s="142"/>
    </row>
    <row r="642" spans="1:17" ht="14.1" customHeight="1">
      <c r="A642" s="142"/>
      <c r="B642" s="268"/>
      <c r="C642" s="268"/>
      <c r="D642" s="142"/>
      <c r="E642" s="142"/>
      <c r="F642" s="142"/>
      <c r="G642" s="142"/>
      <c r="H642" s="142"/>
      <c r="I642" s="142"/>
      <c r="J642" s="142"/>
      <c r="K642" s="142"/>
      <c r="L642" s="142"/>
      <c r="M642" s="142"/>
      <c r="N642" s="142"/>
      <c r="O642" s="142"/>
      <c r="P642" s="142"/>
      <c r="Q642" s="142"/>
    </row>
    <row r="643" spans="1:17" ht="14.1" customHeight="1">
      <c r="A643" s="142"/>
      <c r="B643" s="268"/>
      <c r="C643" s="268"/>
      <c r="D643" s="142"/>
      <c r="E643" s="142"/>
      <c r="F643" s="142"/>
      <c r="G643" s="142"/>
      <c r="H643" s="142"/>
      <c r="I643" s="142"/>
      <c r="J643" s="142"/>
      <c r="K643" s="142"/>
      <c r="L643" s="142"/>
      <c r="M643" s="142"/>
      <c r="N643" s="142"/>
      <c r="O643" s="142"/>
      <c r="P643" s="142"/>
      <c r="Q643" s="142"/>
    </row>
    <row r="644" spans="1:17" ht="14.1" customHeight="1">
      <c r="A644" s="142"/>
      <c r="B644" s="268"/>
      <c r="C644" s="268"/>
      <c r="D644" s="142"/>
      <c r="E644" s="142"/>
      <c r="F644" s="142"/>
      <c r="G644" s="142"/>
      <c r="H644" s="142"/>
      <c r="I644" s="142"/>
      <c r="J644" s="142"/>
      <c r="K644" s="142"/>
      <c r="L644" s="142"/>
      <c r="M644" s="142"/>
      <c r="N644" s="142"/>
      <c r="O644" s="142"/>
      <c r="P644" s="142"/>
      <c r="Q644" s="142"/>
    </row>
    <row r="645" spans="1:17" ht="14.1" customHeight="1">
      <c r="A645" s="142"/>
      <c r="B645" s="268"/>
      <c r="C645" s="268"/>
      <c r="D645" s="142"/>
      <c r="E645" s="142"/>
      <c r="F645" s="142"/>
      <c r="G645" s="142"/>
      <c r="H645" s="142"/>
      <c r="I645" s="142"/>
      <c r="J645" s="142"/>
      <c r="K645" s="142"/>
      <c r="L645" s="142"/>
      <c r="M645" s="142"/>
      <c r="N645" s="142"/>
      <c r="O645" s="142"/>
      <c r="P645" s="142"/>
      <c r="Q645" s="142"/>
    </row>
    <row r="646" spans="1:17" ht="14.1" customHeight="1">
      <c r="A646" s="142"/>
      <c r="B646" s="268"/>
      <c r="C646" s="268"/>
      <c r="D646" s="142"/>
      <c r="E646" s="142"/>
      <c r="F646" s="142"/>
      <c r="G646" s="142"/>
      <c r="H646" s="142"/>
      <c r="I646" s="142"/>
      <c r="J646" s="142"/>
      <c r="K646" s="142"/>
      <c r="L646" s="142"/>
      <c r="M646" s="142"/>
      <c r="N646" s="142"/>
      <c r="O646" s="142"/>
      <c r="P646" s="142"/>
      <c r="Q646" s="142"/>
    </row>
    <row r="647" spans="1:17" ht="14.1" customHeight="1">
      <c r="A647" s="142"/>
      <c r="B647" s="268"/>
      <c r="C647" s="268"/>
      <c r="D647" s="142"/>
      <c r="E647" s="142"/>
      <c r="F647" s="142"/>
      <c r="G647" s="142"/>
      <c r="H647" s="142"/>
      <c r="I647" s="142"/>
      <c r="J647" s="142"/>
      <c r="K647" s="142"/>
      <c r="L647" s="142"/>
      <c r="M647" s="142"/>
      <c r="N647" s="142"/>
      <c r="O647" s="142"/>
      <c r="P647" s="142"/>
      <c r="Q647" s="142"/>
    </row>
    <row r="648" spans="1:17" ht="14.1" customHeight="1">
      <c r="A648" s="142"/>
      <c r="B648" s="268"/>
      <c r="C648" s="268"/>
      <c r="D648" s="142"/>
      <c r="E648" s="142"/>
      <c r="F648" s="142"/>
      <c r="G648" s="142"/>
      <c r="H648" s="142"/>
      <c r="I648" s="142"/>
      <c r="J648" s="142"/>
      <c r="K648" s="142"/>
      <c r="L648" s="142"/>
      <c r="M648" s="142"/>
      <c r="N648" s="142"/>
      <c r="O648" s="142"/>
      <c r="P648" s="142"/>
      <c r="Q648" s="142"/>
    </row>
    <row r="649" spans="1:17" ht="14.1" customHeight="1">
      <c r="A649" s="142"/>
      <c r="B649" s="268"/>
      <c r="C649" s="268"/>
      <c r="D649" s="142"/>
      <c r="E649" s="142"/>
      <c r="F649" s="142"/>
      <c r="G649" s="142"/>
      <c r="H649" s="142"/>
      <c r="I649" s="142"/>
      <c r="J649" s="142"/>
      <c r="K649" s="142"/>
      <c r="L649" s="142"/>
      <c r="M649" s="142"/>
      <c r="N649" s="142"/>
      <c r="O649" s="142"/>
      <c r="P649" s="142"/>
      <c r="Q649" s="142"/>
    </row>
    <row r="650" spans="1:17" ht="14.1" customHeight="1">
      <c r="A650" s="142"/>
      <c r="B650" s="268"/>
      <c r="C650" s="268"/>
      <c r="D650" s="142"/>
      <c r="E650" s="142"/>
      <c r="F650" s="142"/>
      <c r="G650" s="142"/>
      <c r="H650" s="142"/>
      <c r="I650" s="142"/>
      <c r="J650" s="142"/>
      <c r="K650" s="142"/>
      <c r="L650" s="142"/>
      <c r="M650" s="142"/>
      <c r="N650" s="142"/>
      <c r="O650" s="142"/>
      <c r="P650" s="142"/>
      <c r="Q650" s="142"/>
    </row>
    <row r="651" spans="1:17" ht="14.1" customHeight="1">
      <c r="A651" s="142"/>
      <c r="B651" s="268"/>
      <c r="C651" s="268"/>
      <c r="D651" s="142"/>
      <c r="E651" s="142"/>
      <c r="F651" s="142"/>
      <c r="G651" s="142"/>
      <c r="H651" s="142"/>
      <c r="I651" s="142"/>
      <c r="J651" s="142"/>
      <c r="K651" s="142"/>
      <c r="L651" s="142"/>
      <c r="M651" s="142"/>
      <c r="N651" s="142"/>
      <c r="O651" s="142"/>
      <c r="P651" s="142"/>
      <c r="Q651" s="142"/>
    </row>
    <row r="652" spans="1:17" ht="14.1" customHeight="1">
      <c r="A652" s="142"/>
      <c r="B652" s="268"/>
      <c r="C652" s="268"/>
      <c r="D652" s="142"/>
      <c r="E652" s="142"/>
      <c r="F652" s="142"/>
      <c r="G652" s="142"/>
      <c r="H652" s="142"/>
      <c r="I652" s="142"/>
      <c r="J652" s="142"/>
      <c r="K652" s="142"/>
      <c r="L652" s="142"/>
      <c r="M652" s="142"/>
      <c r="N652" s="142"/>
      <c r="O652" s="142"/>
      <c r="P652" s="142"/>
      <c r="Q652" s="142"/>
    </row>
    <row r="653" spans="1:17" ht="14.1" customHeight="1">
      <c r="A653" s="142"/>
      <c r="B653" s="268"/>
      <c r="C653" s="268"/>
      <c r="D653" s="142"/>
      <c r="E653" s="142"/>
      <c r="F653" s="142"/>
      <c r="G653" s="142"/>
      <c r="H653" s="142"/>
      <c r="I653" s="142"/>
      <c r="J653" s="142"/>
      <c r="K653" s="142"/>
      <c r="L653" s="142"/>
      <c r="M653" s="142"/>
      <c r="N653" s="142"/>
      <c r="O653" s="142"/>
      <c r="P653" s="142"/>
      <c r="Q653" s="142"/>
    </row>
    <row r="654" spans="1:17" ht="14.1" customHeight="1">
      <c r="A654" s="142"/>
      <c r="B654" s="268"/>
      <c r="C654" s="268"/>
      <c r="D654" s="142"/>
      <c r="E654" s="142"/>
      <c r="F654" s="142"/>
      <c r="G654" s="142"/>
      <c r="H654" s="142"/>
      <c r="I654" s="142"/>
      <c r="J654" s="142"/>
      <c r="K654" s="142"/>
      <c r="L654" s="142"/>
      <c r="M654" s="142"/>
      <c r="N654" s="142"/>
      <c r="O654" s="142"/>
      <c r="P654" s="142"/>
      <c r="Q654" s="142"/>
    </row>
    <row r="655" spans="1:17" ht="14.1" customHeight="1">
      <c r="A655" s="142"/>
      <c r="B655" s="268"/>
      <c r="C655" s="268"/>
      <c r="D655" s="142"/>
      <c r="E655" s="142"/>
      <c r="F655" s="142"/>
      <c r="G655" s="142"/>
      <c r="H655" s="142"/>
      <c r="I655" s="142"/>
      <c r="J655" s="142"/>
      <c r="K655" s="142"/>
      <c r="L655" s="142"/>
      <c r="M655" s="142"/>
      <c r="N655" s="142"/>
      <c r="O655" s="142"/>
      <c r="P655" s="142"/>
      <c r="Q655" s="142"/>
    </row>
    <row r="656" spans="1:17" ht="14.1" customHeight="1">
      <c r="A656" s="142"/>
      <c r="B656" s="268"/>
      <c r="C656" s="268"/>
      <c r="D656" s="142"/>
      <c r="E656" s="142"/>
      <c r="F656" s="142"/>
      <c r="G656" s="142"/>
      <c r="H656" s="142"/>
      <c r="I656" s="142"/>
      <c r="J656" s="142"/>
      <c r="K656" s="142"/>
      <c r="L656" s="142"/>
      <c r="M656" s="142"/>
      <c r="N656" s="142"/>
      <c r="O656" s="142"/>
      <c r="P656" s="142"/>
      <c r="Q656" s="142"/>
    </row>
    <row r="657" spans="1:17" ht="14.1" customHeight="1">
      <c r="A657" s="142"/>
      <c r="B657" s="268"/>
      <c r="C657" s="268"/>
      <c r="D657" s="142"/>
      <c r="E657" s="142"/>
      <c r="F657" s="142"/>
      <c r="G657" s="142"/>
      <c r="H657" s="142"/>
      <c r="I657" s="142"/>
      <c r="J657" s="142"/>
      <c r="K657" s="142"/>
      <c r="L657" s="142"/>
      <c r="M657" s="142"/>
      <c r="N657" s="142"/>
      <c r="O657" s="142"/>
      <c r="P657" s="142"/>
      <c r="Q657" s="142"/>
    </row>
    <row r="658" spans="1:17" ht="14.1" customHeight="1">
      <c r="A658" s="142"/>
      <c r="B658" s="268"/>
      <c r="C658" s="268"/>
      <c r="D658" s="142"/>
      <c r="E658" s="142"/>
      <c r="F658" s="142"/>
      <c r="G658" s="142"/>
      <c r="H658" s="142"/>
      <c r="I658" s="142"/>
      <c r="J658" s="142"/>
      <c r="K658" s="142"/>
      <c r="L658" s="142"/>
      <c r="M658" s="142"/>
      <c r="N658" s="142"/>
      <c r="O658" s="142"/>
      <c r="P658" s="142"/>
      <c r="Q658" s="142"/>
    </row>
    <row r="659" spans="1:17" ht="14.1" customHeight="1">
      <c r="A659" s="142"/>
      <c r="B659" s="268"/>
      <c r="C659" s="268"/>
      <c r="D659" s="142"/>
      <c r="E659" s="142"/>
      <c r="F659" s="142"/>
      <c r="G659" s="142"/>
      <c r="H659" s="142"/>
      <c r="I659" s="142"/>
      <c r="J659" s="142"/>
      <c r="K659" s="142"/>
      <c r="L659" s="142"/>
      <c r="M659" s="142"/>
      <c r="N659" s="142"/>
      <c r="O659" s="142"/>
      <c r="P659" s="142"/>
      <c r="Q659" s="142"/>
    </row>
    <row r="660" spans="1:17" ht="14.1" customHeight="1">
      <c r="A660" s="142"/>
      <c r="B660" s="268"/>
      <c r="C660" s="268"/>
      <c r="D660" s="142"/>
      <c r="E660" s="142"/>
      <c r="F660" s="142"/>
      <c r="G660" s="142"/>
      <c r="H660" s="142"/>
      <c r="I660" s="142"/>
      <c r="J660" s="142"/>
      <c r="K660" s="142"/>
      <c r="L660" s="142"/>
      <c r="M660" s="142"/>
      <c r="N660" s="142"/>
      <c r="O660" s="142"/>
      <c r="P660" s="142"/>
      <c r="Q660" s="142"/>
    </row>
    <row r="661" spans="1:17" ht="14.1" customHeight="1">
      <c r="A661" s="142"/>
      <c r="B661" s="268"/>
      <c r="C661" s="268"/>
      <c r="D661" s="142"/>
      <c r="E661" s="142"/>
      <c r="F661" s="142"/>
      <c r="G661" s="142"/>
      <c r="H661" s="142"/>
      <c r="I661" s="142"/>
      <c r="J661" s="142"/>
      <c r="K661" s="142"/>
      <c r="L661" s="142"/>
      <c r="M661" s="142"/>
      <c r="N661" s="142"/>
      <c r="O661" s="142"/>
      <c r="P661" s="142"/>
      <c r="Q661" s="142"/>
    </row>
    <row r="662" spans="1:17" ht="14.1" customHeight="1">
      <c r="A662" s="142"/>
      <c r="B662" s="268"/>
      <c r="C662" s="268"/>
      <c r="D662" s="142"/>
      <c r="E662" s="142"/>
      <c r="F662" s="142"/>
      <c r="G662" s="142"/>
      <c r="H662" s="142"/>
      <c r="I662" s="142"/>
      <c r="J662" s="142"/>
      <c r="K662" s="142"/>
      <c r="L662" s="142"/>
      <c r="M662" s="142"/>
      <c r="N662" s="142"/>
      <c r="O662" s="142"/>
      <c r="P662" s="142"/>
      <c r="Q662" s="142"/>
    </row>
    <row r="663" spans="1:17" ht="14.1" customHeight="1">
      <c r="A663" s="142"/>
      <c r="B663" s="268"/>
      <c r="C663" s="268"/>
      <c r="D663" s="142"/>
      <c r="E663" s="142"/>
      <c r="F663" s="142"/>
      <c r="G663" s="142"/>
      <c r="H663" s="142"/>
      <c r="I663" s="142"/>
      <c r="J663" s="142"/>
      <c r="K663" s="142"/>
      <c r="L663" s="142"/>
      <c r="M663" s="142"/>
      <c r="N663" s="142"/>
      <c r="O663" s="142"/>
      <c r="P663" s="142"/>
      <c r="Q663" s="142"/>
    </row>
    <row r="664" spans="1:17" ht="14.1" customHeight="1">
      <c r="A664" s="142"/>
      <c r="B664" s="268"/>
      <c r="C664" s="268"/>
      <c r="D664" s="142"/>
      <c r="E664" s="142"/>
      <c r="F664" s="142"/>
      <c r="G664" s="142"/>
      <c r="H664" s="142"/>
      <c r="I664" s="142"/>
      <c r="J664" s="142"/>
      <c r="K664" s="142"/>
      <c r="L664" s="142"/>
      <c r="M664" s="142"/>
      <c r="N664" s="142"/>
      <c r="O664" s="142"/>
      <c r="P664" s="142"/>
      <c r="Q664" s="142"/>
    </row>
    <row r="665" spans="1:17" ht="14.1" customHeight="1">
      <c r="A665" s="142"/>
      <c r="B665" s="268"/>
      <c r="C665" s="268"/>
      <c r="D665" s="142"/>
      <c r="E665" s="142"/>
      <c r="F665" s="142"/>
      <c r="G665" s="142"/>
      <c r="H665" s="142"/>
      <c r="I665" s="142"/>
      <c r="J665" s="142"/>
      <c r="K665" s="142"/>
      <c r="L665" s="142"/>
      <c r="M665" s="142"/>
      <c r="N665" s="142"/>
      <c r="O665" s="142"/>
      <c r="P665" s="142"/>
      <c r="Q665" s="142"/>
    </row>
    <row r="666" spans="1:17" ht="14.1" customHeight="1">
      <c r="A666" s="142"/>
      <c r="B666" s="268"/>
      <c r="C666" s="268"/>
      <c r="D666" s="142"/>
      <c r="E666" s="142"/>
      <c r="F666" s="142"/>
      <c r="G666" s="142"/>
      <c r="H666" s="142"/>
      <c r="I666" s="142"/>
      <c r="J666" s="142"/>
      <c r="K666" s="142"/>
      <c r="L666" s="142"/>
      <c r="M666" s="142"/>
      <c r="N666" s="142"/>
      <c r="O666" s="142"/>
      <c r="P666" s="142"/>
      <c r="Q666" s="142"/>
    </row>
    <row r="667" spans="1:17" ht="14.1" customHeight="1">
      <c r="A667" s="142"/>
      <c r="B667" s="268"/>
      <c r="C667" s="268"/>
      <c r="D667" s="142"/>
      <c r="E667" s="142"/>
      <c r="F667" s="142"/>
      <c r="G667" s="142"/>
      <c r="H667" s="142"/>
      <c r="I667" s="142"/>
      <c r="J667" s="142"/>
      <c r="K667" s="142"/>
      <c r="L667" s="142"/>
      <c r="M667" s="142"/>
      <c r="N667" s="142"/>
      <c r="O667" s="142"/>
      <c r="P667" s="142"/>
      <c r="Q667" s="142"/>
    </row>
    <row r="668" spans="1:17" ht="14.1" customHeight="1">
      <c r="A668" s="142"/>
      <c r="B668" s="268"/>
      <c r="C668" s="268"/>
      <c r="D668" s="142"/>
      <c r="E668" s="142"/>
      <c r="F668" s="142"/>
      <c r="G668" s="142"/>
      <c r="H668" s="142"/>
      <c r="I668" s="142"/>
      <c r="J668" s="142"/>
      <c r="K668" s="142"/>
      <c r="L668" s="142"/>
      <c r="M668" s="142"/>
      <c r="N668" s="142"/>
      <c r="O668" s="142"/>
      <c r="P668" s="142"/>
      <c r="Q668" s="142"/>
    </row>
    <row r="669" spans="1:17" ht="14.1" customHeight="1">
      <c r="A669" s="142"/>
      <c r="B669" s="268"/>
      <c r="C669" s="268"/>
      <c r="D669" s="142"/>
      <c r="E669" s="142"/>
      <c r="F669" s="142"/>
      <c r="G669" s="142"/>
      <c r="H669" s="142"/>
      <c r="I669" s="142"/>
      <c r="J669" s="142"/>
      <c r="K669" s="142"/>
      <c r="L669" s="142"/>
      <c r="M669" s="142"/>
      <c r="N669" s="142"/>
      <c r="O669" s="142"/>
      <c r="P669" s="142"/>
      <c r="Q669" s="142"/>
    </row>
    <row r="670" spans="1:17" ht="14.1" customHeight="1">
      <c r="A670" s="142"/>
      <c r="B670" s="268"/>
      <c r="C670" s="268"/>
      <c r="D670" s="142"/>
      <c r="E670" s="142"/>
      <c r="F670" s="142"/>
      <c r="G670" s="142"/>
      <c r="H670" s="142"/>
      <c r="I670" s="142"/>
      <c r="J670" s="142"/>
      <c r="K670" s="142"/>
      <c r="L670" s="142"/>
      <c r="M670" s="142"/>
      <c r="N670" s="142"/>
      <c r="O670" s="142"/>
      <c r="P670" s="142"/>
      <c r="Q670" s="142"/>
    </row>
    <row r="671" spans="1:17" ht="14.1" customHeight="1">
      <c r="A671" s="142"/>
      <c r="B671" s="268"/>
      <c r="C671" s="268"/>
      <c r="D671" s="142"/>
      <c r="E671" s="142"/>
      <c r="F671" s="142"/>
      <c r="G671" s="142"/>
      <c r="H671" s="142"/>
      <c r="I671" s="142"/>
      <c r="J671" s="142"/>
      <c r="K671" s="142"/>
      <c r="L671" s="142"/>
      <c r="M671" s="142"/>
      <c r="N671" s="142"/>
      <c r="O671" s="142"/>
      <c r="P671" s="142"/>
      <c r="Q671" s="142"/>
    </row>
    <row r="672" spans="1:17" ht="14.1" customHeight="1">
      <c r="A672" s="142"/>
      <c r="B672" s="268"/>
      <c r="C672" s="268"/>
      <c r="D672" s="142"/>
      <c r="E672" s="142"/>
      <c r="F672" s="142"/>
      <c r="G672" s="142"/>
      <c r="H672" s="142"/>
      <c r="I672" s="142"/>
      <c r="J672" s="142"/>
      <c r="K672" s="142"/>
      <c r="L672" s="142"/>
      <c r="M672" s="142"/>
      <c r="N672" s="142"/>
      <c r="O672" s="142"/>
      <c r="P672" s="142"/>
      <c r="Q672" s="142"/>
    </row>
    <row r="673" spans="1:17" ht="14.1" customHeight="1">
      <c r="A673" s="142"/>
      <c r="B673" s="268"/>
      <c r="C673" s="268"/>
      <c r="D673" s="142"/>
      <c r="E673" s="142"/>
      <c r="F673" s="142"/>
      <c r="G673" s="142"/>
      <c r="H673" s="142"/>
      <c r="I673" s="142"/>
      <c r="J673" s="142"/>
      <c r="K673" s="142"/>
      <c r="L673" s="142"/>
      <c r="M673" s="142"/>
      <c r="N673" s="142"/>
      <c r="O673" s="142"/>
      <c r="P673" s="142"/>
      <c r="Q673" s="142"/>
    </row>
    <row r="674" spans="1:17" ht="14.1" customHeight="1">
      <c r="A674" s="142"/>
      <c r="B674" s="268"/>
      <c r="C674" s="268"/>
      <c r="D674" s="142"/>
      <c r="E674" s="142"/>
      <c r="F674" s="142"/>
      <c r="G674" s="142"/>
      <c r="H674" s="142"/>
      <c r="I674" s="142"/>
      <c r="J674" s="142"/>
      <c r="K674" s="142"/>
      <c r="L674" s="142"/>
      <c r="M674" s="142"/>
      <c r="N674" s="142"/>
      <c r="O674" s="142"/>
      <c r="P674" s="142"/>
      <c r="Q674" s="142"/>
    </row>
    <row r="675" spans="1:17" ht="14.1" customHeight="1">
      <c r="A675" s="142"/>
      <c r="B675" s="268"/>
      <c r="C675" s="268"/>
      <c r="D675" s="142"/>
      <c r="E675" s="142"/>
      <c r="F675" s="142"/>
      <c r="G675" s="142"/>
      <c r="H675" s="142"/>
      <c r="I675" s="142"/>
      <c r="J675" s="142"/>
      <c r="K675" s="142"/>
      <c r="L675" s="142"/>
      <c r="M675" s="142"/>
      <c r="N675" s="142"/>
      <c r="O675" s="142"/>
      <c r="P675" s="142"/>
      <c r="Q675" s="142"/>
    </row>
    <row r="676" spans="1:17" ht="14.1" customHeight="1">
      <c r="A676" s="142"/>
      <c r="B676" s="268"/>
      <c r="C676" s="268"/>
      <c r="D676" s="142"/>
      <c r="E676" s="142"/>
      <c r="F676" s="142"/>
      <c r="G676" s="142"/>
      <c r="H676" s="142"/>
      <c r="I676" s="142"/>
      <c r="J676" s="142"/>
      <c r="K676" s="142"/>
      <c r="L676" s="142"/>
      <c r="M676" s="142"/>
      <c r="N676" s="142"/>
      <c r="O676" s="142"/>
      <c r="P676" s="142"/>
      <c r="Q676" s="142"/>
    </row>
    <row r="677" spans="1:17" ht="14.1" customHeight="1">
      <c r="A677" s="142"/>
      <c r="B677" s="268"/>
      <c r="C677" s="268"/>
      <c r="D677" s="142"/>
      <c r="E677" s="142"/>
      <c r="F677" s="142"/>
      <c r="G677" s="142"/>
      <c r="H677" s="142"/>
      <c r="I677" s="142"/>
      <c r="J677" s="142"/>
      <c r="K677" s="142"/>
      <c r="L677" s="142"/>
      <c r="M677" s="142"/>
      <c r="N677" s="142"/>
      <c r="O677" s="142"/>
      <c r="P677" s="142"/>
      <c r="Q677" s="142"/>
    </row>
    <row r="678" spans="1:17" ht="14.1" customHeight="1">
      <c r="A678" s="142"/>
      <c r="B678" s="268"/>
      <c r="C678" s="268"/>
      <c r="D678" s="142"/>
      <c r="E678" s="142"/>
      <c r="F678" s="142"/>
      <c r="G678" s="142"/>
      <c r="H678" s="142"/>
      <c r="I678" s="142"/>
      <c r="J678" s="142"/>
      <c r="K678" s="142"/>
      <c r="L678" s="142"/>
      <c r="M678" s="142"/>
      <c r="N678" s="142"/>
      <c r="O678" s="142"/>
      <c r="P678" s="142"/>
      <c r="Q678" s="142"/>
    </row>
    <row r="679" spans="1:17" ht="14.1" customHeight="1">
      <c r="A679" s="142"/>
      <c r="B679" s="268"/>
      <c r="C679" s="268"/>
      <c r="D679" s="142"/>
      <c r="E679" s="142"/>
      <c r="F679" s="142"/>
      <c r="G679" s="142"/>
      <c r="H679" s="142"/>
      <c r="I679" s="142"/>
      <c r="J679" s="142"/>
      <c r="K679" s="142"/>
      <c r="L679" s="142"/>
      <c r="M679" s="142"/>
      <c r="N679" s="142"/>
      <c r="O679" s="142"/>
      <c r="P679" s="142"/>
      <c r="Q679" s="142"/>
    </row>
    <row r="680" spans="1:17" ht="14.1" customHeight="1">
      <c r="A680" s="142"/>
      <c r="B680" s="268"/>
      <c r="C680" s="268"/>
      <c r="D680" s="142"/>
      <c r="E680" s="142"/>
      <c r="F680" s="142"/>
      <c r="G680" s="142"/>
      <c r="H680" s="142"/>
      <c r="I680" s="142"/>
      <c r="J680" s="142"/>
      <c r="K680" s="142"/>
      <c r="L680" s="142"/>
      <c r="M680" s="142"/>
      <c r="N680" s="142"/>
      <c r="O680" s="142"/>
      <c r="P680" s="142"/>
      <c r="Q680" s="142"/>
    </row>
    <row r="681" spans="1:17" ht="14.1" customHeight="1">
      <c r="A681" s="142"/>
      <c r="B681" s="268"/>
      <c r="C681" s="268"/>
      <c r="D681" s="142"/>
      <c r="E681" s="142"/>
      <c r="F681" s="142"/>
      <c r="G681" s="142"/>
      <c r="H681" s="142"/>
      <c r="I681" s="142"/>
      <c r="J681" s="142"/>
      <c r="K681" s="142"/>
      <c r="L681" s="142"/>
      <c r="M681" s="142"/>
      <c r="N681" s="142"/>
      <c r="O681" s="142"/>
      <c r="P681" s="142"/>
      <c r="Q681" s="142"/>
    </row>
    <row r="682" spans="1:17" ht="14.1" customHeight="1">
      <c r="A682" s="142"/>
      <c r="B682" s="268"/>
      <c r="C682" s="268"/>
      <c r="D682" s="142"/>
      <c r="E682" s="142"/>
      <c r="F682" s="142"/>
      <c r="G682" s="142"/>
      <c r="H682" s="142"/>
      <c r="I682" s="142"/>
      <c r="J682" s="142"/>
      <c r="K682" s="142"/>
      <c r="L682" s="142"/>
      <c r="M682" s="142"/>
      <c r="N682" s="142"/>
      <c r="O682" s="142"/>
      <c r="P682" s="142"/>
      <c r="Q682" s="142"/>
    </row>
    <row r="683" spans="1:17" ht="14.1" customHeight="1">
      <c r="A683" s="142"/>
      <c r="B683" s="268"/>
      <c r="C683" s="268"/>
      <c r="D683" s="142"/>
      <c r="E683" s="142"/>
      <c r="F683" s="142"/>
      <c r="G683" s="142"/>
      <c r="H683" s="142"/>
      <c r="I683" s="142"/>
      <c r="J683" s="142"/>
      <c r="K683" s="142"/>
      <c r="L683" s="142"/>
      <c r="M683" s="142"/>
      <c r="N683" s="142"/>
      <c r="O683" s="142"/>
      <c r="P683" s="142"/>
      <c r="Q683" s="142"/>
    </row>
    <row r="684" spans="1:17" ht="14.1" customHeight="1">
      <c r="A684" s="142"/>
      <c r="B684" s="268"/>
      <c r="C684" s="268"/>
      <c r="D684" s="142"/>
      <c r="E684" s="142"/>
      <c r="F684" s="142"/>
      <c r="G684" s="142"/>
      <c r="H684" s="142"/>
      <c r="I684" s="142"/>
      <c r="J684" s="142"/>
      <c r="K684" s="142"/>
      <c r="L684" s="142"/>
      <c r="M684" s="142"/>
      <c r="N684" s="142"/>
      <c r="O684" s="142"/>
      <c r="P684" s="142"/>
      <c r="Q684" s="142"/>
    </row>
    <row r="685" spans="1:17" ht="14.1" customHeight="1">
      <c r="A685" s="142"/>
      <c r="B685" s="268"/>
      <c r="C685" s="268"/>
      <c r="D685" s="142"/>
      <c r="E685" s="142"/>
      <c r="F685" s="142"/>
      <c r="G685" s="142"/>
      <c r="H685" s="142"/>
      <c r="I685" s="142"/>
      <c r="J685" s="142"/>
      <c r="K685" s="142"/>
      <c r="L685" s="142"/>
      <c r="M685" s="142"/>
      <c r="N685" s="142"/>
      <c r="O685" s="142"/>
      <c r="P685" s="142"/>
      <c r="Q685" s="142"/>
    </row>
    <row r="686" spans="1:17" ht="14.1" customHeight="1">
      <c r="A686" s="142"/>
      <c r="B686" s="268"/>
      <c r="C686" s="268"/>
      <c r="D686" s="142"/>
      <c r="E686" s="142"/>
      <c r="F686" s="142"/>
      <c r="G686" s="142"/>
      <c r="H686" s="142"/>
      <c r="I686" s="142"/>
      <c r="J686" s="142"/>
      <c r="K686" s="142"/>
      <c r="L686" s="142"/>
      <c r="M686" s="142"/>
      <c r="N686" s="142"/>
      <c r="O686" s="142"/>
      <c r="P686" s="142"/>
      <c r="Q686" s="142"/>
    </row>
    <row r="687" spans="1:17" ht="14.1" customHeight="1">
      <c r="A687" s="142"/>
      <c r="B687" s="268"/>
      <c r="C687" s="268"/>
      <c r="D687" s="142"/>
      <c r="E687" s="142"/>
      <c r="F687" s="142"/>
      <c r="G687" s="142"/>
      <c r="H687" s="142"/>
      <c r="I687" s="142"/>
      <c r="J687" s="142"/>
      <c r="K687" s="142"/>
      <c r="L687" s="142"/>
      <c r="M687" s="142"/>
      <c r="N687" s="142"/>
      <c r="O687" s="142"/>
      <c r="P687" s="142"/>
      <c r="Q687" s="142"/>
    </row>
    <row r="688" spans="1:17" ht="14.1" customHeight="1">
      <c r="A688" s="142"/>
      <c r="B688" s="268"/>
      <c r="C688" s="268"/>
      <c r="D688" s="142"/>
      <c r="E688" s="142"/>
      <c r="F688" s="142"/>
      <c r="G688" s="142"/>
      <c r="H688" s="142"/>
      <c r="I688" s="142"/>
      <c r="J688" s="142"/>
      <c r="K688" s="142"/>
      <c r="L688" s="142"/>
      <c r="M688" s="142"/>
      <c r="N688" s="142"/>
      <c r="O688" s="142"/>
      <c r="P688" s="142"/>
      <c r="Q688" s="142"/>
    </row>
    <row r="689" spans="1:17" ht="14.1" customHeight="1">
      <c r="A689" s="142"/>
      <c r="B689" s="268"/>
      <c r="C689" s="268"/>
      <c r="D689" s="142"/>
      <c r="E689" s="142"/>
      <c r="F689" s="142"/>
      <c r="G689" s="142"/>
      <c r="H689" s="142"/>
      <c r="I689" s="142"/>
      <c r="J689" s="142"/>
      <c r="K689" s="142"/>
      <c r="L689" s="142"/>
      <c r="M689" s="142"/>
      <c r="N689" s="142"/>
      <c r="O689" s="142"/>
      <c r="P689" s="142"/>
      <c r="Q689" s="142"/>
    </row>
    <row r="690" spans="1:17" ht="14.1" customHeight="1">
      <c r="A690" s="142"/>
      <c r="B690" s="268"/>
      <c r="C690" s="268"/>
      <c r="D690" s="142"/>
      <c r="E690" s="142"/>
      <c r="F690" s="142"/>
      <c r="G690" s="142"/>
      <c r="H690" s="142"/>
      <c r="I690" s="142"/>
      <c r="J690" s="142"/>
      <c r="K690" s="142"/>
      <c r="L690" s="142"/>
      <c r="M690" s="142"/>
      <c r="N690" s="142"/>
      <c r="O690" s="142"/>
      <c r="P690" s="142"/>
      <c r="Q690" s="142"/>
    </row>
    <row r="691" spans="1:17" ht="14.1" customHeight="1">
      <c r="A691" s="142"/>
      <c r="B691" s="268"/>
      <c r="C691" s="268"/>
      <c r="D691" s="142"/>
      <c r="E691" s="142"/>
      <c r="F691" s="142"/>
      <c r="G691" s="142"/>
      <c r="H691" s="142"/>
      <c r="I691" s="142"/>
      <c r="J691" s="142"/>
      <c r="K691" s="142"/>
      <c r="L691" s="142"/>
      <c r="M691" s="142"/>
      <c r="N691" s="142"/>
      <c r="O691" s="142"/>
      <c r="P691" s="142"/>
      <c r="Q691" s="142"/>
    </row>
    <row r="692" spans="1:17" ht="14.1" customHeight="1">
      <c r="A692" s="142"/>
      <c r="B692" s="268"/>
      <c r="C692" s="268"/>
      <c r="D692" s="142"/>
      <c r="E692" s="142"/>
      <c r="F692" s="142"/>
      <c r="G692" s="142"/>
      <c r="H692" s="142"/>
      <c r="I692" s="142"/>
      <c r="J692" s="142"/>
      <c r="K692" s="142"/>
      <c r="L692" s="142"/>
      <c r="M692" s="142"/>
      <c r="N692" s="142"/>
      <c r="O692" s="142"/>
      <c r="P692" s="142"/>
      <c r="Q692" s="142"/>
    </row>
    <row r="693" spans="1:17" ht="14.1" customHeight="1">
      <c r="A693" s="142"/>
      <c r="B693" s="268"/>
      <c r="C693" s="268"/>
      <c r="D693" s="142"/>
      <c r="E693" s="142"/>
      <c r="F693" s="142"/>
      <c r="G693" s="142"/>
      <c r="H693" s="142"/>
      <c r="I693" s="142"/>
      <c r="J693" s="142"/>
      <c r="K693" s="142"/>
      <c r="L693" s="142"/>
      <c r="M693" s="142"/>
      <c r="N693" s="142"/>
      <c r="O693" s="142"/>
      <c r="P693" s="142"/>
      <c r="Q693" s="142"/>
    </row>
    <row r="694" spans="1:17" ht="14.1" customHeight="1">
      <c r="A694" s="142"/>
      <c r="B694" s="268"/>
      <c r="C694" s="268"/>
      <c r="D694" s="142"/>
      <c r="E694" s="142"/>
      <c r="F694" s="142"/>
      <c r="G694" s="142"/>
      <c r="H694" s="142"/>
      <c r="I694" s="142"/>
      <c r="J694" s="142"/>
      <c r="K694" s="142"/>
      <c r="L694" s="142"/>
      <c r="M694" s="142"/>
      <c r="N694" s="142"/>
      <c r="O694" s="142"/>
      <c r="P694" s="142"/>
      <c r="Q694" s="142"/>
    </row>
    <row r="695" spans="1:17" ht="14.1" customHeight="1">
      <c r="A695" s="142"/>
      <c r="B695" s="268"/>
      <c r="C695" s="268"/>
      <c r="D695" s="142"/>
      <c r="E695" s="142"/>
      <c r="F695" s="142"/>
      <c r="G695" s="142"/>
      <c r="H695" s="142"/>
      <c r="I695" s="142"/>
      <c r="J695" s="142"/>
      <c r="K695" s="142"/>
      <c r="L695" s="142"/>
      <c r="M695" s="142"/>
      <c r="N695" s="142"/>
      <c r="O695" s="142"/>
      <c r="P695" s="142"/>
      <c r="Q695" s="142"/>
    </row>
    <row r="696" spans="1:17" ht="14.1" customHeight="1">
      <c r="A696" s="142"/>
      <c r="B696" s="268"/>
      <c r="C696" s="268"/>
      <c r="D696" s="142"/>
      <c r="E696" s="142"/>
      <c r="F696" s="142"/>
      <c r="G696" s="142"/>
      <c r="H696" s="142"/>
      <c r="I696" s="142"/>
      <c r="J696" s="142"/>
      <c r="K696" s="142"/>
      <c r="L696" s="142"/>
      <c r="M696" s="142"/>
      <c r="N696" s="142"/>
      <c r="O696" s="142"/>
      <c r="P696" s="142"/>
      <c r="Q696" s="142"/>
    </row>
    <row r="697" spans="1:17" ht="14.1" customHeight="1">
      <c r="A697" s="142"/>
      <c r="B697" s="268"/>
      <c r="C697" s="268"/>
      <c r="D697" s="142"/>
      <c r="E697" s="142"/>
      <c r="F697" s="142"/>
      <c r="G697" s="142"/>
      <c r="H697" s="142"/>
      <c r="I697" s="142"/>
      <c r="J697" s="142"/>
      <c r="K697" s="142"/>
      <c r="L697" s="142"/>
      <c r="M697" s="142"/>
      <c r="N697" s="142"/>
      <c r="O697" s="142"/>
      <c r="P697" s="142"/>
      <c r="Q697" s="142"/>
    </row>
    <row r="698" spans="1:17" ht="14.1" customHeight="1">
      <c r="A698" s="142"/>
      <c r="B698" s="268"/>
      <c r="C698" s="268"/>
      <c r="D698" s="142"/>
      <c r="E698" s="142"/>
      <c r="F698" s="142"/>
      <c r="G698" s="142"/>
      <c r="H698" s="142"/>
      <c r="I698" s="142"/>
      <c r="J698" s="142"/>
      <c r="K698" s="142"/>
      <c r="L698" s="142"/>
      <c r="M698" s="142"/>
      <c r="N698" s="142"/>
      <c r="O698" s="142"/>
      <c r="P698" s="142"/>
      <c r="Q698" s="142"/>
    </row>
    <row r="699" spans="1:17" ht="14.1" customHeight="1">
      <c r="A699" s="142"/>
      <c r="B699" s="268"/>
      <c r="C699" s="268"/>
      <c r="D699" s="142"/>
      <c r="E699" s="142"/>
      <c r="F699" s="142"/>
      <c r="G699" s="142"/>
      <c r="H699" s="142"/>
      <c r="I699" s="142"/>
      <c r="J699" s="142"/>
      <c r="K699" s="142"/>
      <c r="L699" s="142"/>
      <c r="M699" s="142"/>
      <c r="N699" s="142"/>
      <c r="O699" s="142"/>
      <c r="P699" s="142"/>
      <c r="Q699" s="142"/>
    </row>
    <row r="700" spans="1:17" ht="14.1" customHeight="1">
      <c r="A700" s="142"/>
      <c r="B700" s="268"/>
      <c r="C700" s="268"/>
      <c r="D700" s="142"/>
      <c r="E700" s="142"/>
      <c r="F700" s="142"/>
      <c r="G700" s="142"/>
      <c r="H700" s="142"/>
      <c r="I700" s="142"/>
      <c r="J700" s="142"/>
      <c r="K700" s="142"/>
      <c r="L700" s="142"/>
      <c r="M700" s="142"/>
      <c r="N700" s="142"/>
      <c r="O700" s="142"/>
      <c r="P700" s="142"/>
      <c r="Q700" s="142"/>
    </row>
    <row r="701" spans="1:17" ht="14.1" customHeight="1">
      <c r="A701" s="142"/>
      <c r="B701" s="268"/>
      <c r="C701" s="268"/>
      <c r="D701" s="142"/>
      <c r="E701" s="142"/>
      <c r="F701" s="142"/>
      <c r="G701" s="142"/>
      <c r="H701" s="142"/>
      <c r="I701" s="142"/>
      <c r="J701" s="142"/>
      <c r="K701" s="142"/>
      <c r="L701" s="142"/>
      <c r="M701" s="142"/>
      <c r="N701" s="142"/>
      <c r="O701" s="142"/>
      <c r="P701" s="142"/>
      <c r="Q701" s="142"/>
    </row>
    <row r="702" spans="1:17" ht="14.1" customHeight="1">
      <c r="A702" s="142"/>
      <c r="B702" s="268"/>
      <c r="C702" s="268"/>
      <c r="D702" s="142"/>
      <c r="E702" s="142"/>
      <c r="F702" s="142"/>
      <c r="G702" s="142"/>
      <c r="H702" s="142"/>
      <c r="I702" s="142"/>
      <c r="J702" s="142"/>
      <c r="K702" s="142"/>
      <c r="L702" s="142"/>
      <c r="M702" s="142"/>
      <c r="N702" s="142"/>
      <c r="O702" s="142"/>
      <c r="P702" s="142"/>
      <c r="Q702" s="142"/>
    </row>
    <row r="703" spans="1:17" ht="14.1" customHeight="1">
      <c r="A703" s="142"/>
      <c r="B703" s="268"/>
      <c r="C703" s="268"/>
      <c r="D703" s="142"/>
      <c r="E703" s="142"/>
      <c r="F703" s="142"/>
      <c r="G703" s="142"/>
      <c r="H703" s="142"/>
      <c r="I703" s="142"/>
      <c r="J703" s="142"/>
      <c r="K703" s="142"/>
      <c r="L703" s="142"/>
      <c r="M703" s="142"/>
      <c r="N703" s="142"/>
      <c r="O703" s="142"/>
      <c r="P703" s="142"/>
      <c r="Q703" s="142"/>
    </row>
    <row r="704" spans="1:17" ht="14.1" customHeight="1">
      <c r="A704" s="142"/>
      <c r="B704" s="268"/>
      <c r="C704" s="268"/>
      <c r="D704" s="142"/>
      <c r="E704" s="142"/>
      <c r="F704" s="142"/>
      <c r="G704" s="142"/>
      <c r="H704" s="142"/>
      <c r="I704" s="142"/>
      <c r="J704" s="142"/>
      <c r="K704" s="142"/>
      <c r="L704" s="142"/>
      <c r="M704" s="142"/>
      <c r="N704" s="142"/>
      <c r="O704" s="142"/>
      <c r="P704" s="142"/>
      <c r="Q704" s="142"/>
    </row>
    <row r="705" spans="1:17" ht="14.1" customHeight="1">
      <c r="A705" s="142"/>
      <c r="B705" s="268"/>
      <c r="C705" s="268"/>
      <c r="D705" s="142"/>
      <c r="E705" s="142"/>
      <c r="F705" s="142"/>
      <c r="G705" s="142"/>
      <c r="H705" s="142"/>
      <c r="I705" s="142"/>
      <c r="J705" s="142"/>
      <c r="K705" s="142"/>
      <c r="L705" s="142"/>
      <c r="M705" s="142"/>
      <c r="N705" s="142"/>
      <c r="O705" s="142"/>
      <c r="P705" s="142"/>
      <c r="Q705" s="142"/>
    </row>
    <row r="706" spans="1:17" ht="14.1" customHeight="1">
      <c r="A706" s="142"/>
      <c r="B706" s="268"/>
      <c r="C706" s="268"/>
      <c r="D706" s="142"/>
      <c r="E706" s="142"/>
      <c r="F706" s="142"/>
      <c r="G706" s="142"/>
      <c r="H706" s="142"/>
      <c r="I706" s="142"/>
      <c r="J706" s="142"/>
      <c r="K706" s="142"/>
      <c r="L706" s="142"/>
      <c r="M706" s="142"/>
      <c r="N706" s="142"/>
      <c r="O706" s="142"/>
      <c r="P706" s="142"/>
      <c r="Q706" s="142"/>
    </row>
    <row r="707" spans="1:17" ht="14.1" customHeight="1">
      <c r="A707" s="142"/>
      <c r="B707" s="268"/>
      <c r="C707" s="268"/>
      <c r="D707" s="142"/>
      <c r="E707" s="142"/>
      <c r="F707" s="142"/>
      <c r="G707" s="142"/>
      <c r="H707" s="142"/>
      <c r="I707" s="142"/>
      <c r="J707" s="142"/>
      <c r="K707" s="142"/>
      <c r="L707" s="142"/>
      <c r="M707" s="142"/>
      <c r="N707" s="142"/>
      <c r="O707" s="142"/>
      <c r="P707" s="142"/>
      <c r="Q707" s="142"/>
    </row>
    <row r="708" spans="1:17" ht="14.1" customHeight="1">
      <c r="A708" s="142"/>
      <c r="B708" s="268"/>
      <c r="C708" s="268"/>
      <c r="D708" s="142"/>
      <c r="E708" s="142"/>
      <c r="F708" s="142"/>
      <c r="G708" s="142"/>
      <c r="H708" s="142"/>
      <c r="I708" s="142"/>
      <c r="J708" s="142"/>
      <c r="K708" s="142"/>
      <c r="L708" s="142"/>
      <c r="M708" s="142"/>
      <c r="N708" s="142"/>
      <c r="O708" s="142"/>
      <c r="P708" s="142"/>
      <c r="Q708" s="142"/>
    </row>
    <row r="709" spans="1:17" ht="14.1" customHeight="1">
      <c r="A709" s="142"/>
      <c r="B709" s="268"/>
      <c r="C709" s="268"/>
      <c r="D709" s="142"/>
      <c r="E709" s="142"/>
      <c r="F709" s="142"/>
      <c r="G709" s="142"/>
      <c r="H709" s="142"/>
      <c r="I709" s="142"/>
      <c r="J709" s="142"/>
      <c r="K709" s="142"/>
      <c r="L709" s="142"/>
      <c r="M709" s="142"/>
      <c r="N709" s="142"/>
      <c r="O709" s="142"/>
      <c r="P709" s="142"/>
      <c r="Q709" s="142"/>
    </row>
    <row r="710" spans="1:17" ht="14.1" customHeight="1">
      <c r="A710" s="142"/>
      <c r="B710" s="268"/>
      <c r="C710" s="268"/>
      <c r="D710" s="142"/>
      <c r="E710" s="142"/>
      <c r="F710" s="142"/>
      <c r="G710" s="142"/>
      <c r="H710" s="142"/>
      <c r="I710" s="142"/>
      <c r="J710" s="142"/>
      <c r="K710" s="142"/>
      <c r="L710" s="142"/>
      <c r="M710" s="142"/>
      <c r="N710" s="142"/>
      <c r="O710" s="142"/>
      <c r="P710" s="142"/>
      <c r="Q710" s="142"/>
    </row>
    <row r="711" spans="1:17" ht="14.1" customHeight="1">
      <c r="A711" s="142"/>
      <c r="B711" s="268"/>
      <c r="C711" s="268"/>
      <c r="D711" s="142"/>
      <c r="E711" s="142"/>
      <c r="F711" s="142"/>
      <c r="G711" s="142"/>
      <c r="H711" s="142"/>
      <c r="I711" s="142"/>
      <c r="J711" s="142"/>
      <c r="K711" s="142"/>
      <c r="L711" s="142"/>
      <c r="M711" s="142"/>
      <c r="N711" s="142"/>
      <c r="O711" s="142"/>
      <c r="P711" s="142"/>
      <c r="Q711" s="142"/>
    </row>
    <row r="712" spans="1:17" ht="14.1" customHeight="1">
      <c r="A712" s="142"/>
      <c r="B712" s="268"/>
      <c r="C712" s="268"/>
      <c r="D712" s="142"/>
      <c r="E712" s="142"/>
      <c r="F712" s="142"/>
      <c r="G712" s="142"/>
      <c r="H712" s="142"/>
      <c r="I712" s="142"/>
      <c r="J712" s="142"/>
      <c r="K712" s="142"/>
      <c r="L712" s="142"/>
      <c r="M712" s="142"/>
      <c r="N712" s="142"/>
      <c r="O712" s="142"/>
      <c r="P712" s="142"/>
      <c r="Q712" s="142"/>
    </row>
    <row r="713" spans="1:17" ht="14.1" customHeight="1">
      <c r="A713" s="142"/>
      <c r="B713" s="268"/>
      <c r="C713" s="268"/>
      <c r="D713" s="142"/>
      <c r="E713" s="142"/>
      <c r="F713" s="142"/>
      <c r="G713" s="142"/>
      <c r="H713" s="142"/>
      <c r="I713" s="142"/>
      <c r="J713" s="142"/>
      <c r="K713" s="142"/>
      <c r="L713" s="142"/>
      <c r="M713" s="142"/>
      <c r="N713" s="142"/>
      <c r="O713" s="142"/>
      <c r="P713" s="142"/>
      <c r="Q713" s="142"/>
    </row>
    <row r="714" spans="1:17" ht="14.1" customHeight="1">
      <c r="A714" s="142"/>
      <c r="B714" s="268"/>
      <c r="C714" s="268"/>
      <c r="D714" s="142"/>
      <c r="E714" s="142"/>
      <c r="F714" s="142"/>
      <c r="G714" s="142"/>
      <c r="H714" s="142"/>
      <c r="I714" s="142"/>
      <c r="J714" s="142"/>
      <c r="K714" s="142"/>
      <c r="L714" s="142"/>
      <c r="M714" s="142"/>
      <c r="N714" s="142"/>
      <c r="O714" s="142"/>
      <c r="P714" s="142"/>
      <c r="Q714" s="142"/>
    </row>
    <row r="715" spans="1:17" ht="14.1" customHeight="1">
      <c r="A715" s="142"/>
      <c r="B715" s="268"/>
      <c r="C715" s="268"/>
      <c r="D715" s="142"/>
      <c r="E715" s="142"/>
      <c r="F715" s="142"/>
      <c r="G715" s="142"/>
      <c r="H715" s="142"/>
      <c r="I715" s="142"/>
      <c r="J715" s="142"/>
      <c r="K715" s="142"/>
      <c r="L715" s="142"/>
      <c r="M715" s="142"/>
      <c r="N715" s="142"/>
      <c r="O715" s="142"/>
      <c r="P715" s="142"/>
      <c r="Q715" s="142"/>
    </row>
    <row r="716" spans="1:17" ht="14.1" customHeight="1">
      <c r="A716" s="142"/>
      <c r="B716" s="268"/>
      <c r="C716" s="268"/>
      <c r="D716" s="142"/>
      <c r="E716" s="142"/>
      <c r="F716" s="142"/>
      <c r="G716" s="142"/>
      <c r="H716" s="142"/>
      <c r="I716" s="142"/>
      <c r="J716" s="142"/>
      <c r="K716" s="142"/>
      <c r="L716" s="142"/>
      <c r="M716" s="142"/>
      <c r="N716" s="142"/>
      <c r="O716" s="142"/>
      <c r="P716" s="142"/>
      <c r="Q716" s="142"/>
    </row>
    <row r="717" spans="1:17" ht="14.1" customHeight="1">
      <c r="A717" s="142"/>
      <c r="B717" s="268"/>
      <c r="C717" s="268"/>
      <c r="D717" s="142"/>
      <c r="E717" s="142"/>
      <c r="F717" s="142"/>
      <c r="G717" s="142"/>
      <c r="H717" s="142"/>
      <c r="I717" s="142"/>
      <c r="J717" s="142"/>
      <c r="K717" s="142"/>
      <c r="L717" s="142"/>
      <c r="M717" s="142"/>
      <c r="N717" s="142"/>
      <c r="O717" s="142"/>
      <c r="P717" s="142"/>
      <c r="Q717" s="142"/>
    </row>
    <row r="718" spans="1:17" ht="14.1" customHeight="1">
      <c r="A718" s="142"/>
      <c r="B718" s="268"/>
      <c r="C718" s="268"/>
      <c r="D718" s="142"/>
      <c r="E718" s="142"/>
      <c r="F718" s="142"/>
      <c r="G718" s="142"/>
      <c r="H718" s="142"/>
      <c r="I718" s="142"/>
      <c r="J718" s="142"/>
      <c r="K718" s="142"/>
      <c r="L718" s="142"/>
      <c r="M718" s="142"/>
      <c r="N718" s="142"/>
      <c r="O718" s="142"/>
      <c r="P718" s="142"/>
      <c r="Q718" s="142"/>
    </row>
    <row r="719" spans="1:17" ht="14.1" customHeight="1">
      <c r="A719" s="142"/>
      <c r="B719" s="268"/>
      <c r="C719" s="268"/>
      <c r="D719" s="142"/>
      <c r="E719" s="142"/>
      <c r="F719" s="142"/>
      <c r="G719" s="142"/>
      <c r="H719" s="142"/>
      <c r="I719" s="142"/>
      <c r="J719" s="142"/>
      <c r="K719" s="142"/>
      <c r="L719" s="142"/>
      <c r="M719" s="142"/>
      <c r="N719" s="142"/>
      <c r="O719" s="142"/>
      <c r="P719" s="142"/>
      <c r="Q719" s="142"/>
    </row>
    <row r="720" spans="1:17" ht="14.1" customHeight="1">
      <c r="A720" s="142"/>
      <c r="B720" s="268"/>
      <c r="C720" s="268"/>
      <c r="D720" s="142"/>
      <c r="E720" s="142"/>
      <c r="F720" s="142"/>
      <c r="G720" s="142"/>
      <c r="H720" s="142"/>
      <c r="I720" s="142"/>
      <c r="J720" s="142"/>
      <c r="K720" s="142"/>
      <c r="L720" s="142"/>
      <c r="M720" s="142"/>
      <c r="N720" s="142"/>
      <c r="O720" s="142"/>
      <c r="P720" s="142"/>
      <c r="Q720" s="142"/>
    </row>
    <row r="721" spans="1:17" ht="14.1" customHeight="1">
      <c r="A721" s="142"/>
      <c r="B721" s="268"/>
      <c r="C721" s="268"/>
      <c r="D721" s="142"/>
      <c r="E721" s="142"/>
      <c r="F721" s="142"/>
      <c r="G721" s="142"/>
      <c r="H721" s="142"/>
      <c r="I721" s="142"/>
      <c r="J721" s="142"/>
      <c r="K721" s="142"/>
      <c r="L721" s="142"/>
      <c r="M721" s="142"/>
      <c r="N721" s="142"/>
      <c r="O721" s="142"/>
      <c r="P721" s="142"/>
      <c r="Q721" s="142"/>
    </row>
    <row r="722" spans="1:17" ht="14.1" customHeight="1">
      <c r="A722" s="142"/>
      <c r="B722" s="268"/>
      <c r="C722" s="268"/>
      <c r="D722" s="142"/>
      <c r="E722" s="142"/>
      <c r="F722" s="142"/>
      <c r="G722" s="142"/>
      <c r="H722" s="142"/>
      <c r="I722" s="142"/>
      <c r="J722" s="142"/>
      <c r="K722" s="142"/>
      <c r="L722" s="142"/>
      <c r="M722" s="142"/>
      <c r="N722" s="142"/>
      <c r="O722" s="142"/>
      <c r="P722" s="142"/>
      <c r="Q722" s="142"/>
    </row>
    <row r="723" spans="1:17" ht="14.1" customHeight="1">
      <c r="A723" s="142"/>
      <c r="B723" s="268"/>
      <c r="C723" s="268"/>
      <c r="D723" s="142"/>
      <c r="E723" s="142"/>
      <c r="F723" s="142"/>
      <c r="G723" s="142"/>
      <c r="H723" s="142"/>
      <c r="I723" s="142"/>
      <c r="J723" s="142"/>
      <c r="K723" s="142"/>
      <c r="L723" s="142"/>
      <c r="M723" s="142"/>
      <c r="N723" s="142"/>
      <c r="O723" s="142"/>
      <c r="P723" s="142"/>
      <c r="Q723" s="142"/>
    </row>
    <row r="724" spans="1:17" ht="14.1" customHeight="1">
      <c r="A724" s="142"/>
      <c r="B724" s="268"/>
      <c r="C724" s="268"/>
      <c r="D724" s="142"/>
      <c r="E724" s="142"/>
      <c r="F724" s="142"/>
      <c r="G724" s="142"/>
      <c r="H724" s="142"/>
      <c r="I724" s="142"/>
      <c r="J724" s="142"/>
      <c r="K724" s="142"/>
      <c r="L724" s="142"/>
      <c r="M724" s="142"/>
      <c r="N724" s="142"/>
      <c r="O724" s="142"/>
      <c r="P724" s="142"/>
      <c r="Q724" s="142"/>
    </row>
    <row r="725" spans="1:17" ht="14.1" customHeight="1">
      <c r="A725" s="142"/>
      <c r="B725" s="268"/>
      <c r="C725" s="268"/>
      <c r="D725" s="142"/>
      <c r="E725" s="142"/>
      <c r="F725" s="142"/>
      <c r="G725" s="142"/>
      <c r="H725" s="142"/>
      <c r="I725" s="142"/>
      <c r="J725" s="142"/>
      <c r="K725" s="142"/>
      <c r="L725" s="142"/>
      <c r="M725" s="142"/>
      <c r="N725" s="142"/>
      <c r="O725" s="142"/>
      <c r="P725" s="142"/>
      <c r="Q725" s="142"/>
    </row>
    <row r="726" spans="1:17" ht="14.1" customHeight="1">
      <c r="A726" s="142"/>
      <c r="B726" s="268"/>
      <c r="C726" s="268"/>
      <c r="D726" s="142"/>
      <c r="E726" s="142"/>
      <c r="F726" s="142"/>
      <c r="G726" s="142"/>
      <c r="H726" s="142"/>
      <c r="I726" s="142"/>
      <c r="J726" s="142"/>
      <c r="K726" s="142"/>
      <c r="L726" s="142"/>
      <c r="M726" s="142"/>
      <c r="N726" s="142"/>
      <c r="O726" s="142"/>
      <c r="P726" s="142"/>
      <c r="Q726" s="142"/>
    </row>
    <row r="727" spans="1:17" ht="14.1" customHeight="1">
      <c r="A727" s="142"/>
      <c r="B727" s="268"/>
      <c r="C727" s="268"/>
      <c r="D727" s="142"/>
      <c r="E727" s="142"/>
      <c r="F727" s="142"/>
      <c r="G727" s="142"/>
      <c r="H727" s="142"/>
      <c r="I727" s="142"/>
      <c r="J727" s="142"/>
      <c r="K727" s="142"/>
      <c r="L727" s="142"/>
      <c r="M727" s="142"/>
      <c r="N727" s="142"/>
      <c r="O727" s="142"/>
      <c r="P727" s="142"/>
      <c r="Q727" s="142"/>
    </row>
    <row r="728" spans="1:17" ht="14.1" customHeight="1">
      <c r="A728" s="142"/>
      <c r="B728" s="268"/>
      <c r="C728" s="268"/>
      <c r="D728" s="142"/>
      <c r="E728" s="142"/>
      <c r="F728" s="142"/>
      <c r="G728" s="142"/>
      <c r="H728" s="142"/>
      <c r="I728" s="142"/>
      <c r="J728" s="142"/>
      <c r="K728" s="142"/>
      <c r="L728" s="142"/>
      <c r="M728" s="142"/>
      <c r="N728" s="142"/>
      <c r="O728" s="142"/>
      <c r="P728" s="142"/>
      <c r="Q728" s="142"/>
    </row>
    <row r="729" spans="1:17" ht="14.1" customHeight="1">
      <c r="A729" s="142"/>
      <c r="B729" s="268"/>
      <c r="C729" s="268"/>
      <c r="D729" s="142"/>
      <c r="E729" s="142"/>
      <c r="F729" s="142"/>
      <c r="G729" s="142"/>
      <c r="H729" s="142"/>
      <c r="I729" s="142"/>
      <c r="J729" s="142"/>
      <c r="K729" s="142"/>
      <c r="L729" s="142"/>
      <c r="M729" s="142"/>
      <c r="N729" s="142"/>
      <c r="O729" s="142"/>
      <c r="P729" s="142"/>
      <c r="Q729" s="142"/>
    </row>
    <row r="730" spans="1:17" ht="14.1" customHeight="1">
      <c r="A730" s="142"/>
      <c r="B730" s="268"/>
      <c r="C730" s="268"/>
      <c r="D730" s="142"/>
      <c r="E730" s="142"/>
      <c r="F730" s="142"/>
      <c r="G730" s="142"/>
      <c r="H730" s="142"/>
      <c r="I730" s="142"/>
      <c r="J730" s="142"/>
      <c r="K730" s="142"/>
      <c r="L730" s="142"/>
      <c r="M730" s="142"/>
      <c r="N730" s="142"/>
      <c r="O730" s="142"/>
      <c r="P730" s="142"/>
      <c r="Q730" s="142"/>
    </row>
    <row r="731" spans="1:17" ht="14.1" customHeight="1">
      <c r="A731" s="142"/>
      <c r="B731" s="268"/>
      <c r="C731" s="268"/>
      <c r="D731" s="142"/>
      <c r="E731" s="142"/>
      <c r="F731" s="142"/>
      <c r="G731" s="142"/>
      <c r="H731" s="142"/>
      <c r="I731" s="142"/>
      <c r="J731" s="142"/>
      <c r="K731" s="142"/>
      <c r="L731" s="142"/>
      <c r="M731" s="142"/>
      <c r="N731" s="142"/>
      <c r="O731" s="142"/>
      <c r="P731" s="142"/>
      <c r="Q731" s="142"/>
    </row>
    <row r="732" spans="1:17" ht="14.1" customHeight="1">
      <c r="A732" s="142"/>
      <c r="B732" s="268"/>
      <c r="C732" s="268"/>
      <c r="D732" s="142"/>
      <c r="E732" s="142"/>
      <c r="F732" s="142"/>
      <c r="G732" s="142"/>
      <c r="H732" s="142"/>
      <c r="I732" s="142"/>
      <c r="J732" s="142"/>
      <c r="K732" s="142"/>
      <c r="L732" s="142"/>
      <c r="M732" s="142"/>
      <c r="N732" s="142"/>
      <c r="O732" s="142"/>
      <c r="P732" s="142"/>
      <c r="Q732" s="142"/>
    </row>
    <row r="733" spans="1:17" ht="14.1" customHeight="1">
      <c r="A733" s="142"/>
      <c r="B733" s="268"/>
      <c r="C733" s="268"/>
      <c r="D733" s="142"/>
      <c r="E733" s="142"/>
      <c r="F733" s="142"/>
      <c r="G733" s="142"/>
      <c r="H733" s="142"/>
      <c r="I733" s="142"/>
      <c r="J733" s="142"/>
      <c r="K733" s="142"/>
      <c r="L733" s="142"/>
      <c r="M733" s="142"/>
      <c r="N733" s="142"/>
      <c r="O733" s="142"/>
      <c r="P733" s="142"/>
      <c r="Q733" s="142"/>
    </row>
    <row r="734" spans="1:17" ht="14.1" customHeight="1">
      <c r="A734" s="142"/>
      <c r="B734" s="268"/>
      <c r="C734" s="268"/>
      <c r="D734" s="142"/>
      <c r="E734" s="142"/>
      <c r="F734" s="142"/>
      <c r="G734" s="142"/>
      <c r="H734" s="142"/>
      <c r="I734" s="142"/>
      <c r="J734" s="142"/>
      <c r="K734" s="142"/>
      <c r="L734" s="142"/>
      <c r="M734" s="142"/>
      <c r="N734" s="142"/>
      <c r="O734" s="142"/>
      <c r="P734" s="142"/>
      <c r="Q734" s="142"/>
    </row>
    <row r="735" spans="1:17" ht="14.1" customHeight="1">
      <c r="A735" s="142"/>
      <c r="B735" s="268"/>
      <c r="C735" s="268"/>
      <c r="D735" s="142"/>
      <c r="E735" s="142"/>
      <c r="F735" s="142"/>
      <c r="G735" s="142"/>
      <c r="H735" s="142"/>
      <c r="I735" s="142"/>
      <c r="J735" s="142"/>
      <c r="K735" s="142"/>
      <c r="L735" s="142"/>
      <c r="M735" s="142"/>
      <c r="N735" s="142"/>
      <c r="O735" s="142"/>
      <c r="P735" s="142"/>
      <c r="Q735" s="142"/>
    </row>
    <row r="736" spans="1:17" ht="14.1" customHeight="1">
      <c r="A736" s="142"/>
      <c r="B736" s="268"/>
      <c r="C736" s="268"/>
      <c r="D736" s="142"/>
      <c r="E736" s="142"/>
      <c r="F736" s="142"/>
      <c r="G736" s="142"/>
      <c r="H736" s="142"/>
      <c r="I736" s="142"/>
      <c r="J736" s="142"/>
      <c r="K736" s="142"/>
      <c r="L736" s="142"/>
      <c r="M736" s="142"/>
      <c r="N736" s="142"/>
      <c r="O736" s="142"/>
      <c r="P736" s="142"/>
      <c r="Q736" s="142"/>
    </row>
    <row r="737" spans="1:17" ht="14.1" customHeight="1">
      <c r="A737" s="142"/>
      <c r="B737" s="268"/>
      <c r="C737" s="268"/>
      <c r="D737" s="142"/>
      <c r="E737" s="142"/>
      <c r="F737" s="142"/>
      <c r="G737" s="142"/>
      <c r="H737" s="142"/>
      <c r="I737" s="142"/>
      <c r="J737" s="142"/>
      <c r="K737" s="142"/>
      <c r="L737" s="142"/>
      <c r="M737" s="142"/>
      <c r="N737" s="142"/>
      <c r="O737" s="142"/>
      <c r="P737" s="142"/>
      <c r="Q737" s="142"/>
    </row>
    <row r="738" spans="1:17" ht="14.1" customHeight="1">
      <c r="A738" s="142"/>
      <c r="B738" s="268"/>
      <c r="C738" s="268"/>
      <c r="D738" s="142"/>
      <c r="E738" s="142"/>
      <c r="F738" s="142"/>
      <c r="G738" s="142"/>
      <c r="H738" s="142"/>
      <c r="I738" s="142"/>
      <c r="J738" s="142"/>
      <c r="K738" s="142"/>
      <c r="L738" s="142"/>
      <c r="M738" s="142"/>
      <c r="N738" s="142"/>
      <c r="O738" s="142"/>
      <c r="P738" s="142"/>
      <c r="Q738" s="142"/>
    </row>
    <row r="739" spans="1:17" ht="14.1" customHeight="1">
      <c r="A739" s="142"/>
      <c r="B739" s="268"/>
      <c r="C739" s="268"/>
      <c r="D739" s="142"/>
      <c r="E739" s="142"/>
      <c r="F739" s="142"/>
      <c r="G739" s="142"/>
      <c r="H739" s="142"/>
      <c r="I739" s="142"/>
      <c r="J739" s="142"/>
      <c r="K739" s="142"/>
      <c r="L739" s="142"/>
      <c r="M739" s="142"/>
      <c r="N739" s="142"/>
      <c r="O739" s="142"/>
      <c r="P739" s="142"/>
      <c r="Q739" s="142"/>
    </row>
    <row r="740" spans="1:17" ht="14.1" customHeight="1">
      <c r="A740" s="142"/>
      <c r="B740" s="268"/>
      <c r="C740" s="268"/>
      <c r="D740" s="142"/>
      <c r="E740" s="142"/>
      <c r="F740" s="142"/>
      <c r="G740" s="142"/>
      <c r="H740" s="142"/>
      <c r="I740" s="142"/>
      <c r="J740" s="142"/>
      <c r="K740" s="142"/>
      <c r="L740" s="142"/>
      <c r="M740" s="142"/>
      <c r="N740" s="142"/>
      <c r="O740" s="142"/>
      <c r="P740" s="142"/>
      <c r="Q740" s="142"/>
    </row>
    <row r="741" spans="1:17" ht="14.1" customHeight="1">
      <c r="A741" s="142"/>
      <c r="B741" s="268"/>
      <c r="C741" s="268"/>
      <c r="D741" s="142"/>
      <c r="E741" s="142"/>
      <c r="F741" s="142"/>
      <c r="G741" s="142"/>
      <c r="H741" s="142"/>
      <c r="I741" s="142"/>
      <c r="J741" s="142"/>
      <c r="K741" s="142"/>
      <c r="L741" s="142"/>
      <c r="M741" s="142"/>
      <c r="N741" s="142"/>
      <c r="O741" s="142"/>
      <c r="P741" s="142"/>
      <c r="Q741" s="142"/>
    </row>
    <row r="742" spans="1:17" ht="14.1" customHeight="1">
      <c r="A742" s="142"/>
      <c r="B742" s="268"/>
      <c r="C742" s="268"/>
      <c r="D742" s="142"/>
      <c r="E742" s="142"/>
      <c r="F742" s="142"/>
      <c r="G742" s="142"/>
      <c r="H742" s="142"/>
      <c r="I742" s="142"/>
      <c r="J742" s="142"/>
      <c r="K742" s="142"/>
      <c r="L742" s="142"/>
      <c r="M742" s="142"/>
      <c r="N742" s="142"/>
      <c r="O742" s="142"/>
      <c r="P742" s="142"/>
      <c r="Q742" s="142"/>
    </row>
    <row r="743" spans="1:17" ht="14.1" customHeight="1">
      <c r="A743" s="142"/>
      <c r="B743" s="268"/>
      <c r="C743" s="268"/>
      <c r="D743" s="142"/>
      <c r="E743" s="142"/>
      <c r="F743" s="142"/>
      <c r="G743" s="142"/>
      <c r="H743" s="142"/>
      <c r="I743" s="142"/>
      <c r="J743" s="142"/>
      <c r="K743" s="142"/>
      <c r="L743" s="142"/>
      <c r="M743" s="142"/>
      <c r="N743" s="142"/>
      <c r="O743" s="142"/>
      <c r="P743" s="142"/>
      <c r="Q743" s="142"/>
    </row>
    <row r="744" spans="1:17" ht="14.1" customHeight="1">
      <c r="A744" s="142"/>
      <c r="B744" s="268"/>
      <c r="C744" s="268"/>
      <c r="D744" s="142"/>
      <c r="E744" s="142"/>
      <c r="F744" s="142"/>
      <c r="G744" s="142"/>
      <c r="H744" s="142"/>
      <c r="I744" s="142"/>
      <c r="J744" s="142"/>
      <c r="K744" s="142"/>
      <c r="L744" s="142"/>
      <c r="M744" s="142"/>
      <c r="N744" s="142"/>
      <c r="O744" s="142"/>
      <c r="P744" s="142"/>
      <c r="Q744" s="142"/>
    </row>
    <row r="745" spans="1:17" ht="14.1" customHeight="1">
      <c r="A745" s="142"/>
      <c r="B745" s="268"/>
      <c r="C745" s="268"/>
      <c r="D745" s="142"/>
      <c r="E745" s="142"/>
      <c r="F745" s="142"/>
      <c r="G745" s="142"/>
      <c r="H745" s="142"/>
      <c r="I745" s="142"/>
      <c r="J745" s="142"/>
      <c r="K745" s="142"/>
      <c r="L745" s="142"/>
      <c r="M745" s="142"/>
      <c r="N745" s="142"/>
      <c r="O745" s="142"/>
      <c r="P745" s="142"/>
      <c r="Q745" s="142"/>
    </row>
    <row r="746" spans="1:17" ht="14.1" customHeight="1">
      <c r="A746" s="142"/>
      <c r="B746" s="268"/>
      <c r="C746" s="268"/>
      <c r="D746" s="142"/>
      <c r="E746" s="142"/>
      <c r="F746" s="142"/>
      <c r="G746" s="142"/>
      <c r="H746" s="142"/>
      <c r="I746" s="142"/>
      <c r="J746" s="142"/>
      <c r="K746" s="142"/>
      <c r="L746" s="142"/>
      <c r="M746" s="142"/>
      <c r="N746" s="142"/>
      <c r="O746" s="142"/>
      <c r="P746" s="142"/>
      <c r="Q746" s="142"/>
    </row>
    <row r="747" spans="1:17" ht="14.1" customHeight="1">
      <c r="A747" s="142"/>
      <c r="B747" s="268"/>
      <c r="C747" s="268"/>
      <c r="D747" s="142"/>
      <c r="E747" s="142"/>
      <c r="F747" s="142"/>
      <c r="G747" s="142"/>
      <c r="H747" s="142"/>
      <c r="I747" s="142"/>
      <c r="J747" s="142"/>
      <c r="K747" s="142"/>
      <c r="L747" s="142"/>
      <c r="M747" s="142"/>
      <c r="N747" s="142"/>
      <c r="O747" s="142"/>
      <c r="P747" s="142"/>
      <c r="Q747" s="142"/>
    </row>
    <row r="748" spans="1:17" ht="14.1" customHeight="1">
      <c r="A748" s="142"/>
      <c r="B748" s="268"/>
      <c r="C748" s="268"/>
      <c r="D748" s="142"/>
      <c r="E748" s="142"/>
      <c r="F748" s="142"/>
      <c r="G748" s="142"/>
      <c r="H748" s="142"/>
      <c r="I748" s="142"/>
      <c r="J748" s="142"/>
      <c r="K748" s="142"/>
      <c r="L748" s="142"/>
      <c r="M748" s="142"/>
      <c r="N748" s="142"/>
      <c r="O748" s="142"/>
      <c r="P748" s="142"/>
      <c r="Q748" s="142"/>
    </row>
    <row r="749" spans="1:17" ht="14.1" customHeight="1">
      <c r="A749" s="142"/>
      <c r="B749" s="268"/>
      <c r="C749" s="268"/>
      <c r="D749" s="142"/>
      <c r="E749" s="142"/>
      <c r="F749" s="142"/>
      <c r="G749" s="142"/>
      <c r="H749" s="142"/>
      <c r="I749" s="142"/>
      <c r="J749" s="142"/>
      <c r="K749" s="142"/>
      <c r="L749" s="142"/>
      <c r="M749" s="142"/>
      <c r="N749" s="142"/>
      <c r="O749" s="142"/>
      <c r="P749" s="142"/>
      <c r="Q749" s="142"/>
    </row>
    <row r="750" spans="1:17" ht="14.1" customHeight="1">
      <c r="A750" s="142"/>
      <c r="B750" s="268"/>
      <c r="C750" s="268"/>
      <c r="D750" s="142"/>
      <c r="E750" s="142"/>
      <c r="F750" s="142"/>
      <c r="G750" s="142"/>
      <c r="H750" s="142"/>
      <c r="I750" s="142"/>
      <c r="J750" s="142"/>
      <c r="K750" s="142"/>
      <c r="L750" s="142"/>
      <c r="M750" s="142"/>
      <c r="N750" s="142"/>
      <c r="O750" s="142"/>
      <c r="P750" s="142"/>
      <c r="Q750" s="142"/>
    </row>
    <row r="751" spans="1:17" ht="14.1" customHeight="1">
      <c r="A751" s="142"/>
      <c r="B751" s="268"/>
      <c r="C751" s="268"/>
      <c r="D751" s="142"/>
      <c r="E751" s="142"/>
      <c r="F751" s="142"/>
      <c r="G751" s="142"/>
      <c r="H751" s="142"/>
      <c r="I751" s="142"/>
      <c r="J751" s="142"/>
      <c r="K751" s="142"/>
      <c r="L751" s="142"/>
      <c r="M751" s="142"/>
      <c r="N751" s="142"/>
      <c r="O751" s="142"/>
      <c r="P751" s="142"/>
      <c r="Q751" s="142"/>
    </row>
    <row r="752" spans="1:17" ht="14.1" customHeight="1">
      <c r="A752" s="142"/>
      <c r="B752" s="268"/>
      <c r="C752" s="268"/>
      <c r="D752" s="142"/>
      <c r="E752" s="142"/>
      <c r="F752" s="142"/>
      <c r="G752" s="142"/>
      <c r="H752" s="142"/>
      <c r="I752" s="142"/>
      <c r="J752" s="142"/>
      <c r="K752" s="142"/>
      <c r="L752" s="142"/>
      <c r="M752" s="142"/>
      <c r="N752" s="142"/>
      <c r="O752" s="142"/>
      <c r="P752" s="142"/>
      <c r="Q752" s="142"/>
    </row>
    <row r="753" spans="1:17" ht="14.1" customHeight="1">
      <c r="A753" s="142"/>
      <c r="B753" s="268"/>
      <c r="C753" s="268"/>
      <c r="D753" s="142"/>
      <c r="E753" s="142"/>
      <c r="F753" s="142"/>
      <c r="G753" s="142"/>
      <c r="H753" s="142"/>
      <c r="I753" s="142"/>
      <c r="J753" s="142"/>
      <c r="K753" s="142"/>
      <c r="L753" s="142"/>
      <c r="M753" s="142"/>
      <c r="N753" s="142"/>
      <c r="O753" s="142"/>
      <c r="P753" s="142"/>
      <c r="Q753" s="142"/>
    </row>
    <row r="754" spans="1:17" ht="14.1" customHeight="1">
      <c r="A754" s="142"/>
      <c r="B754" s="268"/>
      <c r="C754" s="268"/>
      <c r="D754" s="142"/>
      <c r="E754" s="142"/>
      <c r="F754" s="142"/>
      <c r="G754" s="142"/>
      <c r="H754" s="142"/>
      <c r="I754" s="142"/>
      <c r="J754" s="142"/>
      <c r="K754" s="142"/>
      <c r="L754" s="142"/>
      <c r="M754" s="142"/>
      <c r="N754" s="142"/>
      <c r="O754" s="142"/>
      <c r="P754" s="142"/>
      <c r="Q754" s="142"/>
    </row>
    <row r="755" spans="1:17" ht="14.1" customHeight="1">
      <c r="A755" s="142"/>
      <c r="B755" s="268"/>
      <c r="C755" s="268"/>
      <c r="D755" s="142"/>
      <c r="E755" s="142"/>
      <c r="F755" s="142"/>
      <c r="G755" s="142"/>
      <c r="H755" s="142"/>
      <c r="I755" s="142"/>
      <c r="J755" s="142"/>
      <c r="K755" s="142"/>
      <c r="L755" s="142"/>
      <c r="M755" s="142"/>
      <c r="N755" s="142"/>
      <c r="O755" s="142"/>
      <c r="P755" s="142"/>
      <c r="Q755" s="142"/>
    </row>
    <row r="756" spans="1:17" ht="14.1" customHeight="1">
      <c r="A756" s="142"/>
      <c r="B756" s="268"/>
      <c r="C756" s="268"/>
      <c r="D756" s="142"/>
      <c r="E756" s="142"/>
      <c r="F756" s="142"/>
      <c r="G756" s="142"/>
      <c r="H756" s="142"/>
      <c r="I756" s="142"/>
      <c r="J756" s="142"/>
      <c r="K756" s="142"/>
      <c r="L756" s="142"/>
      <c r="M756" s="142"/>
      <c r="N756" s="142"/>
      <c r="O756" s="142"/>
      <c r="P756" s="142"/>
      <c r="Q756" s="142"/>
    </row>
    <row r="757" spans="1:17" ht="14.1" customHeight="1">
      <c r="A757" s="142"/>
      <c r="B757" s="268"/>
      <c r="C757" s="268"/>
      <c r="D757" s="142"/>
      <c r="E757" s="142"/>
      <c r="F757" s="142"/>
      <c r="G757" s="142"/>
      <c r="H757" s="142"/>
      <c r="I757" s="142"/>
      <c r="J757" s="142"/>
      <c r="K757" s="142"/>
      <c r="L757" s="142"/>
      <c r="M757" s="142"/>
      <c r="N757" s="142"/>
      <c r="O757" s="142"/>
      <c r="P757" s="142"/>
      <c r="Q757" s="142"/>
    </row>
    <row r="758" spans="1:17" ht="14.1" customHeight="1">
      <c r="A758" s="142"/>
      <c r="B758" s="268"/>
      <c r="C758" s="268"/>
      <c r="D758" s="142"/>
      <c r="E758" s="142"/>
      <c r="F758" s="142"/>
      <c r="G758" s="142"/>
      <c r="H758" s="142"/>
      <c r="I758" s="142"/>
      <c r="J758" s="142"/>
      <c r="K758" s="142"/>
      <c r="L758" s="142"/>
      <c r="M758" s="142"/>
      <c r="N758" s="142"/>
      <c r="O758" s="142"/>
      <c r="P758" s="142"/>
      <c r="Q758" s="142"/>
    </row>
    <row r="759" spans="1:17" ht="14.1" customHeight="1">
      <c r="A759" s="142"/>
      <c r="B759" s="268"/>
      <c r="C759" s="268"/>
      <c r="D759" s="142"/>
      <c r="E759" s="142"/>
      <c r="F759" s="142"/>
      <c r="G759" s="142"/>
      <c r="H759" s="142"/>
      <c r="I759" s="142"/>
      <c r="J759" s="142"/>
      <c r="K759" s="142"/>
      <c r="L759" s="142"/>
      <c r="M759" s="142"/>
      <c r="N759" s="142"/>
      <c r="O759" s="142"/>
      <c r="P759" s="142"/>
      <c r="Q759" s="142"/>
    </row>
    <row r="760" spans="1:17" ht="14.1" customHeight="1">
      <c r="A760" s="142"/>
      <c r="B760" s="268"/>
      <c r="C760" s="268"/>
      <c r="D760" s="142"/>
      <c r="E760" s="142"/>
      <c r="F760" s="142"/>
      <c r="G760" s="142"/>
      <c r="H760" s="142"/>
      <c r="I760" s="142"/>
      <c r="J760" s="142"/>
      <c r="K760" s="142"/>
      <c r="L760" s="142"/>
      <c r="M760" s="142"/>
      <c r="N760" s="142"/>
      <c r="O760" s="142"/>
      <c r="P760" s="142"/>
      <c r="Q760" s="142"/>
    </row>
    <row r="761" spans="1:17" ht="14.1" customHeight="1">
      <c r="A761" s="142"/>
      <c r="B761" s="268"/>
      <c r="C761" s="268"/>
      <c r="D761" s="142"/>
      <c r="E761" s="142"/>
      <c r="F761" s="142"/>
      <c r="G761" s="142"/>
      <c r="H761" s="142"/>
      <c r="I761" s="142"/>
      <c r="J761" s="142"/>
      <c r="K761" s="142"/>
      <c r="L761" s="142"/>
      <c r="M761" s="142"/>
      <c r="N761" s="142"/>
      <c r="O761" s="142"/>
      <c r="P761" s="142"/>
      <c r="Q761" s="142"/>
    </row>
    <row r="762" spans="1:17" ht="14.1" customHeight="1">
      <c r="A762" s="142"/>
      <c r="B762" s="268"/>
      <c r="C762" s="268"/>
      <c r="D762" s="142"/>
      <c r="E762" s="142"/>
      <c r="F762" s="142"/>
      <c r="G762" s="142"/>
      <c r="H762" s="142"/>
      <c r="I762" s="142"/>
      <c r="J762" s="142"/>
      <c r="K762" s="142"/>
      <c r="L762" s="142"/>
      <c r="M762" s="142"/>
      <c r="N762" s="142"/>
      <c r="O762" s="142"/>
      <c r="P762" s="142"/>
      <c r="Q762" s="142"/>
    </row>
    <row r="763" spans="1:17" ht="14.1" customHeight="1">
      <c r="A763" s="142"/>
      <c r="B763" s="268"/>
      <c r="C763" s="268"/>
      <c r="D763" s="142"/>
      <c r="E763" s="142"/>
      <c r="F763" s="142"/>
      <c r="G763" s="142"/>
      <c r="H763" s="142"/>
      <c r="I763" s="142"/>
      <c r="J763" s="142"/>
      <c r="K763" s="142"/>
      <c r="L763" s="142"/>
      <c r="M763" s="142"/>
      <c r="N763" s="142"/>
      <c r="O763" s="142"/>
      <c r="P763" s="142"/>
      <c r="Q763" s="142"/>
    </row>
    <row r="764" spans="1:17" ht="14.1" customHeight="1">
      <c r="A764" s="142"/>
      <c r="B764" s="268"/>
      <c r="C764" s="268"/>
      <c r="D764" s="142"/>
      <c r="E764" s="142"/>
      <c r="F764" s="142"/>
      <c r="G764" s="142"/>
      <c r="H764" s="142"/>
      <c r="I764" s="142"/>
      <c r="J764" s="142"/>
      <c r="K764" s="142"/>
      <c r="L764" s="142"/>
      <c r="M764" s="142"/>
      <c r="N764" s="142"/>
      <c r="O764" s="142"/>
      <c r="P764" s="142"/>
      <c r="Q764" s="142"/>
    </row>
    <row r="765" spans="1:17" ht="14.1" customHeight="1">
      <c r="A765" s="142"/>
      <c r="B765" s="268"/>
      <c r="C765" s="268"/>
      <c r="D765" s="142"/>
      <c r="E765" s="142"/>
      <c r="F765" s="142"/>
      <c r="G765" s="142"/>
      <c r="H765" s="142"/>
      <c r="I765" s="142"/>
      <c r="J765" s="142"/>
      <c r="K765" s="142"/>
      <c r="L765" s="142"/>
      <c r="M765" s="142"/>
      <c r="N765" s="142"/>
      <c r="O765" s="142"/>
      <c r="P765" s="142"/>
      <c r="Q765" s="142"/>
    </row>
    <row r="766" spans="1:17" ht="14.1" customHeight="1">
      <c r="A766" s="142"/>
      <c r="B766" s="268"/>
      <c r="C766" s="268"/>
      <c r="D766" s="142"/>
      <c r="E766" s="142"/>
      <c r="F766" s="142"/>
      <c r="G766" s="142"/>
      <c r="H766" s="142"/>
      <c r="I766" s="142"/>
      <c r="J766" s="142"/>
      <c r="K766" s="142"/>
      <c r="L766" s="142"/>
      <c r="M766" s="142"/>
      <c r="N766" s="142"/>
      <c r="O766" s="142"/>
      <c r="P766" s="142"/>
      <c r="Q766" s="142"/>
    </row>
    <row r="767" spans="1:17" ht="14.1" customHeight="1">
      <c r="A767" s="142"/>
      <c r="B767" s="268"/>
      <c r="C767" s="268"/>
      <c r="D767" s="142"/>
      <c r="E767" s="142"/>
      <c r="F767" s="142"/>
      <c r="G767" s="142"/>
      <c r="H767" s="142"/>
      <c r="I767" s="142"/>
      <c r="J767" s="142"/>
      <c r="K767" s="142"/>
      <c r="L767" s="142"/>
      <c r="M767" s="142"/>
      <c r="N767" s="142"/>
      <c r="O767" s="142"/>
      <c r="P767" s="142"/>
      <c r="Q767" s="142"/>
    </row>
    <row r="768" spans="1:17" ht="14.1" customHeight="1">
      <c r="A768" s="142"/>
      <c r="B768" s="268"/>
      <c r="C768" s="268"/>
      <c r="D768" s="142"/>
      <c r="E768" s="142"/>
      <c r="F768" s="142"/>
      <c r="G768" s="142"/>
      <c r="H768" s="142"/>
      <c r="I768" s="142"/>
      <c r="J768" s="142"/>
      <c r="K768" s="142"/>
      <c r="L768" s="142"/>
      <c r="M768" s="142"/>
      <c r="N768" s="142"/>
      <c r="O768" s="142"/>
      <c r="P768" s="142"/>
      <c r="Q768" s="142"/>
    </row>
    <row r="769" spans="1:17" ht="14.1" customHeight="1">
      <c r="A769" s="142"/>
      <c r="B769" s="268"/>
      <c r="C769" s="268"/>
      <c r="D769" s="142"/>
      <c r="E769" s="142"/>
      <c r="F769" s="142"/>
      <c r="G769" s="142"/>
      <c r="H769" s="142"/>
      <c r="I769" s="142"/>
      <c r="J769" s="142"/>
      <c r="K769" s="142"/>
      <c r="L769" s="142"/>
      <c r="M769" s="142"/>
      <c r="N769" s="142"/>
      <c r="O769" s="142"/>
      <c r="P769" s="142"/>
      <c r="Q769" s="142"/>
    </row>
    <row r="770" spans="1:17" ht="14.1" customHeight="1">
      <c r="A770" s="142"/>
      <c r="B770" s="268"/>
      <c r="C770" s="268"/>
      <c r="D770" s="142"/>
      <c r="E770" s="142"/>
      <c r="F770" s="142"/>
      <c r="G770" s="142"/>
      <c r="H770" s="142"/>
      <c r="I770" s="142"/>
      <c r="J770" s="142"/>
      <c r="K770" s="142"/>
      <c r="L770" s="142"/>
      <c r="M770" s="142"/>
      <c r="N770" s="142"/>
      <c r="O770" s="142"/>
      <c r="P770" s="142"/>
      <c r="Q770" s="142"/>
    </row>
    <row r="771" spans="1:17" ht="14.1" customHeight="1">
      <c r="A771" s="142"/>
      <c r="B771" s="268"/>
      <c r="C771" s="268"/>
      <c r="D771" s="142"/>
      <c r="E771" s="142"/>
      <c r="F771" s="142"/>
      <c r="G771" s="142"/>
      <c r="H771" s="142"/>
      <c r="I771" s="142"/>
      <c r="J771" s="142"/>
      <c r="K771" s="142"/>
      <c r="L771" s="142"/>
      <c r="M771" s="142"/>
      <c r="N771" s="142"/>
      <c r="O771" s="142"/>
      <c r="P771" s="142"/>
      <c r="Q771" s="142"/>
    </row>
    <row r="772" spans="1:17" ht="14.1" customHeight="1">
      <c r="A772" s="142"/>
      <c r="B772" s="268"/>
      <c r="C772" s="268"/>
      <c r="D772" s="142"/>
      <c r="E772" s="142"/>
      <c r="F772" s="142"/>
      <c r="G772" s="142"/>
      <c r="H772" s="142"/>
      <c r="I772" s="142"/>
      <c r="J772" s="142"/>
      <c r="K772" s="142"/>
      <c r="L772" s="142"/>
      <c r="M772" s="142"/>
      <c r="N772" s="142"/>
      <c r="O772" s="142"/>
      <c r="P772" s="142"/>
      <c r="Q772" s="142"/>
    </row>
    <row r="773" spans="1:17" ht="14.1" customHeight="1">
      <c r="A773" s="142"/>
      <c r="B773" s="268"/>
      <c r="C773" s="268"/>
      <c r="D773" s="142"/>
      <c r="E773" s="142"/>
      <c r="F773" s="142"/>
      <c r="G773" s="142"/>
      <c r="H773" s="142"/>
      <c r="I773" s="142"/>
      <c r="J773" s="142"/>
      <c r="K773" s="142"/>
      <c r="L773" s="142"/>
      <c r="M773" s="142"/>
      <c r="N773" s="142"/>
      <c r="O773" s="142"/>
      <c r="P773" s="142"/>
      <c r="Q773" s="142"/>
    </row>
    <row r="774" spans="1:17" ht="14.1" customHeight="1">
      <c r="A774" s="142"/>
      <c r="B774" s="268"/>
      <c r="C774" s="268"/>
      <c r="D774" s="142"/>
      <c r="E774" s="142"/>
      <c r="F774" s="142"/>
      <c r="G774" s="142"/>
      <c r="H774" s="142"/>
      <c r="I774" s="142"/>
      <c r="J774" s="142"/>
      <c r="K774" s="142"/>
      <c r="L774" s="142"/>
      <c r="M774" s="142"/>
      <c r="N774" s="142"/>
      <c r="O774" s="142"/>
      <c r="P774" s="142"/>
      <c r="Q774" s="142"/>
    </row>
    <row r="775" spans="1:17" ht="14.1" customHeight="1">
      <c r="A775" s="142"/>
      <c r="B775" s="268"/>
      <c r="C775" s="268"/>
      <c r="D775" s="142"/>
      <c r="E775" s="142"/>
      <c r="F775" s="142"/>
      <c r="G775" s="142"/>
      <c r="H775" s="142"/>
      <c r="I775" s="142"/>
      <c r="J775" s="142"/>
      <c r="K775" s="142"/>
      <c r="L775" s="142"/>
      <c r="M775" s="142"/>
      <c r="N775" s="142"/>
      <c r="O775" s="142"/>
      <c r="P775" s="142"/>
      <c r="Q775" s="142"/>
    </row>
    <row r="776" spans="1:17" ht="14.1" customHeight="1">
      <c r="A776" s="142"/>
      <c r="B776" s="268"/>
      <c r="C776" s="268"/>
      <c r="D776" s="142"/>
      <c r="E776" s="142"/>
      <c r="F776" s="142"/>
      <c r="G776" s="142"/>
      <c r="H776" s="142"/>
      <c r="I776" s="142"/>
      <c r="J776" s="142"/>
      <c r="K776" s="142"/>
      <c r="L776" s="142"/>
      <c r="M776" s="142"/>
      <c r="N776" s="142"/>
      <c r="O776" s="142"/>
      <c r="P776" s="142"/>
      <c r="Q776" s="142"/>
    </row>
    <row r="777" spans="1:17" ht="14.1" customHeight="1">
      <c r="A777" s="142"/>
      <c r="B777" s="268"/>
      <c r="C777" s="268"/>
      <c r="D777" s="142"/>
      <c r="E777" s="142"/>
      <c r="F777" s="142"/>
      <c r="G777" s="142"/>
      <c r="H777" s="142"/>
      <c r="I777" s="142"/>
      <c r="J777" s="142"/>
      <c r="K777" s="142"/>
      <c r="L777" s="142"/>
      <c r="M777" s="142"/>
      <c r="N777" s="142"/>
      <c r="O777" s="142"/>
      <c r="P777" s="142"/>
      <c r="Q777" s="142"/>
    </row>
    <row r="778" spans="1:17" ht="14.1" customHeight="1">
      <c r="A778" s="142"/>
      <c r="B778" s="268"/>
      <c r="C778" s="268"/>
      <c r="D778" s="142"/>
      <c r="E778" s="142"/>
      <c r="F778" s="142"/>
      <c r="G778" s="142"/>
      <c r="H778" s="142"/>
      <c r="I778" s="142"/>
      <c r="J778" s="142"/>
      <c r="K778" s="142"/>
      <c r="L778" s="142"/>
      <c r="M778" s="142"/>
      <c r="N778" s="142"/>
      <c r="O778" s="142"/>
      <c r="P778" s="142"/>
      <c r="Q778" s="142"/>
    </row>
    <row r="779" spans="1:17" ht="14.1" customHeight="1">
      <c r="A779" s="142"/>
      <c r="B779" s="268"/>
      <c r="C779" s="268"/>
      <c r="D779" s="142"/>
      <c r="E779" s="142"/>
      <c r="F779" s="142"/>
      <c r="G779" s="142"/>
      <c r="H779" s="142"/>
      <c r="I779" s="142"/>
      <c r="J779" s="142"/>
      <c r="K779" s="142"/>
      <c r="L779" s="142"/>
      <c r="M779" s="142"/>
      <c r="N779" s="142"/>
      <c r="O779" s="142"/>
      <c r="P779" s="142"/>
      <c r="Q779" s="142"/>
    </row>
    <row r="780" spans="1:17" ht="14.1" customHeight="1">
      <c r="A780" s="142"/>
      <c r="B780" s="268"/>
      <c r="C780" s="268"/>
      <c r="D780" s="142"/>
      <c r="E780" s="142"/>
      <c r="F780" s="142"/>
      <c r="G780" s="142"/>
      <c r="H780" s="142"/>
      <c r="I780" s="142"/>
      <c r="J780" s="142"/>
      <c r="K780" s="142"/>
      <c r="L780" s="142"/>
      <c r="M780" s="142"/>
      <c r="N780" s="142"/>
      <c r="O780" s="142"/>
      <c r="P780" s="142"/>
      <c r="Q780" s="142"/>
    </row>
    <row r="781" spans="1:17" ht="14.1" customHeight="1">
      <c r="A781" s="142"/>
      <c r="B781" s="268"/>
      <c r="C781" s="268"/>
      <c r="D781" s="142"/>
      <c r="E781" s="142"/>
      <c r="F781" s="142"/>
      <c r="G781" s="142"/>
      <c r="H781" s="142"/>
      <c r="I781" s="142"/>
      <c r="J781" s="142"/>
      <c r="K781" s="142"/>
      <c r="L781" s="142"/>
      <c r="M781" s="142"/>
      <c r="N781" s="142"/>
      <c r="O781" s="142"/>
      <c r="P781" s="142"/>
      <c r="Q781" s="142"/>
    </row>
    <row r="782" spans="1:17" ht="14.1" customHeight="1">
      <c r="A782" s="142"/>
      <c r="B782" s="268"/>
      <c r="C782" s="268"/>
      <c r="D782" s="142"/>
      <c r="E782" s="142"/>
      <c r="F782" s="142"/>
      <c r="G782" s="142"/>
      <c r="H782" s="142"/>
      <c r="I782" s="142"/>
      <c r="J782" s="142"/>
      <c r="K782" s="142"/>
      <c r="L782" s="142"/>
      <c r="M782" s="142"/>
      <c r="N782" s="142"/>
      <c r="O782" s="142"/>
      <c r="P782" s="142"/>
      <c r="Q782" s="142"/>
    </row>
    <row r="783" spans="1:17" ht="14.1" customHeight="1">
      <c r="A783" s="142"/>
      <c r="B783" s="268"/>
      <c r="C783" s="268"/>
      <c r="D783" s="142"/>
      <c r="E783" s="142"/>
      <c r="F783" s="142"/>
      <c r="G783" s="142"/>
      <c r="H783" s="142"/>
      <c r="I783" s="142"/>
      <c r="J783" s="142"/>
      <c r="K783" s="142"/>
      <c r="L783" s="142"/>
      <c r="M783" s="142"/>
      <c r="N783" s="142"/>
      <c r="O783" s="142"/>
      <c r="P783" s="142"/>
      <c r="Q783" s="142"/>
    </row>
    <row r="784" spans="1:17" ht="14.1" customHeight="1">
      <c r="A784" s="142"/>
      <c r="B784" s="268"/>
      <c r="C784" s="268"/>
      <c r="D784" s="142"/>
      <c r="E784" s="142"/>
      <c r="F784" s="142"/>
      <c r="G784" s="142"/>
      <c r="H784" s="142"/>
      <c r="I784" s="142"/>
      <c r="J784" s="142"/>
      <c r="K784" s="142"/>
      <c r="L784" s="142"/>
      <c r="M784" s="142"/>
      <c r="N784" s="142"/>
      <c r="O784" s="142"/>
      <c r="P784" s="142"/>
      <c r="Q784" s="142"/>
    </row>
    <row r="785" spans="1:17" ht="14.1" customHeight="1">
      <c r="A785" s="142"/>
      <c r="B785" s="268"/>
      <c r="C785" s="268"/>
      <c r="D785" s="142"/>
      <c r="E785" s="142"/>
      <c r="F785" s="142"/>
      <c r="G785" s="142"/>
      <c r="H785" s="142"/>
      <c r="I785" s="142"/>
      <c r="J785" s="142"/>
      <c r="K785" s="142"/>
      <c r="L785" s="142"/>
      <c r="M785" s="142"/>
      <c r="N785" s="142"/>
      <c r="O785" s="142"/>
      <c r="P785" s="142"/>
      <c r="Q785" s="142"/>
    </row>
    <row r="786" spans="1:17" ht="14.1" customHeight="1">
      <c r="A786" s="142"/>
      <c r="B786" s="268"/>
      <c r="C786" s="268"/>
      <c r="D786" s="142"/>
      <c r="E786" s="142"/>
      <c r="F786" s="142"/>
      <c r="G786" s="142"/>
      <c r="H786" s="142"/>
      <c r="I786" s="142"/>
      <c r="J786" s="142"/>
      <c r="K786" s="142"/>
      <c r="L786" s="142"/>
      <c r="M786" s="142"/>
      <c r="N786" s="142"/>
      <c r="O786" s="142"/>
      <c r="P786" s="142"/>
      <c r="Q786" s="142"/>
    </row>
    <row r="787" spans="1:17" ht="14.1" customHeight="1">
      <c r="A787" s="142"/>
      <c r="B787" s="268"/>
      <c r="C787" s="268"/>
      <c r="D787" s="142"/>
      <c r="E787" s="142"/>
      <c r="F787" s="142"/>
      <c r="G787" s="142"/>
      <c r="H787" s="142"/>
      <c r="I787" s="142"/>
      <c r="J787" s="142"/>
      <c r="K787" s="142"/>
      <c r="L787" s="142"/>
      <c r="M787" s="142"/>
      <c r="N787" s="142"/>
      <c r="O787" s="142"/>
      <c r="P787" s="142"/>
      <c r="Q787" s="142"/>
    </row>
    <row r="788" spans="1:17" ht="14.1" customHeight="1">
      <c r="A788" s="142"/>
      <c r="B788" s="268"/>
      <c r="C788" s="268"/>
      <c r="D788" s="142"/>
      <c r="E788" s="142"/>
      <c r="F788" s="142"/>
      <c r="G788" s="142"/>
      <c r="H788" s="142"/>
      <c r="I788" s="142"/>
      <c r="J788" s="142"/>
      <c r="K788" s="142"/>
      <c r="L788" s="142"/>
      <c r="M788" s="142"/>
      <c r="N788" s="142"/>
      <c r="O788" s="142"/>
      <c r="P788" s="142"/>
      <c r="Q788" s="142"/>
    </row>
    <row r="789" spans="1:17" ht="14.1" customHeight="1">
      <c r="A789" s="142"/>
      <c r="B789" s="268"/>
      <c r="C789" s="268"/>
      <c r="D789" s="142"/>
      <c r="E789" s="142"/>
      <c r="F789" s="142"/>
      <c r="G789" s="142"/>
      <c r="H789" s="142"/>
      <c r="I789" s="142"/>
      <c r="J789" s="142"/>
      <c r="K789" s="142"/>
      <c r="L789" s="142"/>
      <c r="M789" s="142"/>
      <c r="N789" s="142"/>
      <c r="O789" s="142"/>
      <c r="P789" s="142"/>
      <c r="Q789" s="142"/>
    </row>
    <row r="790" spans="1:17" ht="14.1" customHeight="1">
      <c r="A790" s="142"/>
      <c r="B790" s="268"/>
      <c r="C790" s="268"/>
      <c r="D790" s="142"/>
      <c r="E790" s="142"/>
      <c r="F790" s="142"/>
      <c r="G790" s="142"/>
      <c r="H790" s="142"/>
      <c r="I790" s="142"/>
      <c r="J790" s="142"/>
      <c r="K790" s="142"/>
      <c r="L790" s="142"/>
      <c r="M790" s="142"/>
      <c r="N790" s="142"/>
      <c r="O790" s="142"/>
      <c r="P790" s="142"/>
      <c r="Q790" s="142"/>
    </row>
    <row r="791" spans="1:17" ht="14.1" customHeight="1">
      <c r="A791" s="142"/>
      <c r="B791" s="268"/>
      <c r="C791" s="268"/>
      <c r="D791" s="142"/>
      <c r="E791" s="142"/>
      <c r="F791" s="142"/>
      <c r="G791" s="142"/>
      <c r="H791" s="142"/>
      <c r="I791" s="142"/>
      <c r="J791" s="142"/>
      <c r="K791" s="142"/>
      <c r="L791" s="142"/>
      <c r="M791" s="142"/>
      <c r="N791" s="142"/>
      <c r="O791" s="142"/>
      <c r="P791" s="142"/>
      <c r="Q791" s="142"/>
    </row>
    <row r="792" spans="1:17" ht="14.1" customHeight="1">
      <c r="A792" s="142"/>
      <c r="B792" s="268"/>
      <c r="C792" s="268"/>
      <c r="D792" s="142"/>
      <c r="E792" s="142"/>
      <c r="F792" s="142"/>
      <c r="G792" s="142"/>
      <c r="H792" s="142"/>
      <c r="I792" s="142"/>
      <c r="J792" s="142"/>
      <c r="K792" s="142"/>
      <c r="L792" s="142"/>
      <c r="M792" s="142"/>
      <c r="N792" s="142"/>
      <c r="O792" s="142"/>
      <c r="P792" s="142"/>
      <c r="Q792" s="142"/>
    </row>
    <row r="793" spans="1:17" ht="14.1" customHeight="1">
      <c r="A793" s="142"/>
      <c r="B793" s="268"/>
      <c r="C793" s="268"/>
      <c r="D793" s="142"/>
      <c r="E793" s="142"/>
      <c r="F793" s="142"/>
      <c r="G793" s="142"/>
      <c r="H793" s="142"/>
      <c r="I793" s="142"/>
      <c r="J793" s="142"/>
      <c r="K793" s="142"/>
      <c r="L793" s="142"/>
      <c r="M793" s="142"/>
      <c r="N793" s="142"/>
      <c r="O793" s="142"/>
      <c r="P793" s="142"/>
      <c r="Q793" s="142"/>
    </row>
    <row r="794" spans="1:17" ht="14.1" customHeight="1">
      <c r="A794" s="142"/>
      <c r="B794" s="268"/>
      <c r="C794" s="268"/>
      <c r="D794" s="142"/>
      <c r="E794" s="142"/>
      <c r="F794" s="142"/>
      <c r="G794" s="142"/>
      <c r="H794" s="142"/>
      <c r="I794" s="142"/>
      <c r="J794" s="142"/>
      <c r="K794" s="142"/>
      <c r="L794" s="142"/>
      <c r="M794" s="142"/>
      <c r="N794" s="142"/>
      <c r="O794" s="142"/>
      <c r="P794" s="142"/>
      <c r="Q794" s="142"/>
    </row>
    <row r="795" spans="1:17" ht="14.1" customHeight="1">
      <c r="A795" s="142"/>
      <c r="B795" s="268"/>
      <c r="C795" s="268"/>
      <c r="D795" s="142"/>
      <c r="E795" s="142"/>
      <c r="F795" s="142"/>
      <c r="G795" s="142"/>
      <c r="H795" s="142"/>
      <c r="I795" s="142"/>
      <c r="J795" s="142"/>
      <c r="K795" s="142"/>
      <c r="L795" s="142"/>
      <c r="M795" s="142"/>
      <c r="N795" s="142"/>
      <c r="O795" s="142"/>
      <c r="P795" s="142"/>
      <c r="Q795" s="142"/>
    </row>
    <row r="796" spans="1:17" ht="14.1" customHeight="1">
      <c r="A796" s="142"/>
      <c r="B796" s="268"/>
      <c r="C796" s="268"/>
      <c r="D796" s="142"/>
      <c r="E796" s="142"/>
      <c r="F796" s="142"/>
      <c r="G796" s="142"/>
      <c r="H796" s="142"/>
      <c r="I796" s="142"/>
      <c r="J796" s="142"/>
      <c r="K796" s="142"/>
      <c r="L796" s="142"/>
      <c r="M796" s="142"/>
      <c r="N796" s="142"/>
      <c r="O796" s="142"/>
      <c r="P796" s="142"/>
      <c r="Q796" s="142"/>
    </row>
    <row r="797" spans="1:17" ht="14.1" customHeight="1">
      <c r="A797" s="142"/>
      <c r="B797" s="268"/>
      <c r="C797" s="268"/>
      <c r="D797" s="142"/>
      <c r="E797" s="142"/>
      <c r="F797" s="142"/>
      <c r="G797" s="142"/>
      <c r="H797" s="142"/>
      <c r="I797" s="142"/>
      <c r="J797" s="142"/>
      <c r="K797" s="142"/>
      <c r="L797" s="142"/>
      <c r="M797" s="142"/>
      <c r="N797" s="142"/>
      <c r="O797" s="142"/>
      <c r="P797" s="142"/>
      <c r="Q797" s="142"/>
    </row>
    <row r="798" spans="1:17" ht="14.1" customHeight="1">
      <c r="A798" s="142"/>
      <c r="B798" s="268"/>
      <c r="C798" s="268"/>
      <c r="D798" s="142"/>
      <c r="E798" s="142"/>
      <c r="F798" s="142"/>
      <c r="G798" s="142"/>
      <c r="H798" s="142"/>
      <c r="I798" s="142"/>
      <c r="J798" s="142"/>
      <c r="K798" s="142"/>
      <c r="L798" s="142"/>
      <c r="M798" s="142"/>
      <c r="N798" s="142"/>
      <c r="O798" s="142"/>
      <c r="P798" s="142"/>
      <c r="Q798" s="142"/>
    </row>
    <row r="799" spans="1:17" ht="14.1" customHeight="1">
      <c r="A799" s="142"/>
      <c r="B799" s="268"/>
      <c r="C799" s="268"/>
      <c r="D799" s="142"/>
      <c r="E799" s="142"/>
      <c r="F799" s="142"/>
      <c r="G799" s="142"/>
      <c r="H799" s="142"/>
      <c r="I799" s="142"/>
      <c r="J799" s="142"/>
      <c r="K799" s="142"/>
      <c r="L799" s="142"/>
      <c r="M799" s="142"/>
      <c r="N799" s="142"/>
      <c r="O799" s="142"/>
      <c r="P799" s="142"/>
      <c r="Q799" s="142"/>
    </row>
    <row r="800" spans="1:17" ht="14.1" customHeight="1">
      <c r="A800" s="142"/>
      <c r="B800" s="268"/>
      <c r="C800" s="268"/>
      <c r="D800" s="142"/>
      <c r="E800" s="142"/>
      <c r="F800" s="142"/>
      <c r="G800" s="142"/>
      <c r="H800" s="142"/>
      <c r="I800" s="142"/>
      <c r="J800" s="142"/>
      <c r="K800" s="142"/>
      <c r="L800" s="142"/>
      <c r="M800" s="142"/>
      <c r="N800" s="142"/>
      <c r="O800" s="142"/>
      <c r="P800" s="142"/>
      <c r="Q800" s="142"/>
    </row>
    <row r="801" spans="1:17" ht="14.1" customHeight="1">
      <c r="A801" s="142"/>
      <c r="B801" s="268"/>
      <c r="C801" s="268"/>
      <c r="D801" s="142"/>
      <c r="E801" s="142"/>
      <c r="F801" s="142"/>
      <c r="G801" s="142"/>
      <c r="H801" s="142"/>
      <c r="I801" s="142"/>
      <c r="J801" s="142"/>
      <c r="K801" s="142"/>
      <c r="L801" s="142"/>
      <c r="M801" s="142"/>
      <c r="N801" s="142"/>
      <c r="O801" s="142"/>
      <c r="P801" s="142"/>
      <c r="Q801" s="142"/>
    </row>
    <row r="802" spans="1:17" ht="14.1" customHeight="1">
      <c r="A802" s="142"/>
      <c r="B802" s="268"/>
      <c r="C802" s="268"/>
      <c r="D802" s="142"/>
      <c r="E802" s="142"/>
      <c r="F802" s="142"/>
      <c r="G802" s="142"/>
      <c r="H802" s="142"/>
      <c r="I802" s="142"/>
      <c r="J802" s="142"/>
      <c r="K802" s="142"/>
      <c r="L802" s="142"/>
      <c r="M802" s="142"/>
      <c r="N802" s="142"/>
      <c r="O802" s="142"/>
      <c r="P802" s="142"/>
      <c r="Q802" s="142"/>
    </row>
    <row r="803" spans="1:17" ht="14.1" customHeight="1">
      <c r="A803" s="142"/>
      <c r="B803" s="268"/>
      <c r="C803" s="268"/>
      <c r="D803" s="142"/>
      <c r="E803" s="142"/>
      <c r="F803" s="142"/>
      <c r="G803" s="142"/>
      <c r="H803" s="142"/>
      <c r="I803" s="142"/>
      <c r="J803" s="142"/>
      <c r="K803" s="142"/>
      <c r="L803" s="142"/>
      <c r="M803" s="142"/>
      <c r="N803" s="142"/>
      <c r="O803" s="142"/>
      <c r="P803" s="142"/>
      <c r="Q803" s="142"/>
    </row>
    <row r="804" spans="1:17" ht="14.1" customHeight="1">
      <c r="A804" s="142"/>
      <c r="B804" s="268"/>
      <c r="C804" s="268"/>
      <c r="D804" s="142"/>
      <c r="E804" s="142"/>
      <c r="F804" s="142"/>
      <c r="G804" s="142"/>
      <c r="H804" s="142"/>
      <c r="I804" s="142"/>
      <c r="J804" s="142"/>
      <c r="K804" s="142"/>
      <c r="L804" s="142"/>
      <c r="M804" s="142"/>
      <c r="N804" s="142"/>
      <c r="O804" s="142"/>
      <c r="P804" s="142"/>
      <c r="Q804" s="142"/>
    </row>
    <row r="805" spans="1:17" ht="14.1" customHeight="1">
      <c r="A805" s="142"/>
      <c r="B805" s="268"/>
      <c r="C805" s="268"/>
      <c r="D805" s="142"/>
      <c r="E805" s="142"/>
      <c r="F805" s="142"/>
      <c r="G805" s="142"/>
      <c r="H805" s="142"/>
      <c r="I805" s="142"/>
      <c r="J805" s="142"/>
      <c r="K805" s="142"/>
      <c r="L805" s="142"/>
      <c r="M805" s="142"/>
      <c r="N805" s="142"/>
      <c r="O805" s="142"/>
      <c r="P805" s="142"/>
      <c r="Q805" s="142"/>
    </row>
    <row r="806" spans="1:17" ht="14.1" customHeight="1">
      <c r="A806" s="142"/>
      <c r="B806" s="268"/>
      <c r="C806" s="268"/>
      <c r="D806" s="142"/>
      <c r="E806" s="142"/>
      <c r="F806" s="142"/>
      <c r="G806" s="142"/>
      <c r="H806" s="142"/>
      <c r="I806" s="142"/>
      <c r="J806" s="142"/>
      <c r="K806" s="142"/>
      <c r="L806" s="142"/>
      <c r="M806" s="142"/>
      <c r="N806" s="142"/>
      <c r="O806" s="142"/>
      <c r="P806" s="142"/>
      <c r="Q806" s="142"/>
    </row>
    <row r="807" spans="1:17" ht="14.1" customHeight="1">
      <c r="A807" s="142"/>
      <c r="B807" s="268"/>
      <c r="C807" s="268"/>
      <c r="D807" s="142"/>
      <c r="E807" s="142"/>
      <c r="F807" s="142"/>
      <c r="G807" s="142"/>
      <c r="H807" s="142"/>
      <c r="I807" s="142"/>
      <c r="J807" s="142"/>
      <c r="K807" s="142"/>
      <c r="L807" s="142"/>
      <c r="M807" s="142"/>
      <c r="N807" s="142"/>
      <c r="O807" s="142"/>
      <c r="P807" s="142"/>
      <c r="Q807" s="142"/>
    </row>
    <row r="808" spans="1:17" ht="14.1" customHeight="1">
      <c r="A808" s="142"/>
      <c r="B808" s="268"/>
      <c r="C808" s="268"/>
      <c r="D808" s="142"/>
      <c r="E808" s="142"/>
      <c r="F808" s="142"/>
      <c r="G808" s="142"/>
      <c r="H808" s="142"/>
      <c r="I808" s="142"/>
      <c r="J808" s="142"/>
      <c r="K808" s="142"/>
      <c r="L808" s="142"/>
      <c r="M808" s="142"/>
      <c r="N808" s="142"/>
      <c r="O808" s="142"/>
      <c r="P808" s="142"/>
      <c r="Q808" s="142"/>
    </row>
    <row r="809" spans="1:17" ht="14.1" customHeight="1">
      <c r="A809" s="142"/>
      <c r="B809" s="268"/>
      <c r="C809" s="268"/>
      <c r="D809" s="142"/>
      <c r="E809" s="142"/>
      <c r="F809" s="142"/>
      <c r="G809" s="142"/>
      <c r="H809" s="142"/>
      <c r="I809" s="142"/>
      <c r="J809" s="142"/>
      <c r="K809" s="142"/>
      <c r="L809" s="142"/>
      <c r="M809" s="142"/>
      <c r="N809" s="142"/>
      <c r="O809" s="142"/>
      <c r="P809" s="142"/>
      <c r="Q809" s="142"/>
    </row>
    <row r="810" spans="1:17" ht="14.1" customHeight="1">
      <c r="A810" s="142"/>
      <c r="B810" s="268"/>
      <c r="C810" s="268"/>
      <c r="D810" s="142"/>
      <c r="E810" s="142"/>
      <c r="F810" s="142"/>
      <c r="G810" s="142"/>
      <c r="H810" s="142"/>
      <c r="I810" s="142"/>
      <c r="J810" s="142"/>
      <c r="K810" s="142"/>
      <c r="L810" s="142"/>
      <c r="M810" s="142"/>
      <c r="N810" s="142"/>
      <c r="O810" s="142"/>
      <c r="P810" s="142"/>
      <c r="Q810" s="142"/>
    </row>
    <row r="811" spans="1:17" ht="14.1" customHeight="1">
      <c r="A811" s="142"/>
      <c r="B811" s="268"/>
      <c r="C811" s="268"/>
      <c r="D811" s="142"/>
      <c r="E811" s="142"/>
      <c r="F811" s="142"/>
      <c r="G811" s="142"/>
      <c r="H811" s="142"/>
      <c r="I811" s="142"/>
      <c r="J811" s="142"/>
      <c r="K811" s="142"/>
      <c r="L811" s="142"/>
      <c r="M811" s="142"/>
      <c r="N811" s="142"/>
      <c r="O811" s="142"/>
      <c r="P811" s="142"/>
      <c r="Q811" s="142"/>
    </row>
    <row r="812" spans="1:17" ht="14.1" customHeight="1">
      <c r="A812" s="142"/>
      <c r="B812" s="268"/>
      <c r="C812" s="268"/>
      <c r="D812" s="142"/>
      <c r="E812" s="142"/>
      <c r="F812" s="142"/>
      <c r="G812" s="142"/>
      <c r="H812" s="142"/>
      <c r="I812" s="142"/>
      <c r="J812" s="142"/>
      <c r="K812" s="142"/>
      <c r="L812" s="142"/>
      <c r="M812" s="142"/>
      <c r="N812" s="142"/>
      <c r="O812" s="142"/>
      <c r="P812" s="142"/>
      <c r="Q812" s="142"/>
    </row>
    <row r="813" spans="1:17" ht="14.1" customHeight="1">
      <c r="A813" s="142"/>
      <c r="B813" s="268"/>
      <c r="C813" s="268"/>
      <c r="D813" s="142"/>
      <c r="E813" s="142"/>
      <c r="F813" s="142"/>
      <c r="G813" s="142"/>
      <c r="H813" s="142"/>
      <c r="I813" s="142"/>
      <c r="J813" s="142"/>
      <c r="K813" s="142"/>
      <c r="L813" s="142"/>
      <c r="M813" s="142"/>
      <c r="N813" s="142"/>
      <c r="O813" s="142"/>
      <c r="P813" s="142"/>
      <c r="Q813" s="142"/>
    </row>
    <row r="814" spans="1:17" ht="14.1" customHeight="1">
      <c r="A814" s="142"/>
      <c r="B814" s="268"/>
      <c r="C814" s="268"/>
      <c r="D814" s="142"/>
      <c r="E814" s="142"/>
      <c r="F814" s="142"/>
      <c r="G814" s="142"/>
      <c r="H814" s="142"/>
      <c r="I814" s="142"/>
      <c r="J814" s="142"/>
      <c r="K814" s="142"/>
      <c r="L814" s="142"/>
      <c r="M814" s="142"/>
      <c r="N814" s="142"/>
      <c r="O814" s="142"/>
      <c r="P814" s="142"/>
      <c r="Q814" s="142"/>
    </row>
    <row r="815" spans="1:17" ht="14.1" customHeight="1">
      <c r="A815" s="142"/>
      <c r="B815" s="268"/>
      <c r="C815" s="268"/>
      <c r="D815" s="142"/>
      <c r="E815" s="142"/>
      <c r="F815" s="142"/>
      <c r="G815" s="142"/>
      <c r="H815" s="142"/>
      <c r="I815" s="142"/>
      <c r="J815" s="142"/>
      <c r="K815" s="142"/>
      <c r="L815" s="142"/>
      <c r="M815" s="142"/>
      <c r="N815" s="142"/>
      <c r="O815" s="142"/>
      <c r="P815" s="142"/>
      <c r="Q815" s="142"/>
    </row>
    <row r="816" spans="1:17" ht="14.1" customHeight="1">
      <c r="A816" s="142"/>
      <c r="B816" s="268"/>
      <c r="C816" s="268"/>
      <c r="D816" s="142"/>
      <c r="E816" s="142"/>
      <c r="F816" s="142"/>
      <c r="G816" s="142"/>
      <c r="H816" s="142"/>
      <c r="I816" s="142"/>
      <c r="J816" s="142"/>
      <c r="K816" s="142"/>
      <c r="L816" s="142"/>
      <c r="M816" s="142"/>
      <c r="N816" s="142"/>
      <c r="O816" s="142"/>
      <c r="P816" s="142"/>
      <c r="Q816" s="142"/>
    </row>
    <row r="817" spans="1:17" ht="14.1" customHeight="1">
      <c r="A817" s="142"/>
      <c r="B817" s="268"/>
      <c r="C817" s="268"/>
      <c r="D817" s="142"/>
      <c r="E817" s="142"/>
      <c r="F817" s="142"/>
      <c r="G817" s="142"/>
      <c r="H817" s="142"/>
      <c r="I817" s="142"/>
      <c r="J817" s="142"/>
      <c r="K817" s="142"/>
      <c r="L817" s="142"/>
      <c r="M817" s="142"/>
      <c r="N817" s="142"/>
      <c r="O817" s="142"/>
      <c r="P817" s="142"/>
      <c r="Q817" s="142"/>
    </row>
    <row r="818" spans="1:17" ht="14.1" customHeight="1">
      <c r="A818" s="142"/>
      <c r="B818" s="268"/>
      <c r="C818" s="268"/>
      <c r="D818" s="142"/>
      <c r="E818" s="142"/>
      <c r="F818" s="142"/>
      <c r="G818" s="142"/>
      <c r="H818" s="142"/>
      <c r="I818" s="142"/>
      <c r="J818" s="142"/>
      <c r="K818" s="142"/>
      <c r="L818" s="142"/>
      <c r="M818" s="142"/>
      <c r="N818" s="142"/>
      <c r="O818" s="142"/>
      <c r="P818" s="142"/>
      <c r="Q818" s="142"/>
    </row>
    <row r="819" spans="1:17" ht="14.1" customHeight="1">
      <c r="A819" s="142"/>
      <c r="B819" s="268"/>
      <c r="C819" s="268"/>
      <c r="D819" s="142"/>
      <c r="E819" s="142"/>
      <c r="F819" s="142"/>
      <c r="G819" s="142"/>
      <c r="H819" s="142"/>
      <c r="I819" s="142"/>
      <c r="J819" s="142"/>
      <c r="K819" s="142"/>
      <c r="L819" s="142"/>
      <c r="M819" s="142"/>
      <c r="N819" s="142"/>
      <c r="O819" s="142"/>
      <c r="P819" s="142"/>
      <c r="Q819" s="142"/>
    </row>
    <row r="820" spans="1:17" ht="14.1" customHeight="1">
      <c r="A820" s="142"/>
      <c r="B820" s="268"/>
      <c r="C820" s="268"/>
      <c r="D820" s="142"/>
      <c r="E820" s="142"/>
      <c r="F820" s="142"/>
      <c r="G820" s="142"/>
      <c r="H820" s="142"/>
      <c r="I820" s="142"/>
      <c r="J820" s="142"/>
      <c r="K820" s="142"/>
      <c r="L820" s="142"/>
      <c r="M820" s="142"/>
      <c r="N820" s="142"/>
      <c r="O820" s="142"/>
      <c r="P820" s="142"/>
      <c r="Q820" s="142"/>
    </row>
    <row r="821" spans="1:17" ht="14.1" customHeight="1">
      <c r="A821" s="142"/>
      <c r="B821" s="268"/>
      <c r="C821" s="268"/>
      <c r="D821" s="142"/>
      <c r="E821" s="142"/>
      <c r="F821" s="142"/>
      <c r="G821" s="142"/>
      <c r="H821" s="142"/>
      <c r="I821" s="142"/>
      <c r="J821" s="142"/>
      <c r="K821" s="142"/>
      <c r="L821" s="142"/>
      <c r="M821" s="142"/>
      <c r="N821" s="142"/>
      <c r="O821" s="142"/>
      <c r="P821" s="142"/>
      <c r="Q821" s="142"/>
    </row>
    <row r="822" spans="1:17" ht="14.1" customHeight="1">
      <c r="A822" s="142"/>
      <c r="B822" s="268"/>
      <c r="C822" s="268"/>
      <c r="D822" s="142"/>
      <c r="E822" s="142"/>
      <c r="F822" s="142"/>
      <c r="G822" s="142"/>
      <c r="H822" s="142"/>
      <c r="I822" s="142"/>
      <c r="J822" s="142"/>
      <c r="K822" s="142"/>
      <c r="L822" s="142"/>
      <c r="M822" s="142"/>
      <c r="N822" s="142"/>
      <c r="O822" s="142"/>
      <c r="P822" s="142"/>
      <c r="Q822" s="142"/>
    </row>
    <row r="823" spans="1:17" ht="14.1" customHeight="1">
      <c r="A823" s="142"/>
      <c r="B823" s="268"/>
      <c r="C823" s="268"/>
      <c r="D823" s="142"/>
      <c r="E823" s="142"/>
      <c r="F823" s="142"/>
      <c r="G823" s="142"/>
      <c r="H823" s="142"/>
      <c r="I823" s="142"/>
      <c r="J823" s="142"/>
      <c r="K823" s="142"/>
      <c r="L823" s="142"/>
      <c r="M823" s="142"/>
      <c r="N823" s="142"/>
      <c r="O823" s="142"/>
      <c r="P823" s="142"/>
      <c r="Q823" s="142"/>
    </row>
    <row r="824" spans="1:17" ht="14.1" customHeight="1">
      <c r="A824" s="142"/>
      <c r="B824" s="268"/>
      <c r="C824" s="268"/>
      <c r="D824" s="142"/>
      <c r="E824" s="142"/>
      <c r="F824" s="142"/>
      <c r="G824" s="142"/>
      <c r="H824" s="142"/>
      <c r="I824" s="142"/>
      <c r="J824" s="142"/>
      <c r="K824" s="142"/>
      <c r="L824" s="142"/>
      <c r="M824" s="142"/>
      <c r="N824" s="142"/>
      <c r="O824" s="142"/>
      <c r="P824" s="142"/>
      <c r="Q824" s="142"/>
    </row>
    <row r="825" spans="1:17" ht="14.1" customHeight="1">
      <c r="A825" s="142"/>
      <c r="B825" s="268"/>
      <c r="C825" s="268"/>
      <c r="D825" s="142"/>
      <c r="E825" s="142"/>
      <c r="F825" s="142"/>
      <c r="G825" s="142"/>
      <c r="H825" s="142"/>
      <c r="I825" s="142"/>
      <c r="J825" s="142"/>
      <c r="K825" s="142"/>
      <c r="L825" s="142"/>
      <c r="M825" s="142"/>
      <c r="N825" s="142"/>
      <c r="O825" s="142"/>
      <c r="P825" s="142"/>
      <c r="Q825" s="142"/>
    </row>
    <row r="826" spans="1:17" ht="14.1" customHeight="1">
      <c r="A826" s="142"/>
      <c r="B826" s="268"/>
      <c r="C826" s="268"/>
      <c r="D826" s="142"/>
      <c r="E826" s="142"/>
      <c r="F826" s="142"/>
      <c r="G826" s="142"/>
      <c r="H826" s="142"/>
      <c r="I826" s="142"/>
      <c r="J826" s="142"/>
      <c r="K826" s="142"/>
      <c r="L826" s="142"/>
      <c r="M826" s="142"/>
      <c r="N826" s="142"/>
      <c r="O826" s="142"/>
      <c r="P826" s="142"/>
      <c r="Q826" s="142"/>
    </row>
    <row r="827" spans="1:17" ht="14.1" customHeight="1">
      <c r="A827" s="142"/>
      <c r="B827" s="268"/>
      <c r="C827" s="268"/>
      <c r="D827" s="142"/>
      <c r="E827" s="142"/>
      <c r="F827" s="142"/>
      <c r="G827" s="142"/>
      <c r="H827" s="142"/>
      <c r="I827" s="142"/>
      <c r="J827" s="142"/>
      <c r="K827" s="142"/>
      <c r="L827" s="142"/>
      <c r="M827" s="142"/>
      <c r="N827" s="142"/>
      <c r="O827" s="142"/>
      <c r="P827" s="142"/>
      <c r="Q827" s="142"/>
    </row>
    <row r="828" spans="1:17" ht="14.1" customHeight="1">
      <c r="A828" s="142"/>
      <c r="B828" s="268"/>
      <c r="C828" s="268"/>
      <c r="D828" s="142"/>
      <c r="E828" s="142"/>
      <c r="F828" s="142"/>
      <c r="G828" s="142"/>
      <c r="H828" s="142"/>
      <c r="I828" s="142"/>
      <c r="J828" s="142"/>
      <c r="K828" s="142"/>
      <c r="L828" s="142"/>
      <c r="M828" s="142"/>
      <c r="N828" s="142"/>
      <c r="O828" s="142"/>
      <c r="P828" s="142"/>
      <c r="Q828" s="142"/>
    </row>
    <row r="829" spans="1:17" ht="14.1" customHeight="1">
      <c r="A829" s="142"/>
      <c r="B829" s="268"/>
      <c r="C829" s="268"/>
      <c r="D829" s="142"/>
      <c r="E829" s="142"/>
      <c r="F829" s="142"/>
      <c r="G829" s="142"/>
      <c r="H829" s="142"/>
      <c r="I829" s="142"/>
      <c r="J829" s="142"/>
      <c r="K829" s="142"/>
      <c r="L829" s="142"/>
      <c r="M829" s="142"/>
      <c r="N829" s="142"/>
      <c r="O829" s="142"/>
      <c r="P829" s="142"/>
      <c r="Q829" s="142"/>
    </row>
    <row r="830" spans="1:17" ht="14.1" customHeight="1">
      <c r="A830" s="142"/>
      <c r="B830" s="268"/>
      <c r="C830" s="268"/>
      <c r="D830" s="142"/>
      <c r="E830" s="142"/>
      <c r="F830" s="142"/>
      <c r="G830" s="142"/>
      <c r="H830" s="142"/>
      <c r="I830" s="142"/>
      <c r="J830" s="142"/>
      <c r="K830" s="142"/>
      <c r="L830" s="142"/>
      <c r="M830" s="142"/>
      <c r="N830" s="142"/>
      <c r="O830" s="142"/>
      <c r="P830" s="142"/>
      <c r="Q830" s="142"/>
    </row>
    <row r="831" spans="1:17" ht="14.1" customHeight="1">
      <c r="A831" s="142"/>
      <c r="B831" s="268"/>
      <c r="C831" s="268"/>
      <c r="D831" s="142"/>
      <c r="E831" s="142"/>
      <c r="F831" s="142"/>
      <c r="G831" s="142"/>
      <c r="H831" s="142"/>
      <c r="I831" s="142"/>
      <c r="J831" s="142"/>
      <c r="K831" s="142"/>
      <c r="L831" s="142"/>
      <c r="M831" s="142"/>
      <c r="N831" s="142"/>
      <c r="O831" s="142"/>
      <c r="P831" s="142"/>
      <c r="Q831" s="142"/>
    </row>
    <row r="832" spans="1:17" ht="14.1" customHeight="1">
      <c r="A832" s="142"/>
      <c r="B832" s="268"/>
      <c r="C832" s="268"/>
      <c r="D832" s="142"/>
      <c r="E832" s="142"/>
      <c r="F832" s="142"/>
      <c r="G832" s="142"/>
      <c r="H832" s="142"/>
      <c r="I832" s="142"/>
      <c r="J832" s="142"/>
      <c r="K832" s="142"/>
      <c r="L832" s="142"/>
      <c r="M832" s="142"/>
      <c r="N832" s="142"/>
      <c r="O832" s="142"/>
      <c r="P832" s="142"/>
      <c r="Q832" s="142"/>
    </row>
    <row r="833" spans="1:17" ht="14.1" customHeight="1">
      <c r="A833" s="142"/>
      <c r="B833" s="268"/>
      <c r="C833" s="268"/>
      <c r="D833" s="142"/>
      <c r="E833" s="142"/>
      <c r="F833" s="142"/>
      <c r="G833" s="142"/>
      <c r="H833" s="142"/>
      <c r="I833" s="142"/>
      <c r="J833" s="142"/>
      <c r="K833" s="142"/>
      <c r="L833" s="142"/>
      <c r="M833" s="142"/>
      <c r="N833" s="142"/>
      <c r="O833" s="142"/>
      <c r="P833" s="142"/>
      <c r="Q833" s="142"/>
    </row>
    <row r="834" spans="1:17" ht="14.1" customHeight="1">
      <c r="A834" s="142"/>
      <c r="B834" s="268"/>
      <c r="C834" s="268"/>
      <c r="D834" s="142"/>
      <c r="E834" s="142"/>
      <c r="F834" s="142"/>
      <c r="G834" s="142"/>
      <c r="H834" s="142"/>
      <c r="I834" s="142"/>
      <c r="J834" s="142"/>
      <c r="K834" s="142"/>
      <c r="L834" s="142"/>
      <c r="M834" s="142"/>
      <c r="N834" s="142"/>
      <c r="O834" s="142"/>
      <c r="P834" s="142"/>
      <c r="Q834" s="142"/>
    </row>
    <row r="835" spans="1:17" ht="14.1" customHeight="1">
      <c r="A835" s="142"/>
      <c r="B835" s="268"/>
      <c r="C835" s="268"/>
      <c r="D835" s="142"/>
      <c r="E835" s="142"/>
      <c r="F835" s="142"/>
      <c r="G835" s="142"/>
      <c r="H835" s="142"/>
      <c r="I835" s="142"/>
      <c r="J835" s="142"/>
      <c r="K835" s="142"/>
      <c r="L835" s="142"/>
      <c r="M835" s="142"/>
      <c r="N835" s="142"/>
      <c r="O835" s="142"/>
      <c r="P835" s="142"/>
      <c r="Q835" s="142"/>
    </row>
    <row r="836" spans="1:17" ht="14.1" customHeight="1">
      <c r="A836" s="142"/>
      <c r="B836" s="268"/>
      <c r="C836" s="268"/>
      <c r="D836" s="142"/>
      <c r="E836" s="142"/>
      <c r="F836" s="142"/>
      <c r="G836" s="142"/>
      <c r="H836" s="142"/>
      <c r="I836" s="142"/>
      <c r="J836" s="142"/>
      <c r="K836" s="142"/>
      <c r="L836" s="142"/>
      <c r="M836" s="142"/>
      <c r="N836" s="142"/>
      <c r="O836" s="142"/>
      <c r="P836" s="142"/>
      <c r="Q836" s="142"/>
    </row>
    <row r="837" spans="1:17" ht="14.1" customHeight="1">
      <c r="A837" s="142"/>
      <c r="B837" s="268"/>
      <c r="C837" s="268"/>
      <c r="D837" s="142"/>
      <c r="E837" s="142"/>
      <c r="F837" s="142"/>
      <c r="G837" s="142"/>
      <c r="H837" s="142"/>
      <c r="I837" s="142"/>
      <c r="J837" s="142"/>
      <c r="K837" s="142"/>
      <c r="L837" s="142"/>
      <c r="M837" s="142"/>
      <c r="N837" s="142"/>
      <c r="O837" s="142"/>
      <c r="P837" s="142"/>
      <c r="Q837" s="142"/>
    </row>
    <row r="838" spans="1:17" ht="14.1" customHeight="1">
      <c r="A838" s="142"/>
      <c r="B838" s="268"/>
      <c r="C838" s="268"/>
      <c r="D838" s="142"/>
      <c r="E838" s="142"/>
      <c r="F838" s="142"/>
      <c r="G838" s="142"/>
      <c r="H838" s="142"/>
      <c r="I838" s="142"/>
      <c r="J838" s="142"/>
      <c r="K838" s="142"/>
      <c r="L838" s="142"/>
      <c r="M838" s="142"/>
      <c r="N838" s="142"/>
      <c r="O838" s="142"/>
      <c r="P838" s="142"/>
      <c r="Q838" s="142"/>
    </row>
    <row r="839" spans="1:17" ht="14.1" customHeight="1">
      <c r="A839" s="142"/>
      <c r="B839" s="268"/>
      <c r="C839" s="268"/>
      <c r="D839" s="142"/>
      <c r="E839" s="142"/>
      <c r="F839" s="142"/>
      <c r="G839" s="142"/>
      <c r="H839" s="142"/>
      <c r="I839" s="142"/>
      <c r="J839" s="142"/>
      <c r="K839" s="142"/>
      <c r="L839" s="142"/>
      <c r="M839" s="142"/>
      <c r="N839" s="142"/>
      <c r="O839" s="142"/>
      <c r="P839" s="142"/>
      <c r="Q839" s="142"/>
    </row>
    <row r="840" spans="1:17" ht="14.1" customHeight="1">
      <c r="A840" s="142"/>
      <c r="B840" s="268"/>
      <c r="C840" s="268"/>
      <c r="D840" s="142"/>
      <c r="E840" s="142"/>
      <c r="F840" s="142"/>
      <c r="G840" s="142"/>
      <c r="H840" s="142"/>
      <c r="I840" s="142"/>
      <c r="J840" s="142"/>
      <c r="K840" s="142"/>
      <c r="L840" s="142"/>
      <c r="M840" s="142"/>
      <c r="N840" s="142"/>
      <c r="O840" s="142"/>
      <c r="P840" s="142"/>
      <c r="Q840" s="142"/>
    </row>
    <row r="841" spans="1:17" ht="14.1" customHeight="1">
      <c r="A841" s="142"/>
      <c r="B841" s="268"/>
      <c r="C841" s="268"/>
      <c r="D841" s="142"/>
      <c r="E841" s="142"/>
      <c r="F841" s="142"/>
      <c r="G841" s="142"/>
      <c r="H841" s="142"/>
      <c r="I841" s="142"/>
      <c r="J841" s="142"/>
      <c r="K841" s="142"/>
      <c r="L841" s="142"/>
      <c r="M841" s="142"/>
      <c r="N841" s="142"/>
      <c r="O841" s="142"/>
      <c r="P841" s="142"/>
      <c r="Q841" s="142"/>
    </row>
    <row r="842" spans="1:17" ht="14.1" customHeight="1">
      <c r="A842" s="142"/>
      <c r="B842" s="268"/>
      <c r="C842" s="268"/>
      <c r="D842" s="142"/>
      <c r="E842" s="142"/>
      <c r="F842" s="142"/>
      <c r="G842" s="142"/>
      <c r="H842" s="142"/>
      <c r="I842" s="142"/>
      <c r="J842" s="142"/>
      <c r="K842" s="142"/>
      <c r="L842" s="142"/>
      <c r="M842" s="142"/>
      <c r="N842" s="142"/>
      <c r="O842" s="142"/>
      <c r="P842" s="142"/>
      <c r="Q842" s="142"/>
    </row>
    <row r="843" spans="1:17" ht="14.1" customHeight="1">
      <c r="A843" s="142"/>
      <c r="B843" s="268"/>
      <c r="C843" s="268"/>
      <c r="D843" s="142"/>
      <c r="E843" s="142"/>
      <c r="F843" s="142"/>
      <c r="G843" s="142"/>
      <c r="H843" s="142"/>
      <c r="I843" s="142"/>
      <c r="J843" s="142"/>
      <c r="K843" s="142"/>
      <c r="L843" s="142"/>
      <c r="M843" s="142"/>
      <c r="N843" s="142"/>
      <c r="O843" s="142"/>
      <c r="P843" s="142"/>
      <c r="Q843" s="142"/>
    </row>
    <row r="844" spans="1:17" ht="14.1" customHeight="1">
      <c r="A844" s="142"/>
      <c r="B844" s="268"/>
      <c r="C844" s="268"/>
      <c r="D844" s="142"/>
      <c r="E844" s="142"/>
      <c r="F844" s="142"/>
      <c r="G844" s="142"/>
      <c r="H844" s="142"/>
      <c r="I844" s="142"/>
      <c r="J844" s="142"/>
      <c r="K844" s="142"/>
      <c r="L844" s="142"/>
      <c r="M844" s="142"/>
      <c r="N844" s="142"/>
      <c r="O844" s="142"/>
      <c r="P844" s="142"/>
      <c r="Q844" s="142"/>
    </row>
    <row r="845" spans="1:17" ht="14.1" customHeight="1">
      <c r="A845" s="142"/>
      <c r="B845" s="268"/>
      <c r="C845" s="268"/>
      <c r="D845" s="142"/>
      <c r="E845" s="142"/>
      <c r="F845" s="142"/>
      <c r="G845" s="142"/>
      <c r="H845" s="142"/>
      <c r="I845" s="142"/>
      <c r="J845" s="142"/>
      <c r="K845" s="142"/>
      <c r="L845" s="142"/>
      <c r="M845" s="142"/>
      <c r="N845" s="142"/>
      <c r="O845" s="142"/>
      <c r="P845" s="142"/>
      <c r="Q845" s="142"/>
    </row>
    <row r="846" spans="1:17" ht="14.1" customHeight="1">
      <c r="A846" s="142"/>
      <c r="B846" s="268"/>
      <c r="C846" s="268"/>
      <c r="D846" s="142"/>
      <c r="E846" s="142"/>
      <c r="F846" s="142"/>
      <c r="G846" s="142"/>
      <c r="H846" s="142"/>
      <c r="I846" s="142"/>
      <c r="J846" s="142"/>
      <c r="K846" s="142"/>
      <c r="L846" s="142"/>
      <c r="M846" s="142"/>
      <c r="N846" s="142"/>
      <c r="O846" s="142"/>
      <c r="P846" s="142"/>
      <c r="Q846" s="142"/>
    </row>
    <row r="847" spans="1:17" ht="14.1" customHeight="1">
      <c r="A847" s="142"/>
      <c r="B847" s="268"/>
      <c r="C847" s="268"/>
      <c r="D847" s="142"/>
      <c r="E847" s="142"/>
      <c r="F847" s="142"/>
      <c r="G847" s="142"/>
      <c r="H847" s="142"/>
      <c r="I847" s="142"/>
      <c r="J847" s="142"/>
      <c r="K847" s="142"/>
      <c r="L847" s="142"/>
      <c r="M847" s="142"/>
      <c r="N847" s="142"/>
      <c r="O847" s="142"/>
      <c r="P847" s="142"/>
      <c r="Q847" s="142"/>
    </row>
    <row r="848" spans="1:17" ht="14.1" customHeight="1">
      <c r="A848" s="142"/>
      <c r="B848" s="268"/>
      <c r="C848" s="268"/>
      <c r="D848" s="142"/>
      <c r="E848" s="142"/>
      <c r="F848" s="142"/>
      <c r="G848" s="142"/>
      <c r="H848" s="142"/>
      <c r="I848" s="142"/>
      <c r="J848" s="142"/>
      <c r="K848" s="142"/>
      <c r="L848" s="142"/>
      <c r="M848" s="142"/>
      <c r="N848" s="142"/>
      <c r="O848" s="142"/>
      <c r="P848" s="142"/>
      <c r="Q848" s="142"/>
    </row>
    <row r="849" spans="1:17" ht="14.1" customHeight="1">
      <c r="A849" s="142"/>
      <c r="B849" s="268"/>
      <c r="C849" s="268"/>
      <c r="D849" s="142"/>
      <c r="E849" s="142"/>
      <c r="F849" s="142"/>
      <c r="G849" s="142"/>
      <c r="H849" s="142"/>
      <c r="I849" s="142"/>
      <c r="J849" s="142"/>
      <c r="K849" s="142"/>
      <c r="L849" s="142"/>
      <c r="M849" s="142"/>
      <c r="N849" s="142"/>
      <c r="O849" s="142"/>
      <c r="P849" s="142"/>
      <c r="Q849" s="142"/>
    </row>
    <row r="850" spans="1:17" ht="14.1" customHeight="1">
      <c r="A850" s="142"/>
      <c r="B850" s="268"/>
      <c r="C850" s="268"/>
      <c r="D850" s="142"/>
      <c r="E850" s="142"/>
      <c r="F850" s="142"/>
      <c r="G850" s="142"/>
      <c r="H850" s="142"/>
      <c r="I850" s="142"/>
      <c r="J850" s="142"/>
      <c r="K850" s="142"/>
      <c r="L850" s="142"/>
      <c r="M850" s="142"/>
      <c r="N850" s="142"/>
      <c r="O850" s="142"/>
      <c r="P850" s="142"/>
      <c r="Q850" s="142"/>
    </row>
    <row r="851" spans="1:17" ht="14.1" customHeight="1">
      <c r="A851" s="142"/>
      <c r="B851" s="268"/>
      <c r="C851" s="268"/>
      <c r="D851" s="142"/>
      <c r="E851" s="142"/>
      <c r="F851" s="142"/>
      <c r="G851" s="142"/>
      <c r="H851" s="142"/>
      <c r="I851" s="142"/>
      <c r="J851" s="142"/>
      <c r="K851" s="142"/>
      <c r="L851" s="142"/>
      <c r="M851" s="142"/>
      <c r="N851" s="142"/>
      <c r="O851" s="142"/>
      <c r="P851" s="142"/>
      <c r="Q851" s="142"/>
    </row>
    <row r="852" spans="1:17" ht="14.1" customHeight="1">
      <c r="A852" s="142"/>
      <c r="B852" s="268"/>
      <c r="C852" s="268"/>
      <c r="D852" s="142"/>
      <c r="E852" s="142"/>
      <c r="F852" s="142"/>
      <c r="G852" s="142"/>
      <c r="H852" s="142"/>
      <c r="I852" s="142"/>
      <c r="J852" s="142"/>
      <c r="K852" s="142"/>
      <c r="L852" s="142"/>
      <c r="M852" s="142"/>
      <c r="N852" s="142"/>
      <c r="O852" s="142"/>
      <c r="P852" s="142"/>
      <c r="Q852" s="142"/>
    </row>
    <row r="853" spans="1:17" ht="14.1" customHeight="1">
      <c r="A853" s="142"/>
      <c r="B853" s="268"/>
      <c r="C853" s="268"/>
      <c r="D853" s="142"/>
      <c r="E853" s="142"/>
      <c r="F853" s="142"/>
      <c r="G853" s="142"/>
      <c r="H853" s="142"/>
      <c r="I853" s="142"/>
      <c r="J853" s="142"/>
      <c r="K853" s="142"/>
      <c r="L853" s="142"/>
      <c r="M853" s="142"/>
      <c r="N853" s="142"/>
      <c r="O853" s="142"/>
      <c r="P853" s="142"/>
      <c r="Q853" s="142"/>
    </row>
    <row r="854" spans="1:17" ht="14.1" customHeight="1">
      <c r="A854" s="142"/>
      <c r="B854" s="268"/>
      <c r="C854" s="268"/>
      <c r="D854" s="142"/>
      <c r="E854" s="142"/>
      <c r="F854" s="142"/>
      <c r="G854" s="142"/>
      <c r="H854" s="142"/>
      <c r="I854" s="142"/>
      <c r="J854" s="142"/>
      <c r="K854" s="142"/>
      <c r="L854" s="142"/>
      <c r="M854" s="142"/>
      <c r="N854" s="142"/>
      <c r="O854" s="142"/>
      <c r="P854" s="142"/>
      <c r="Q854" s="142"/>
    </row>
    <row r="855" spans="1:17" ht="14.1" customHeight="1">
      <c r="A855" s="142"/>
      <c r="B855" s="268"/>
      <c r="C855" s="268"/>
      <c r="D855" s="142"/>
      <c r="E855" s="142"/>
      <c r="F855" s="142"/>
      <c r="G855" s="142"/>
      <c r="H855" s="142"/>
      <c r="I855" s="142"/>
      <c r="J855" s="142"/>
      <c r="K855" s="142"/>
      <c r="L855" s="142"/>
      <c r="M855" s="142"/>
      <c r="N855" s="142"/>
      <c r="O855" s="142"/>
      <c r="P855" s="142"/>
      <c r="Q855" s="142"/>
    </row>
    <row r="856" spans="1:17" ht="14.1" customHeight="1">
      <c r="A856" s="142"/>
      <c r="B856" s="268"/>
      <c r="C856" s="268"/>
      <c r="D856" s="142"/>
      <c r="E856" s="142"/>
      <c r="F856" s="142"/>
      <c r="G856" s="142"/>
      <c r="H856" s="142"/>
      <c r="I856" s="142"/>
      <c r="J856" s="142"/>
      <c r="K856" s="142"/>
      <c r="L856" s="142"/>
      <c r="M856" s="142"/>
      <c r="N856" s="142"/>
      <c r="O856" s="142"/>
      <c r="P856" s="142"/>
      <c r="Q856" s="142"/>
    </row>
    <row r="857" spans="1:17" ht="14.1" customHeight="1">
      <c r="A857" s="142"/>
      <c r="B857" s="268"/>
      <c r="C857" s="268"/>
      <c r="D857" s="142"/>
      <c r="E857" s="142"/>
      <c r="F857" s="142"/>
      <c r="G857" s="142"/>
      <c r="H857" s="142"/>
      <c r="I857" s="142"/>
      <c r="J857" s="142"/>
      <c r="K857" s="142"/>
      <c r="L857" s="142"/>
      <c r="M857" s="142"/>
      <c r="N857" s="142"/>
      <c r="O857" s="142"/>
      <c r="P857" s="142"/>
      <c r="Q857" s="142"/>
    </row>
    <row r="858" spans="1:17" ht="14.1" customHeight="1">
      <c r="A858" s="142"/>
      <c r="B858" s="268"/>
      <c r="C858" s="268"/>
      <c r="D858" s="142"/>
      <c r="E858" s="142"/>
      <c r="F858" s="142"/>
      <c r="G858" s="142"/>
      <c r="H858" s="142"/>
      <c r="I858" s="142"/>
      <c r="J858" s="142"/>
      <c r="K858" s="142"/>
      <c r="L858" s="142"/>
      <c r="M858" s="142"/>
      <c r="N858" s="142"/>
      <c r="O858" s="142"/>
      <c r="P858" s="142"/>
      <c r="Q858" s="142"/>
    </row>
    <row r="859" spans="1:17" ht="14.1" customHeight="1">
      <c r="A859" s="142"/>
      <c r="B859" s="268"/>
      <c r="C859" s="268"/>
      <c r="D859" s="142"/>
      <c r="E859" s="142"/>
      <c r="F859" s="142"/>
      <c r="G859" s="142"/>
      <c r="H859" s="142"/>
      <c r="I859" s="142"/>
      <c r="J859" s="142"/>
      <c r="K859" s="142"/>
      <c r="L859" s="142"/>
      <c r="M859" s="142"/>
      <c r="N859" s="142"/>
      <c r="O859" s="142"/>
      <c r="P859" s="142"/>
      <c r="Q859" s="142"/>
    </row>
    <row r="860" spans="1:17" ht="14.1" customHeight="1">
      <c r="A860" s="142"/>
      <c r="B860" s="268"/>
      <c r="C860" s="268"/>
      <c r="D860" s="142"/>
      <c r="E860" s="142"/>
      <c r="F860" s="142"/>
      <c r="G860" s="142"/>
      <c r="H860" s="142"/>
      <c r="I860" s="142"/>
      <c r="J860" s="142"/>
      <c r="K860" s="142"/>
      <c r="L860" s="142"/>
      <c r="M860" s="142"/>
      <c r="N860" s="142"/>
      <c r="O860" s="142"/>
      <c r="P860" s="142"/>
      <c r="Q860" s="142"/>
    </row>
    <row r="861" spans="1:17" ht="14.1" customHeight="1">
      <c r="A861" s="142"/>
      <c r="B861" s="268"/>
      <c r="C861" s="268"/>
      <c r="D861" s="142"/>
      <c r="E861" s="142"/>
      <c r="F861" s="142"/>
      <c r="G861" s="142"/>
      <c r="H861" s="142"/>
      <c r="I861" s="142"/>
      <c r="J861" s="142"/>
      <c r="K861" s="142"/>
      <c r="L861" s="142"/>
      <c r="M861" s="142"/>
      <c r="N861" s="142"/>
      <c r="O861" s="142"/>
      <c r="P861" s="142"/>
      <c r="Q861" s="142"/>
    </row>
    <row r="862" spans="1:17" ht="14.1" customHeight="1">
      <c r="A862" s="142"/>
      <c r="B862" s="268"/>
      <c r="C862" s="268"/>
      <c r="D862" s="142"/>
      <c r="E862" s="142"/>
      <c r="F862" s="142"/>
      <c r="G862" s="142"/>
      <c r="H862" s="142"/>
      <c r="I862" s="142"/>
      <c r="J862" s="142"/>
      <c r="K862" s="142"/>
      <c r="L862" s="142"/>
      <c r="M862" s="142"/>
      <c r="N862" s="142"/>
      <c r="O862" s="142"/>
      <c r="P862" s="142"/>
      <c r="Q862" s="142"/>
    </row>
    <row r="863" spans="1:17" ht="14.1" customHeight="1">
      <c r="A863" s="142"/>
      <c r="B863" s="268"/>
      <c r="C863" s="268"/>
      <c r="D863" s="142"/>
      <c r="E863" s="142"/>
      <c r="F863" s="142"/>
      <c r="G863" s="142"/>
      <c r="H863" s="142"/>
      <c r="I863" s="142"/>
      <c r="J863" s="142"/>
      <c r="K863" s="142"/>
      <c r="L863" s="142"/>
      <c r="M863" s="142"/>
      <c r="N863" s="142"/>
      <c r="O863" s="142"/>
      <c r="P863" s="142"/>
      <c r="Q863" s="142"/>
    </row>
    <row r="864" spans="1:17" ht="14.1" customHeight="1">
      <c r="A864" s="142"/>
      <c r="B864" s="268"/>
      <c r="C864" s="268"/>
      <c r="D864" s="142"/>
      <c r="E864" s="142"/>
      <c r="F864" s="142"/>
      <c r="G864" s="142"/>
      <c r="H864" s="142"/>
      <c r="I864" s="142"/>
      <c r="J864" s="142"/>
      <c r="K864" s="142"/>
      <c r="L864" s="142"/>
      <c r="M864" s="142"/>
      <c r="N864" s="142"/>
      <c r="O864" s="142"/>
      <c r="P864" s="142"/>
      <c r="Q864" s="142"/>
    </row>
    <row r="865" spans="1:17" ht="14.1" customHeight="1">
      <c r="A865" s="142"/>
      <c r="B865" s="268"/>
      <c r="C865" s="268"/>
      <c r="D865" s="142"/>
      <c r="E865" s="142"/>
      <c r="F865" s="142"/>
      <c r="G865" s="142"/>
      <c r="H865" s="142"/>
      <c r="I865" s="142"/>
      <c r="J865" s="142"/>
      <c r="K865" s="142"/>
      <c r="L865" s="142"/>
      <c r="M865" s="142"/>
      <c r="N865" s="142"/>
      <c r="O865" s="142"/>
      <c r="P865" s="142"/>
      <c r="Q865" s="142"/>
    </row>
    <row r="866" spans="1:17" ht="14.1" customHeight="1">
      <c r="A866" s="142"/>
      <c r="B866" s="268"/>
      <c r="C866" s="268"/>
      <c r="D866" s="142"/>
      <c r="E866" s="142"/>
      <c r="F866" s="142"/>
      <c r="G866" s="142"/>
      <c r="H866" s="142"/>
      <c r="I866" s="142"/>
      <c r="J866" s="142"/>
      <c r="K866" s="142"/>
      <c r="L866" s="142"/>
      <c r="M866" s="142"/>
      <c r="N866" s="142"/>
      <c r="O866" s="142"/>
      <c r="P866" s="142"/>
      <c r="Q866" s="142"/>
    </row>
    <row r="867" spans="1:17" ht="14.1" customHeight="1">
      <c r="A867" s="142"/>
      <c r="B867" s="268"/>
      <c r="C867" s="268"/>
      <c r="D867" s="142"/>
      <c r="E867" s="142"/>
      <c r="F867" s="142"/>
      <c r="G867" s="142"/>
      <c r="H867" s="142"/>
      <c r="I867" s="142"/>
      <c r="J867" s="142"/>
      <c r="K867" s="142"/>
      <c r="L867" s="142"/>
      <c r="M867" s="142"/>
      <c r="N867" s="142"/>
      <c r="O867" s="142"/>
      <c r="P867" s="142"/>
      <c r="Q867" s="142"/>
    </row>
    <row r="868" spans="1:17" ht="14.1" customHeight="1">
      <c r="A868" s="142"/>
      <c r="B868" s="268"/>
      <c r="C868" s="268"/>
      <c r="D868" s="142"/>
      <c r="E868" s="142"/>
      <c r="F868" s="142"/>
      <c r="G868" s="142"/>
      <c r="H868" s="142"/>
      <c r="I868" s="142"/>
      <c r="J868" s="142"/>
      <c r="K868" s="142"/>
      <c r="L868" s="142"/>
      <c r="M868" s="142"/>
      <c r="N868" s="142"/>
      <c r="O868" s="142"/>
      <c r="P868" s="142"/>
      <c r="Q868" s="142"/>
    </row>
    <row r="869" spans="1:17" ht="14.1" customHeight="1">
      <c r="A869" s="142"/>
      <c r="B869" s="268"/>
      <c r="C869" s="268"/>
      <c r="D869" s="142"/>
      <c r="E869" s="142"/>
      <c r="F869" s="142"/>
      <c r="G869" s="142"/>
      <c r="H869" s="142"/>
      <c r="I869" s="142"/>
      <c r="J869" s="142"/>
      <c r="K869" s="142"/>
      <c r="L869" s="142"/>
      <c r="M869" s="142"/>
      <c r="N869" s="142"/>
      <c r="O869" s="142"/>
      <c r="P869" s="142"/>
      <c r="Q869" s="142"/>
    </row>
    <row r="870" spans="1:17" ht="14.1" customHeight="1">
      <c r="A870" s="142"/>
      <c r="B870" s="268"/>
      <c r="C870" s="268"/>
      <c r="D870" s="142"/>
      <c r="E870" s="142"/>
      <c r="F870" s="142"/>
      <c r="G870" s="142"/>
      <c r="H870" s="142"/>
      <c r="I870" s="142"/>
      <c r="J870" s="142"/>
      <c r="K870" s="142"/>
      <c r="L870" s="142"/>
      <c r="M870" s="142"/>
      <c r="N870" s="142"/>
      <c r="O870" s="142"/>
      <c r="P870" s="142"/>
      <c r="Q870" s="142"/>
    </row>
    <row r="871" spans="1:17" ht="14.1" customHeight="1">
      <c r="A871" s="142"/>
      <c r="B871" s="268"/>
      <c r="C871" s="268"/>
      <c r="D871" s="142"/>
      <c r="E871" s="142"/>
      <c r="F871" s="142"/>
      <c r="G871" s="142"/>
      <c r="H871" s="142"/>
      <c r="I871" s="142"/>
      <c r="J871" s="142"/>
      <c r="K871" s="142"/>
      <c r="L871" s="142"/>
      <c r="M871" s="142"/>
      <c r="N871" s="142"/>
      <c r="O871" s="142"/>
      <c r="P871" s="142"/>
      <c r="Q871" s="142"/>
    </row>
    <row r="872" spans="1:17" ht="14.1" customHeight="1">
      <c r="A872" s="142"/>
      <c r="B872" s="268"/>
      <c r="C872" s="268"/>
      <c r="D872" s="142"/>
      <c r="E872" s="142"/>
      <c r="F872" s="142"/>
      <c r="G872" s="142"/>
      <c r="H872" s="142"/>
      <c r="I872" s="142"/>
      <c r="J872" s="142"/>
      <c r="K872" s="142"/>
      <c r="L872" s="142"/>
      <c r="M872" s="142"/>
      <c r="N872" s="142"/>
      <c r="O872" s="142"/>
      <c r="P872" s="142"/>
      <c r="Q872" s="142"/>
    </row>
    <row r="873" spans="1:17" ht="14.1" customHeight="1">
      <c r="A873" s="142"/>
      <c r="B873" s="268"/>
      <c r="C873" s="268"/>
      <c r="D873" s="142"/>
      <c r="E873" s="142"/>
      <c r="F873" s="142"/>
      <c r="G873" s="142"/>
      <c r="H873" s="142"/>
      <c r="I873" s="142"/>
      <c r="J873" s="142"/>
      <c r="K873" s="142"/>
      <c r="L873" s="142"/>
      <c r="M873" s="142"/>
      <c r="N873" s="142"/>
      <c r="O873" s="142"/>
      <c r="P873" s="142"/>
      <c r="Q873" s="142"/>
    </row>
    <row r="874" spans="1:17" ht="14.1" customHeight="1">
      <c r="A874" s="142"/>
      <c r="B874" s="268"/>
      <c r="C874" s="268"/>
      <c r="D874" s="142"/>
      <c r="E874" s="142"/>
      <c r="F874" s="142"/>
      <c r="G874" s="142"/>
      <c r="H874" s="142"/>
      <c r="I874" s="142"/>
      <c r="J874" s="142"/>
      <c r="K874" s="142"/>
      <c r="L874" s="142"/>
      <c r="M874" s="142"/>
      <c r="N874" s="142"/>
      <c r="O874" s="142"/>
      <c r="P874" s="142"/>
      <c r="Q874" s="142"/>
    </row>
    <row r="875" spans="1:17" ht="14.1" customHeight="1">
      <c r="A875" s="142"/>
      <c r="B875" s="268"/>
      <c r="C875" s="268"/>
      <c r="D875" s="142"/>
      <c r="E875" s="142"/>
      <c r="F875" s="142"/>
      <c r="G875" s="142"/>
      <c r="H875" s="142"/>
      <c r="I875" s="142"/>
      <c r="J875" s="142"/>
      <c r="K875" s="142"/>
      <c r="L875" s="142"/>
      <c r="M875" s="142"/>
      <c r="N875" s="142"/>
      <c r="O875" s="142"/>
      <c r="P875" s="142"/>
      <c r="Q875" s="142"/>
    </row>
    <row r="876" spans="1:17" ht="14.1" customHeight="1">
      <c r="A876" s="142"/>
      <c r="B876" s="268"/>
      <c r="C876" s="268"/>
      <c r="D876" s="142"/>
      <c r="E876" s="142"/>
      <c r="F876" s="142"/>
      <c r="G876" s="142"/>
      <c r="H876" s="142"/>
      <c r="I876" s="142"/>
      <c r="J876" s="142"/>
      <c r="K876" s="142"/>
      <c r="L876" s="142"/>
      <c r="M876" s="142"/>
      <c r="N876" s="142"/>
      <c r="O876" s="142"/>
      <c r="P876" s="142"/>
      <c r="Q876" s="142"/>
    </row>
    <row r="877" spans="1:17" ht="14.1" customHeight="1">
      <c r="A877" s="142"/>
      <c r="B877" s="268"/>
      <c r="C877" s="268"/>
      <c r="D877" s="142"/>
      <c r="E877" s="142"/>
      <c r="F877" s="142"/>
      <c r="G877" s="142"/>
      <c r="H877" s="142"/>
      <c r="I877" s="142"/>
      <c r="J877" s="142"/>
      <c r="K877" s="142"/>
      <c r="L877" s="142"/>
      <c r="M877" s="142"/>
      <c r="N877" s="142"/>
      <c r="O877" s="142"/>
      <c r="P877" s="142"/>
      <c r="Q877" s="142"/>
    </row>
    <row r="878" spans="1:17" ht="14.1" customHeight="1">
      <c r="A878" s="142"/>
      <c r="B878" s="268"/>
      <c r="C878" s="268"/>
      <c r="D878" s="142"/>
      <c r="E878" s="142"/>
      <c r="F878" s="142"/>
      <c r="G878" s="142"/>
      <c r="H878" s="142"/>
      <c r="I878" s="142"/>
      <c r="J878" s="142"/>
      <c r="K878" s="142"/>
      <c r="L878" s="142"/>
      <c r="M878" s="142"/>
      <c r="N878" s="142"/>
      <c r="O878" s="142"/>
      <c r="P878" s="142"/>
      <c r="Q878" s="142"/>
    </row>
    <row r="879" spans="1:17" ht="14.1" customHeight="1">
      <c r="A879" s="142"/>
      <c r="B879" s="268"/>
      <c r="C879" s="268"/>
      <c r="D879" s="142"/>
      <c r="E879" s="142"/>
      <c r="F879" s="142"/>
      <c r="G879" s="142"/>
      <c r="H879" s="142"/>
      <c r="I879" s="142"/>
      <c r="J879" s="142"/>
      <c r="K879" s="142"/>
      <c r="L879" s="142"/>
      <c r="M879" s="142"/>
      <c r="N879" s="142"/>
      <c r="O879" s="142"/>
      <c r="P879" s="142"/>
      <c r="Q879" s="142"/>
    </row>
    <row r="880" spans="1:17" ht="14.1" customHeight="1">
      <c r="A880" s="142"/>
      <c r="B880" s="268"/>
      <c r="C880" s="268"/>
      <c r="D880" s="142"/>
      <c r="E880" s="142"/>
      <c r="F880" s="142"/>
      <c r="G880" s="142"/>
      <c r="H880" s="142"/>
      <c r="I880" s="142"/>
      <c r="J880" s="142"/>
      <c r="K880" s="142"/>
      <c r="L880" s="142"/>
      <c r="M880" s="142"/>
      <c r="N880" s="142"/>
      <c r="O880" s="142"/>
      <c r="P880" s="142"/>
      <c r="Q880" s="142"/>
    </row>
    <row r="881" spans="1:17" ht="14.1" customHeight="1">
      <c r="A881" s="142"/>
      <c r="B881" s="268"/>
      <c r="C881" s="268"/>
      <c r="D881" s="142"/>
      <c r="E881" s="142"/>
      <c r="F881" s="142"/>
      <c r="G881" s="142"/>
      <c r="H881" s="142"/>
      <c r="I881" s="142"/>
      <c r="J881" s="142"/>
      <c r="K881" s="142"/>
      <c r="L881" s="142"/>
      <c r="M881" s="142"/>
      <c r="N881" s="142"/>
      <c r="O881" s="142"/>
      <c r="P881" s="142"/>
      <c r="Q881" s="142"/>
    </row>
    <row r="882" spans="1:17" ht="14.1" customHeight="1">
      <c r="A882" s="142"/>
      <c r="B882" s="268"/>
      <c r="C882" s="268"/>
      <c r="D882" s="142"/>
      <c r="E882" s="142"/>
      <c r="F882" s="142"/>
      <c r="G882" s="142"/>
      <c r="H882" s="142"/>
      <c r="I882" s="142"/>
      <c r="J882" s="142"/>
      <c r="K882" s="142"/>
      <c r="L882" s="142"/>
      <c r="M882" s="142"/>
      <c r="N882" s="142"/>
      <c r="O882" s="142"/>
      <c r="P882" s="142"/>
      <c r="Q882" s="142"/>
    </row>
    <row r="883" spans="1:17" ht="14.1" customHeight="1">
      <c r="A883" s="142"/>
      <c r="B883" s="268"/>
      <c r="C883" s="268"/>
      <c r="D883" s="142"/>
      <c r="E883" s="142"/>
      <c r="F883" s="142"/>
      <c r="G883" s="142"/>
      <c r="H883" s="142"/>
      <c r="I883" s="142"/>
      <c r="J883" s="142"/>
      <c r="K883" s="142"/>
      <c r="L883" s="142"/>
      <c r="M883" s="142"/>
      <c r="N883" s="142"/>
      <c r="O883" s="142"/>
      <c r="P883" s="142"/>
      <c r="Q883" s="142"/>
    </row>
    <row r="884" spans="1:17" ht="14.1" customHeight="1">
      <c r="A884" s="142"/>
      <c r="B884" s="268"/>
      <c r="C884" s="268"/>
      <c r="D884" s="142"/>
      <c r="E884" s="142"/>
      <c r="F884" s="142"/>
      <c r="G884" s="142"/>
      <c r="H884" s="142"/>
      <c r="I884" s="142"/>
      <c r="J884" s="142"/>
      <c r="K884" s="142"/>
      <c r="L884" s="142"/>
      <c r="M884" s="142"/>
      <c r="N884" s="142"/>
      <c r="O884" s="142"/>
      <c r="P884" s="142"/>
      <c r="Q884" s="142"/>
    </row>
    <row r="885" spans="1:17" ht="14.1" customHeight="1">
      <c r="A885" s="142"/>
      <c r="B885" s="268"/>
      <c r="C885" s="268"/>
      <c r="D885" s="142"/>
      <c r="E885" s="142"/>
      <c r="F885" s="142"/>
      <c r="G885" s="142"/>
      <c r="H885" s="142"/>
      <c r="I885" s="142"/>
      <c r="J885" s="142"/>
      <c r="K885" s="142"/>
      <c r="L885" s="142"/>
      <c r="M885" s="142"/>
      <c r="N885" s="142"/>
      <c r="O885" s="142"/>
      <c r="P885" s="142"/>
      <c r="Q885" s="142"/>
    </row>
    <row r="886" spans="1:17" ht="14.1" customHeight="1">
      <c r="A886" s="142"/>
      <c r="B886" s="268"/>
      <c r="C886" s="268"/>
      <c r="D886" s="142"/>
      <c r="E886" s="142"/>
      <c r="F886" s="142"/>
      <c r="G886" s="142"/>
      <c r="H886" s="142"/>
      <c r="I886" s="142"/>
      <c r="J886" s="142"/>
      <c r="K886" s="142"/>
      <c r="L886" s="142"/>
      <c r="M886" s="142"/>
      <c r="N886" s="142"/>
      <c r="O886" s="142"/>
      <c r="P886" s="142"/>
      <c r="Q886" s="142"/>
    </row>
    <row r="887" spans="1:17" ht="14.1" customHeight="1">
      <c r="A887" s="142"/>
      <c r="B887" s="268"/>
      <c r="C887" s="268"/>
      <c r="D887" s="142"/>
      <c r="E887" s="142"/>
      <c r="F887" s="142"/>
      <c r="G887" s="142"/>
      <c r="H887" s="142"/>
      <c r="I887" s="142"/>
      <c r="J887" s="142"/>
      <c r="K887" s="142"/>
      <c r="L887" s="142"/>
      <c r="M887" s="142"/>
      <c r="N887" s="142"/>
      <c r="O887" s="142"/>
      <c r="P887" s="142"/>
      <c r="Q887" s="142"/>
    </row>
    <row r="888" spans="1:17" ht="14.1" customHeight="1">
      <c r="A888" s="142"/>
      <c r="B888" s="268"/>
      <c r="C888" s="268"/>
      <c r="D888" s="142"/>
      <c r="E888" s="142"/>
      <c r="F888" s="142"/>
      <c r="G888" s="142"/>
      <c r="H888" s="142"/>
      <c r="I888" s="142"/>
      <c r="J888" s="142"/>
      <c r="K888" s="142"/>
      <c r="L888" s="142"/>
      <c r="M888" s="142"/>
      <c r="N888" s="142"/>
      <c r="O888" s="142"/>
      <c r="P888" s="142"/>
      <c r="Q888" s="142"/>
    </row>
    <row r="889" spans="1:17" ht="14.1" customHeight="1">
      <c r="A889" s="142"/>
      <c r="B889" s="268"/>
      <c r="C889" s="268"/>
      <c r="D889" s="142"/>
      <c r="E889" s="142"/>
      <c r="F889" s="142"/>
      <c r="G889" s="142"/>
      <c r="H889" s="142"/>
      <c r="I889" s="142"/>
      <c r="J889" s="142"/>
      <c r="K889" s="142"/>
      <c r="L889" s="142"/>
      <c r="M889" s="142"/>
      <c r="N889" s="142"/>
      <c r="O889" s="142"/>
      <c r="P889" s="142"/>
      <c r="Q889" s="142"/>
    </row>
    <row r="890" spans="1:17" ht="14.1" customHeight="1">
      <c r="A890" s="142"/>
      <c r="B890" s="268"/>
      <c r="C890" s="268"/>
      <c r="D890" s="142"/>
      <c r="E890" s="142"/>
      <c r="F890" s="142"/>
      <c r="G890" s="142"/>
      <c r="H890" s="142"/>
      <c r="I890" s="142"/>
      <c r="J890" s="142"/>
      <c r="K890" s="142"/>
      <c r="L890" s="142"/>
      <c r="M890" s="142"/>
      <c r="N890" s="142"/>
      <c r="O890" s="142"/>
      <c r="P890" s="142"/>
      <c r="Q890" s="142"/>
    </row>
    <row r="891" spans="1:17" ht="14.1" customHeight="1">
      <c r="A891" s="142"/>
      <c r="B891" s="268"/>
      <c r="C891" s="268"/>
      <c r="D891" s="142"/>
      <c r="E891" s="142"/>
      <c r="F891" s="142"/>
      <c r="G891" s="142"/>
      <c r="H891" s="142"/>
      <c r="I891" s="142"/>
      <c r="J891" s="142"/>
      <c r="K891" s="142"/>
      <c r="L891" s="142"/>
      <c r="M891" s="142"/>
      <c r="N891" s="142"/>
      <c r="O891" s="142"/>
      <c r="P891" s="142"/>
      <c r="Q891" s="142"/>
    </row>
    <row r="892" spans="1:17" ht="14.1" customHeight="1">
      <c r="A892" s="142"/>
      <c r="B892" s="268"/>
      <c r="C892" s="268"/>
      <c r="D892" s="142"/>
      <c r="E892" s="142"/>
      <c r="F892" s="142"/>
      <c r="G892" s="142"/>
      <c r="H892" s="142"/>
      <c r="I892" s="142"/>
      <c r="J892" s="142"/>
      <c r="K892" s="142"/>
      <c r="L892" s="142"/>
      <c r="M892" s="142"/>
      <c r="N892" s="142"/>
      <c r="O892" s="142"/>
      <c r="P892" s="142"/>
      <c r="Q892" s="142"/>
    </row>
    <row r="893" spans="1:17" ht="14.1" customHeight="1">
      <c r="A893" s="142"/>
      <c r="B893" s="268"/>
      <c r="C893" s="268"/>
      <c r="D893" s="142"/>
      <c r="E893" s="142"/>
      <c r="F893" s="142"/>
      <c r="G893" s="142"/>
      <c r="H893" s="142"/>
      <c r="I893" s="142"/>
      <c r="J893" s="142"/>
      <c r="K893" s="142"/>
      <c r="L893" s="142"/>
      <c r="M893" s="142"/>
      <c r="N893" s="142"/>
      <c r="O893" s="142"/>
      <c r="P893" s="142"/>
      <c r="Q893" s="142"/>
    </row>
    <row r="894" spans="1:17" ht="14.1" customHeight="1">
      <c r="A894" s="142"/>
      <c r="B894" s="268"/>
      <c r="C894" s="268"/>
      <c r="D894" s="142"/>
      <c r="E894" s="142"/>
      <c r="F894" s="142"/>
      <c r="G894" s="142"/>
      <c r="H894" s="142"/>
      <c r="I894" s="142"/>
      <c r="J894" s="142"/>
      <c r="K894" s="142"/>
      <c r="L894" s="142"/>
      <c r="M894" s="142"/>
      <c r="N894" s="142"/>
      <c r="O894" s="142"/>
      <c r="P894" s="142"/>
      <c r="Q894" s="142"/>
    </row>
    <row r="895" spans="1:17" ht="14.1" customHeight="1">
      <c r="A895" s="142"/>
      <c r="B895" s="268"/>
      <c r="C895" s="268"/>
      <c r="D895" s="142"/>
      <c r="E895" s="142"/>
      <c r="F895" s="142"/>
      <c r="G895" s="142"/>
      <c r="H895" s="142"/>
      <c r="I895" s="142"/>
      <c r="J895" s="142"/>
      <c r="K895" s="142"/>
      <c r="L895" s="142"/>
      <c r="M895" s="142"/>
      <c r="N895" s="142"/>
      <c r="O895" s="142"/>
      <c r="P895" s="142"/>
      <c r="Q895" s="142"/>
    </row>
    <row r="896" spans="1:17" ht="14.1" customHeight="1">
      <c r="A896" s="142"/>
      <c r="B896" s="268"/>
      <c r="C896" s="268"/>
      <c r="D896" s="142"/>
      <c r="E896" s="142"/>
      <c r="F896" s="142"/>
      <c r="G896" s="142"/>
      <c r="H896" s="142"/>
      <c r="I896" s="142"/>
      <c r="J896" s="142"/>
      <c r="K896" s="142"/>
      <c r="L896" s="142"/>
      <c r="M896" s="142"/>
      <c r="N896" s="142"/>
      <c r="O896" s="142"/>
      <c r="P896" s="142"/>
      <c r="Q896" s="142"/>
    </row>
    <row r="897" spans="1:17" ht="14.1" customHeight="1">
      <c r="A897" s="142"/>
      <c r="B897" s="268"/>
      <c r="C897" s="268"/>
      <c r="D897" s="142"/>
      <c r="E897" s="142"/>
      <c r="F897" s="142"/>
      <c r="G897" s="142"/>
      <c r="H897" s="142"/>
      <c r="I897" s="142"/>
      <c r="J897" s="142"/>
      <c r="K897" s="142"/>
      <c r="L897" s="142"/>
      <c r="M897" s="142"/>
      <c r="N897" s="142"/>
      <c r="O897" s="142"/>
      <c r="P897" s="142"/>
      <c r="Q897" s="142"/>
    </row>
    <row r="898" spans="1:17" ht="14.1" customHeight="1">
      <c r="A898" s="142"/>
      <c r="B898" s="268"/>
      <c r="C898" s="268"/>
      <c r="D898" s="142"/>
      <c r="E898" s="142"/>
      <c r="F898" s="142"/>
      <c r="G898" s="142"/>
      <c r="H898" s="142"/>
      <c r="I898" s="142"/>
      <c r="J898" s="142"/>
      <c r="K898" s="142"/>
      <c r="L898" s="142"/>
      <c r="M898" s="142"/>
      <c r="N898" s="142"/>
      <c r="O898" s="142"/>
      <c r="P898" s="142"/>
      <c r="Q898" s="142"/>
    </row>
    <row r="899" spans="1:17" ht="14.1" customHeight="1">
      <c r="A899" s="142"/>
      <c r="B899" s="268"/>
      <c r="C899" s="268"/>
      <c r="D899" s="142"/>
      <c r="E899" s="142"/>
      <c r="F899" s="142"/>
      <c r="G899" s="142"/>
      <c r="H899" s="142"/>
      <c r="I899" s="142"/>
      <c r="J899" s="142"/>
      <c r="K899" s="142"/>
      <c r="L899" s="142"/>
      <c r="M899" s="142"/>
      <c r="N899" s="142"/>
      <c r="O899" s="142"/>
      <c r="P899" s="142"/>
      <c r="Q899" s="142"/>
    </row>
    <row r="900" spans="1:17" ht="14.1" customHeight="1">
      <c r="A900" s="142"/>
      <c r="B900" s="268"/>
      <c r="C900" s="268"/>
      <c r="D900" s="142"/>
      <c r="E900" s="142"/>
      <c r="F900" s="142"/>
      <c r="G900" s="142"/>
      <c r="H900" s="142"/>
      <c r="I900" s="142"/>
      <c r="J900" s="142"/>
      <c r="K900" s="142"/>
      <c r="L900" s="142"/>
      <c r="M900" s="142"/>
      <c r="N900" s="142"/>
      <c r="O900" s="142"/>
      <c r="P900" s="142"/>
      <c r="Q900" s="142"/>
    </row>
    <row r="901" spans="1:17" ht="14.1" customHeight="1">
      <c r="A901" s="142"/>
      <c r="B901" s="268"/>
      <c r="C901" s="268"/>
      <c r="D901" s="142"/>
      <c r="E901" s="142"/>
      <c r="F901" s="142"/>
      <c r="G901" s="142"/>
      <c r="H901" s="142"/>
      <c r="I901" s="142"/>
      <c r="J901" s="142"/>
      <c r="K901" s="142"/>
      <c r="L901" s="142"/>
      <c r="M901" s="142"/>
      <c r="N901" s="142"/>
      <c r="O901" s="142"/>
      <c r="P901" s="142"/>
      <c r="Q901" s="142"/>
    </row>
    <row r="902" spans="1:17" ht="14.1" customHeight="1">
      <c r="A902" s="142"/>
      <c r="B902" s="268"/>
      <c r="C902" s="268"/>
      <c r="D902" s="142"/>
      <c r="E902" s="142"/>
      <c r="F902" s="142"/>
      <c r="G902" s="142"/>
      <c r="H902" s="142"/>
      <c r="I902" s="142"/>
      <c r="J902" s="142"/>
      <c r="K902" s="142"/>
      <c r="L902" s="142"/>
      <c r="M902" s="142"/>
      <c r="N902" s="142"/>
      <c r="O902" s="142"/>
      <c r="P902" s="142"/>
      <c r="Q902" s="142"/>
    </row>
    <row r="903" spans="1:17" ht="14.1" customHeight="1">
      <c r="A903" s="142"/>
      <c r="B903" s="268"/>
      <c r="C903" s="268"/>
      <c r="D903" s="142"/>
      <c r="E903" s="142"/>
      <c r="F903" s="142"/>
      <c r="G903" s="142"/>
      <c r="H903" s="142"/>
      <c r="I903" s="142"/>
      <c r="J903" s="142"/>
      <c r="K903" s="142"/>
      <c r="L903" s="142"/>
      <c r="M903" s="142"/>
      <c r="N903" s="142"/>
      <c r="O903" s="142"/>
      <c r="P903" s="142"/>
      <c r="Q903" s="142"/>
    </row>
    <row r="904" spans="1:17" ht="14.1" customHeight="1">
      <c r="A904" s="142"/>
      <c r="B904" s="268"/>
      <c r="C904" s="268"/>
      <c r="D904" s="142"/>
      <c r="E904" s="142"/>
      <c r="F904" s="142"/>
      <c r="G904" s="142"/>
      <c r="H904" s="142"/>
      <c r="I904" s="142"/>
      <c r="J904" s="142"/>
      <c r="K904" s="142"/>
      <c r="L904" s="142"/>
      <c r="M904" s="142"/>
      <c r="N904" s="142"/>
      <c r="O904" s="142"/>
      <c r="P904" s="142"/>
      <c r="Q904" s="142"/>
    </row>
    <row r="905" spans="1:17" ht="14.1" customHeight="1">
      <c r="A905" s="142"/>
      <c r="B905" s="268"/>
      <c r="C905" s="268"/>
      <c r="D905" s="142"/>
      <c r="E905" s="142"/>
      <c r="F905" s="142"/>
      <c r="G905" s="142"/>
      <c r="H905" s="142"/>
      <c r="I905" s="142"/>
      <c r="J905" s="142"/>
      <c r="K905" s="142"/>
      <c r="L905" s="142"/>
      <c r="M905" s="142"/>
      <c r="N905" s="142"/>
      <c r="O905" s="142"/>
      <c r="P905" s="142"/>
      <c r="Q905" s="142"/>
    </row>
    <row r="906" spans="1:17" ht="14.1" customHeight="1">
      <c r="A906" s="142"/>
      <c r="B906" s="268"/>
      <c r="C906" s="268"/>
      <c r="D906" s="142"/>
      <c r="E906" s="142"/>
      <c r="F906" s="142"/>
      <c r="G906" s="142"/>
      <c r="H906" s="142"/>
      <c r="I906" s="142"/>
      <c r="J906" s="142"/>
      <c r="K906" s="142"/>
      <c r="L906" s="142"/>
      <c r="M906" s="142"/>
      <c r="N906" s="142"/>
      <c r="O906" s="142"/>
      <c r="P906" s="142"/>
      <c r="Q906" s="142"/>
    </row>
    <row r="907" spans="1:17" ht="14.1" customHeight="1">
      <c r="A907" s="142"/>
      <c r="B907" s="268"/>
      <c r="C907" s="268"/>
      <c r="D907" s="142"/>
      <c r="E907" s="142"/>
      <c r="F907" s="142"/>
      <c r="G907" s="142"/>
      <c r="H907" s="142"/>
      <c r="I907" s="142"/>
      <c r="J907" s="142"/>
      <c r="K907" s="142"/>
      <c r="L907" s="142"/>
      <c r="M907" s="142"/>
      <c r="N907" s="142"/>
      <c r="O907" s="142"/>
      <c r="P907" s="142"/>
      <c r="Q907" s="142"/>
    </row>
    <row r="908" spans="1:17" ht="14.1" customHeight="1">
      <c r="A908" s="142"/>
      <c r="B908" s="268"/>
      <c r="C908" s="268"/>
      <c r="D908" s="142"/>
      <c r="E908" s="142"/>
      <c r="F908" s="142"/>
      <c r="G908" s="142"/>
      <c r="H908" s="142"/>
      <c r="I908" s="142"/>
      <c r="J908" s="142"/>
      <c r="K908" s="142"/>
      <c r="L908" s="142"/>
      <c r="M908" s="142"/>
      <c r="N908" s="142"/>
      <c r="O908" s="142"/>
      <c r="P908" s="142"/>
      <c r="Q908" s="142"/>
    </row>
    <row r="909" spans="1:17" ht="14.1" customHeight="1">
      <c r="A909" s="142"/>
      <c r="B909" s="268"/>
      <c r="C909" s="268"/>
      <c r="D909" s="142"/>
      <c r="E909" s="142"/>
      <c r="F909" s="142"/>
      <c r="G909" s="142"/>
      <c r="H909" s="142"/>
      <c r="I909" s="142"/>
      <c r="J909" s="142"/>
      <c r="K909" s="142"/>
      <c r="L909" s="142"/>
      <c r="M909" s="142"/>
      <c r="N909" s="142"/>
      <c r="O909" s="142"/>
      <c r="P909" s="142"/>
      <c r="Q909" s="142"/>
    </row>
    <row r="910" spans="1:17" ht="14.1" customHeight="1">
      <c r="A910" s="142"/>
      <c r="B910" s="268"/>
      <c r="C910" s="268"/>
      <c r="D910" s="142"/>
      <c r="E910" s="142"/>
      <c r="F910" s="142"/>
      <c r="G910" s="142"/>
      <c r="H910" s="142"/>
      <c r="I910" s="142"/>
      <c r="J910" s="142"/>
      <c r="K910" s="142"/>
      <c r="L910" s="142"/>
      <c r="M910" s="142"/>
      <c r="N910" s="142"/>
      <c r="O910" s="142"/>
      <c r="P910" s="142"/>
      <c r="Q910" s="142"/>
    </row>
    <row r="911" spans="1:17" ht="14.1" customHeight="1">
      <c r="A911" s="142"/>
      <c r="B911" s="268"/>
      <c r="C911" s="268"/>
      <c r="D911" s="142"/>
      <c r="E911" s="142"/>
      <c r="F911" s="142"/>
      <c r="G911" s="142"/>
      <c r="H911" s="142"/>
      <c r="I911" s="142"/>
      <c r="J911" s="142"/>
      <c r="K911" s="142"/>
      <c r="L911" s="142"/>
      <c r="M911" s="142"/>
      <c r="N911" s="142"/>
      <c r="O911" s="142"/>
      <c r="P911" s="142"/>
      <c r="Q911" s="142"/>
    </row>
    <row r="912" spans="1:17" ht="14.1" customHeight="1">
      <c r="A912" s="142"/>
      <c r="B912" s="268"/>
      <c r="C912" s="268"/>
      <c r="D912" s="142"/>
      <c r="E912" s="142"/>
      <c r="F912" s="142"/>
      <c r="G912" s="142"/>
      <c r="H912" s="142"/>
      <c r="I912" s="142"/>
      <c r="J912" s="142"/>
      <c r="K912" s="142"/>
      <c r="L912" s="142"/>
      <c r="M912" s="142"/>
      <c r="N912" s="142"/>
      <c r="O912" s="142"/>
      <c r="P912" s="142"/>
      <c r="Q912" s="142"/>
    </row>
    <row r="913" spans="1:17" ht="14.1" customHeight="1">
      <c r="A913" s="142"/>
      <c r="B913" s="268"/>
      <c r="C913" s="268"/>
      <c r="D913" s="142"/>
      <c r="E913" s="142"/>
      <c r="F913" s="142"/>
      <c r="G913" s="142"/>
      <c r="H913" s="142"/>
      <c r="I913" s="142"/>
      <c r="J913" s="142"/>
      <c r="K913" s="142"/>
      <c r="L913" s="142"/>
      <c r="M913" s="142"/>
      <c r="N913" s="142"/>
      <c r="O913" s="142"/>
      <c r="P913" s="142"/>
      <c r="Q913" s="142"/>
    </row>
    <row r="914" spans="1:17" ht="14.1" customHeight="1">
      <c r="A914" s="142"/>
      <c r="B914" s="268"/>
      <c r="C914" s="268"/>
      <c r="D914" s="142"/>
      <c r="E914" s="142"/>
      <c r="F914" s="142"/>
      <c r="G914" s="142"/>
      <c r="H914" s="142"/>
      <c r="I914" s="142"/>
      <c r="J914" s="142"/>
      <c r="K914" s="142"/>
      <c r="L914" s="142"/>
      <c r="M914" s="142"/>
      <c r="N914" s="142"/>
      <c r="O914" s="142"/>
      <c r="P914" s="142"/>
      <c r="Q914" s="142"/>
    </row>
    <row r="915" spans="1:17" ht="14.1" customHeight="1">
      <c r="A915" s="142"/>
      <c r="B915" s="268"/>
      <c r="C915" s="268"/>
      <c r="D915" s="142"/>
      <c r="E915" s="142"/>
      <c r="F915" s="142"/>
      <c r="G915" s="142"/>
      <c r="H915" s="142"/>
      <c r="I915" s="142"/>
      <c r="J915" s="142"/>
      <c r="K915" s="142"/>
      <c r="L915" s="142"/>
      <c r="M915" s="142"/>
      <c r="N915" s="142"/>
      <c r="O915" s="142"/>
      <c r="P915" s="142"/>
      <c r="Q915" s="142"/>
    </row>
    <row r="916" spans="1:17" ht="14.1" customHeight="1">
      <c r="A916" s="142"/>
      <c r="B916" s="268"/>
      <c r="C916" s="268"/>
      <c r="D916" s="142"/>
      <c r="E916" s="142"/>
      <c r="F916" s="142"/>
      <c r="G916" s="142"/>
      <c r="H916" s="142"/>
      <c r="I916" s="142"/>
      <c r="J916" s="142"/>
      <c r="K916" s="142"/>
      <c r="L916" s="142"/>
      <c r="M916" s="142"/>
      <c r="N916" s="142"/>
      <c r="O916" s="142"/>
      <c r="P916" s="142"/>
      <c r="Q916" s="142"/>
    </row>
    <row r="917" spans="1:17" ht="14.1" customHeight="1">
      <c r="A917" s="142"/>
      <c r="B917" s="268"/>
      <c r="C917" s="268"/>
      <c r="D917" s="142"/>
      <c r="E917" s="142"/>
      <c r="F917" s="142"/>
      <c r="G917" s="142"/>
      <c r="H917" s="142"/>
      <c r="I917" s="142"/>
      <c r="J917" s="142"/>
      <c r="K917" s="142"/>
      <c r="L917" s="142"/>
      <c r="M917" s="142"/>
      <c r="N917" s="142"/>
      <c r="O917" s="142"/>
      <c r="P917" s="142"/>
      <c r="Q917" s="142"/>
    </row>
    <row r="918" spans="1:17" ht="14.1" customHeight="1">
      <c r="A918" s="142"/>
      <c r="B918" s="268"/>
      <c r="C918" s="268"/>
      <c r="D918" s="142"/>
      <c r="E918" s="142"/>
      <c r="F918" s="142"/>
      <c r="G918" s="142"/>
      <c r="H918" s="142"/>
      <c r="I918" s="142"/>
      <c r="J918" s="142"/>
      <c r="K918" s="142"/>
      <c r="L918" s="142"/>
      <c r="M918" s="142"/>
      <c r="N918" s="142"/>
      <c r="O918" s="142"/>
      <c r="P918" s="142"/>
      <c r="Q918" s="142"/>
    </row>
    <row r="919" spans="1:17" ht="14.1" customHeight="1">
      <c r="A919" s="142"/>
      <c r="B919" s="268"/>
      <c r="C919" s="268"/>
      <c r="D919" s="142"/>
      <c r="E919" s="142"/>
      <c r="F919" s="142"/>
      <c r="G919" s="142"/>
      <c r="H919" s="142"/>
      <c r="I919" s="142"/>
      <c r="J919" s="142"/>
      <c r="K919" s="142"/>
      <c r="L919" s="142"/>
      <c r="M919" s="142"/>
      <c r="N919" s="142"/>
      <c r="O919" s="142"/>
      <c r="P919" s="142"/>
      <c r="Q919" s="142"/>
    </row>
    <row r="920" spans="1:17" ht="14.1" customHeight="1">
      <c r="A920" s="142"/>
      <c r="B920" s="268"/>
      <c r="C920" s="268"/>
      <c r="D920" s="142"/>
      <c r="E920" s="142"/>
      <c r="F920" s="142"/>
      <c r="G920" s="142"/>
      <c r="H920" s="142"/>
      <c r="I920" s="142"/>
      <c r="J920" s="142"/>
      <c r="K920" s="142"/>
      <c r="L920" s="142"/>
      <c r="M920" s="142"/>
      <c r="N920" s="142"/>
      <c r="O920" s="142"/>
      <c r="P920" s="142"/>
      <c r="Q920" s="142"/>
    </row>
    <row r="921" spans="1:17" ht="14.1" customHeight="1">
      <c r="A921" s="142"/>
      <c r="B921" s="268"/>
      <c r="C921" s="268"/>
      <c r="D921" s="142"/>
      <c r="E921" s="142"/>
      <c r="F921" s="142"/>
      <c r="G921" s="142"/>
      <c r="H921" s="142"/>
      <c r="I921" s="142"/>
      <c r="J921" s="142"/>
      <c r="K921" s="142"/>
      <c r="L921" s="142"/>
      <c r="M921" s="142"/>
      <c r="N921" s="142"/>
      <c r="O921" s="142"/>
      <c r="P921" s="142"/>
      <c r="Q921" s="142"/>
    </row>
    <row r="922" spans="1:17" ht="14.1" customHeight="1">
      <c r="A922" s="142"/>
      <c r="B922" s="268"/>
      <c r="C922" s="268"/>
      <c r="D922" s="142"/>
      <c r="E922" s="142"/>
      <c r="F922" s="142"/>
      <c r="G922" s="142"/>
      <c r="H922" s="142"/>
      <c r="I922" s="142"/>
      <c r="J922" s="142"/>
      <c r="K922" s="142"/>
      <c r="L922" s="142"/>
      <c r="M922" s="142"/>
      <c r="N922" s="142"/>
      <c r="O922" s="142"/>
      <c r="P922" s="142"/>
      <c r="Q922" s="142"/>
    </row>
    <row r="923" spans="1:17" ht="14.1" customHeight="1">
      <c r="A923" s="142"/>
      <c r="B923" s="268"/>
      <c r="C923" s="268"/>
      <c r="D923" s="142"/>
      <c r="E923" s="142"/>
      <c r="F923" s="142"/>
      <c r="G923" s="142"/>
      <c r="H923" s="142"/>
      <c r="I923" s="142"/>
      <c r="J923" s="142"/>
      <c r="K923" s="142"/>
      <c r="L923" s="142"/>
      <c r="M923" s="142"/>
      <c r="N923" s="142"/>
      <c r="O923" s="142"/>
      <c r="P923" s="142"/>
      <c r="Q923" s="142"/>
    </row>
    <row r="924" spans="1:17" ht="14.1" customHeight="1">
      <c r="A924" s="142"/>
      <c r="B924" s="268"/>
      <c r="C924" s="268"/>
      <c r="D924" s="142"/>
      <c r="E924" s="142"/>
      <c r="F924" s="142"/>
      <c r="G924" s="142"/>
      <c r="H924" s="142"/>
      <c r="I924" s="142"/>
      <c r="J924" s="142"/>
      <c r="K924" s="142"/>
      <c r="L924" s="142"/>
      <c r="M924" s="142"/>
      <c r="N924" s="142"/>
      <c r="O924" s="142"/>
      <c r="P924" s="142"/>
      <c r="Q924" s="142"/>
    </row>
    <row r="925" spans="1:17" ht="14.1" customHeight="1">
      <c r="A925" s="142"/>
      <c r="B925" s="268"/>
      <c r="C925" s="268"/>
      <c r="D925" s="142"/>
      <c r="E925" s="142"/>
      <c r="F925" s="142"/>
      <c r="G925" s="142"/>
      <c r="H925" s="142"/>
      <c r="I925" s="142"/>
      <c r="J925" s="142"/>
      <c r="K925" s="142"/>
      <c r="L925" s="142"/>
      <c r="M925" s="142"/>
      <c r="N925" s="142"/>
      <c r="O925" s="142"/>
      <c r="P925" s="142"/>
      <c r="Q925" s="142"/>
    </row>
    <row r="926" spans="1:17" ht="14.1" customHeight="1">
      <c r="A926" s="142"/>
      <c r="B926" s="268"/>
      <c r="C926" s="268"/>
      <c r="D926" s="142"/>
      <c r="E926" s="142"/>
      <c r="F926" s="142"/>
      <c r="G926" s="142"/>
      <c r="H926" s="142"/>
      <c r="I926" s="142"/>
      <c r="J926" s="142"/>
      <c r="K926" s="142"/>
      <c r="L926" s="142"/>
      <c r="M926" s="142"/>
      <c r="N926" s="142"/>
      <c r="O926" s="142"/>
      <c r="P926" s="142"/>
      <c r="Q926" s="142"/>
    </row>
    <row r="927" spans="1:17" ht="14.1" customHeight="1">
      <c r="A927" s="142"/>
      <c r="B927" s="268"/>
      <c r="C927" s="268"/>
      <c r="D927" s="142"/>
      <c r="E927" s="142"/>
      <c r="F927" s="142"/>
      <c r="G927" s="142"/>
      <c r="H927" s="142"/>
      <c r="I927" s="142"/>
      <c r="J927" s="142"/>
      <c r="K927" s="142"/>
      <c r="L927" s="142"/>
      <c r="M927" s="142"/>
      <c r="N927" s="142"/>
      <c r="O927" s="142"/>
      <c r="P927" s="142"/>
      <c r="Q927" s="142"/>
    </row>
    <row r="928" spans="1:17" ht="14.1" customHeight="1">
      <c r="A928" s="142"/>
      <c r="B928" s="268"/>
      <c r="C928" s="268"/>
      <c r="D928" s="142"/>
      <c r="E928" s="142"/>
      <c r="F928" s="142"/>
      <c r="G928" s="142"/>
      <c r="H928" s="142"/>
      <c r="I928" s="142"/>
      <c r="J928" s="142"/>
      <c r="K928" s="142"/>
      <c r="L928" s="142"/>
      <c r="M928" s="142"/>
      <c r="N928" s="142"/>
      <c r="O928" s="142"/>
      <c r="P928" s="142"/>
      <c r="Q928" s="142"/>
    </row>
    <row r="929" spans="1:17" ht="14.1" customHeight="1">
      <c r="A929" s="142"/>
      <c r="B929" s="268"/>
      <c r="C929" s="268"/>
      <c r="D929" s="142"/>
      <c r="E929" s="142"/>
      <c r="F929" s="142"/>
      <c r="G929" s="142"/>
      <c r="H929" s="142"/>
      <c r="I929" s="142"/>
      <c r="J929" s="142"/>
      <c r="K929" s="142"/>
      <c r="L929" s="142"/>
      <c r="M929" s="142"/>
      <c r="N929" s="142"/>
      <c r="O929" s="142"/>
      <c r="P929" s="142"/>
      <c r="Q929" s="142"/>
    </row>
    <row r="930" spans="1:17" ht="14.1" customHeight="1">
      <c r="A930" s="142"/>
      <c r="B930" s="268"/>
      <c r="C930" s="268"/>
      <c r="D930" s="142"/>
      <c r="E930" s="142"/>
      <c r="F930" s="142"/>
      <c r="G930" s="142"/>
      <c r="H930" s="142"/>
      <c r="I930" s="142"/>
      <c r="J930" s="142"/>
      <c r="K930" s="142"/>
      <c r="L930" s="142"/>
      <c r="M930" s="142"/>
      <c r="N930" s="142"/>
      <c r="O930" s="142"/>
      <c r="P930" s="142"/>
      <c r="Q930" s="142"/>
    </row>
    <row r="931" spans="1:17" ht="14.1" customHeight="1">
      <c r="A931" s="142"/>
      <c r="B931" s="268"/>
      <c r="C931" s="268"/>
      <c r="D931" s="142"/>
      <c r="E931" s="142"/>
      <c r="F931" s="142"/>
      <c r="G931" s="142"/>
      <c r="H931" s="142"/>
      <c r="I931" s="142"/>
      <c r="J931" s="142"/>
      <c r="K931" s="142"/>
      <c r="L931" s="142"/>
      <c r="M931" s="142"/>
      <c r="N931" s="142"/>
      <c r="O931" s="142"/>
      <c r="P931" s="142"/>
      <c r="Q931" s="142"/>
    </row>
    <row r="932" spans="1:17" ht="14.1" customHeight="1">
      <c r="A932" s="142"/>
      <c r="B932" s="268"/>
      <c r="C932" s="268"/>
      <c r="D932" s="142"/>
      <c r="E932" s="142"/>
      <c r="F932" s="142"/>
      <c r="G932" s="142"/>
      <c r="H932" s="142"/>
      <c r="I932" s="142"/>
      <c r="J932" s="142"/>
      <c r="K932" s="142"/>
      <c r="L932" s="142"/>
      <c r="M932" s="142"/>
      <c r="N932" s="142"/>
      <c r="O932" s="142"/>
      <c r="P932" s="142"/>
      <c r="Q932" s="142"/>
    </row>
    <row r="933" spans="1:17" ht="14.1" customHeight="1">
      <c r="A933" s="142"/>
      <c r="B933" s="268"/>
      <c r="C933" s="268"/>
      <c r="D933" s="142"/>
      <c r="E933" s="142"/>
      <c r="F933" s="142"/>
      <c r="G933" s="142"/>
      <c r="H933" s="142"/>
      <c r="I933" s="142"/>
      <c r="J933" s="142"/>
      <c r="K933" s="142"/>
      <c r="L933" s="142"/>
      <c r="M933" s="142"/>
      <c r="N933" s="142"/>
      <c r="O933" s="142"/>
      <c r="P933" s="142"/>
      <c r="Q933" s="142"/>
    </row>
    <row r="934" spans="1:17" ht="14.1" customHeight="1">
      <c r="A934" s="142"/>
      <c r="B934" s="268"/>
      <c r="C934" s="268"/>
      <c r="D934" s="142"/>
      <c r="E934" s="142"/>
      <c r="F934" s="142"/>
      <c r="G934" s="142"/>
      <c r="H934" s="142"/>
      <c r="I934" s="142"/>
      <c r="J934" s="142"/>
      <c r="K934" s="142"/>
      <c r="L934" s="142"/>
      <c r="M934" s="142"/>
      <c r="N934" s="142"/>
      <c r="O934" s="142"/>
      <c r="P934" s="142"/>
      <c r="Q934" s="142"/>
    </row>
    <row r="935" spans="1:17" ht="14.1" customHeight="1">
      <c r="A935" s="142"/>
      <c r="B935" s="268"/>
      <c r="C935" s="268"/>
      <c r="D935" s="142"/>
      <c r="E935" s="142"/>
      <c r="F935" s="142"/>
      <c r="G935" s="142"/>
      <c r="H935" s="142"/>
      <c r="I935" s="142"/>
      <c r="J935" s="142"/>
      <c r="K935" s="142"/>
      <c r="L935" s="142"/>
      <c r="M935" s="142"/>
      <c r="N935" s="142"/>
      <c r="O935" s="142"/>
      <c r="P935" s="142"/>
      <c r="Q935" s="142"/>
    </row>
    <row r="936" spans="1:17" ht="14.1" customHeight="1">
      <c r="A936" s="142"/>
      <c r="B936" s="268"/>
      <c r="C936" s="268"/>
      <c r="D936" s="142"/>
      <c r="E936" s="142"/>
      <c r="F936" s="142"/>
      <c r="G936" s="142"/>
      <c r="H936" s="142"/>
      <c r="I936" s="142"/>
      <c r="J936" s="142"/>
      <c r="K936" s="142"/>
      <c r="L936" s="142"/>
      <c r="M936" s="142"/>
      <c r="N936" s="142"/>
      <c r="O936" s="142"/>
      <c r="P936" s="142"/>
      <c r="Q936" s="142"/>
    </row>
    <row r="937" spans="1:17" ht="14.1" customHeight="1">
      <c r="A937" s="142"/>
      <c r="B937" s="268"/>
      <c r="C937" s="268"/>
      <c r="D937" s="142"/>
      <c r="E937" s="142"/>
      <c r="F937" s="142"/>
      <c r="G937" s="142"/>
      <c r="H937" s="142"/>
      <c r="I937" s="142"/>
      <c r="J937" s="142"/>
      <c r="K937" s="142"/>
      <c r="L937" s="142"/>
      <c r="M937" s="142"/>
      <c r="N937" s="142"/>
      <c r="O937" s="142"/>
      <c r="P937" s="142"/>
      <c r="Q937" s="142"/>
    </row>
    <row r="938" spans="1:17" ht="14.1" customHeight="1">
      <c r="A938" s="142"/>
      <c r="B938" s="268"/>
      <c r="C938" s="268"/>
      <c r="D938" s="142"/>
      <c r="E938" s="142"/>
      <c r="F938" s="142"/>
      <c r="G938" s="142"/>
      <c r="H938" s="142"/>
      <c r="I938" s="142"/>
      <c r="J938" s="142"/>
      <c r="K938" s="142"/>
      <c r="L938" s="142"/>
      <c r="M938" s="142"/>
      <c r="N938" s="142"/>
      <c r="O938" s="142"/>
      <c r="P938" s="142"/>
      <c r="Q938" s="142"/>
    </row>
    <row r="939" spans="1:17" ht="14.1" customHeight="1">
      <c r="A939" s="142"/>
      <c r="B939" s="268"/>
      <c r="C939" s="268"/>
      <c r="D939" s="142"/>
      <c r="E939" s="142"/>
      <c r="F939" s="142"/>
      <c r="G939" s="142"/>
      <c r="H939" s="142"/>
      <c r="I939" s="142"/>
      <c r="J939" s="142"/>
      <c r="K939" s="142"/>
      <c r="L939" s="142"/>
      <c r="M939" s="142"/>
      <c r="N939" s="142"/>
      <c r="O939" s="142"/>
      <c r="P939" s="142"/>
      <c r="Q939" s="142"/>
    </row>
    <row r="940" spans="1:17" ht="14.1" customHeight="1">
      <c r="A940" s="142"/>
      <c r="B940" s="268"/>
      <c r="C940" s="268"/>
      <c r="D940" s="142"/>
      <c r="E940" s="142"/>
      <c r="F940" s="142"/>
      <c r="G940" s="142"/>
      <c r="H940" s="142"/>
      <c r="I940" s="142"/>
      <c r="J940" s="142"/>
      <c r="K940" s="142"/>
      <c r="L940" s="142"/>
      <c r="M940" s="142"/>
      <c r="N940" s="142"/>
      <c r="O940" s="142"/>
      <c r="P940" s="142"/>
      <c r="Q940" s="142"/>
    </row>
    <row r="941" spans="1:17" ht="14.1" customHeight="1">
      <c r="A941" s="142"/>
      <c r="B941" s="268"/>
      <c r="C941" s="268"/>
      <c r="D941" s="142"/>
      <c r="E941" s="142"/>
      <c r="F941" s="142"/>
      <c r="G941" s="142"/>
      <c r="H941" s="142"/>
      <c r="I941" s="142"/>
      <c r="J941" s="142"/>
      <c r="K941" s="142"/>
      <c r="L941" s="142"/>
      <c r="M941" s="142"/>
      <c r="N941" s="142"/>
      <c r="O941" s="142"/>
      <c r="P941" s="142"/>
      <c r="Q941" s="142"/>
    </row>
    <row r="942" spans="1:17" ht="14.1" customHeight="1">
      <c r="A942" s="142"/>
      <c r="B942" s="268"/>
      <c r="C942" s="268"/>
      <c r="D942" s="142"/>
      <c r="E942" s="142"/>
      <c r="F942" s="142"/>
      <c r="G942" s="142"/>
      <c r="H942" s="142"/>
      <c r="I942" s="142"/>
      <c r="J942" s="142"/>
      <c r="K942" s="142"/>
      <c r="L942" s="142"/>
      <c r="M942" s="142"/>
      <c r="N942" s="142"/>
      <c r="O942" s="142"/>
      <c r="P942" s="142"/>
      <c r="Q942" s="142"/>
    </row>
    <row r="943" spans="1:17" ht="14.1" customHeight="1">
      <c r="A943" s="142"/>
      <c r="B943" s="268"/>
      <c r="C943" s="268"/>
      <c r="D943" s="142"/>
      <c r="E943" s="142"/>
      <c r="F943" s="142"/>
      <c r="G943" s="142"/>
      <c r="H943" s="142"/>
      <c r="I943" s="142"/>
      <c r="J943" s="142"/>
      <c r="K943" s="142"/>
      <c r="L943" s="142"/>
      <c r="M943" s="142"/>
      <c r="N943" s="142"/>
      <c r="O943" s="142"/>
      <c r="P943" s="142"/>
      <c r="Q943" s="142"/>
    </row>
    <row r="944" spans="1:17" ht="14.1" customHeight="1">
      <c r="A944" s="142"/>
      <c r="B944" s="268"/>
      <c r="C944" s="268"/>
      <c r="D944" s="142"/>
      <c r="E944" s="142"/>
      <c r="F944" s="142"/>
      <c r="G944" s="142"/>
      <c r="H944" s="142"/>
      <c r="I944" s="142"/>
      <c r="J944" s="142"/>
      <c r="K944" s="142"/>
      <c r="L944" s="142"/>
      <c r="M944" s="142"/>
      <c r="N944" s="142"/>
      <c r="O944" s="142"/>
      <c r="P944" s="142"/>
      <c r="Q944" s="142"/>
    </row>
    <row r="945" spans="1:17" ht="14.1" customHeight="1">
      <c r="A945" s="142"/>
      <c r="B945" s="268"/>
      <c r="C945" s="268"/>
      <c r="D945" s="142"/>
      <c r="E945" s="142"/>
      <c r="F945" s="142"/>
      <c r="G945" s="142"/>
      <c r="H945" s="142"/>
      <c r="I945" s="142"/>
      <c r="J945" s="142"/>
      <c r="K945" s="142"/>
      <c r="L945" s="142"/>
      <c r="M945" s="142"/>
      <c r="N945" s="142"/>
      <c r="O945" s="142"/>
      <c r="P945" s="142"/>
      <c r="Q945" s="142"/>
    </row>
    <row r="946" spans="1:17" ht="14.1" customHeight="1">
      <c r="A946" s="142"/>
      <c r="B946" s="268"/>
      <c r="C946" s="268"/>
      <c r="D946" s="142"/>
      <c r="E946" s="142"/>
      <c r="F946" s="142"/>
      <c r="G946" s="142"/>
      <c r="H946" s="142"/>
      <c r="I946" s="142"/>
      <c r="J946" s="142"/>
      <c r="K946" s="142"/>
      <c r="L946" s="142"/>
      <c r="M946" s="142"/>
      <c r="N946" s="142"/>
      <c r="O946" s="142"/>
      <c r="P946" s="142"/>
      <c r="Q946" s="142"/>
    </row>
    <row r="947" spans="1:17" ht="14.1" customHeight="1">
      <c r="A947" s="142"/>
      <c r="B947" s="268"/>
      <c r="C947" s="268"/>
      <c r="D947" s="142"/>
      <c r="E947" s="142"/>
      <c r="F947" s="142"/>
      <c r="G947" s="142"/>
      <c r="H947" s="142"/>
      <c r="I947" s="142"/>
      <c r="J947" s="142"/>
      <c r="K947" s="142"/>
      <c r="L947" s="142"/>
      <c r="M947" s="142"/>
      <c r="N947" s="142"/>
      <c r="O947" s="142"/>
      <c r="P947" s="142"/>
      <c r="Q947" s="142"/>
    </row>
    <row r="948" spans="1:17" ht="14.1" customHeight="1">
      <c r="A948" s="142"/>
      <c r="B948" s="268"/>
      <c r="C948" s="268"/>
      <c r="D948" s="142"/>
      <c r="E948" s="142"/>
      <c r="F948" s="142"/>
      <c r="G948" s="142"/>
      <c r="H948" s="142"/>
      <c r="I948" s="142"/>
      <c r="J948" s="142"/>
      <c r="K948" s="142"/>
      <c r="L948" s="142"/>
      <c r="M948" s="142"/>
      <c r="N948" s="142"/>
      <c r="O948" s="142"/>
      <c r="P948" s="142"/>
      <c r="Q948" s="142"/>
    </row>
    <row r="949" spans="1:17" ht="14.1" customHeight="1">
      <c r="A949" s="142"/>
      <c r="B949" s="268"/>
      <c r="C949" s="268"/>
      <c r="D949" s="142"/>
      <c r="E949" s="142"/>
      <c r="F949" s="142"/>
      <c r="G949" s="142"/>
      <c r="H949" s="142"/>
      <c r="I949" s="142"/>
      <c r="J949" s="142"/>
      <c r="K949" s="142"/>
      <c r="L949" s="142"/>
      <c r="M949" s="142"/>
      <c r="N949" s="142"/>
      <c r="O949" s="142"/>
      <c r="P949" s="142"/>
      <c r="Q949" s="142"/>
    </row>
    <row r="950" spans="1:17" ht="14.1" customHeight="1">
      <c r="A950" s="142"/>
      <c r="B950" s="268"/>
      <c r="C950" s="268"/>
      <c r="D950" s="142"/>
      <c r="E950" s="142"/>
      <c r="F950" s="142"/>
      <c r="G950" s="142"/>
      <c r="H950" s="142"/>
      <c r="I950" s="142"/>
      <c r="J950" s="142"/>
      <c r="K950" s="142"/>
      <c r="L950" s="142"/>
      <c r="M950" s="142"/>
      <c r="N950" s="142"/>
      <c r="O950" s="142"/>
      <c r="P950" s="142"/>
      <c r="Q950" s="142"/>
    </row>
    <row r="951" spans="1:17" ht="14.1" customHeight="1">
      <c r="A951" s="142"/>
      <c r="B951" s="268"/>
      <c r="C951" s="268"/>
      <c r="D951" s="142"/>
      <c r="E951" s="142"/>
      <c r="F951" s="142"/>
      <c r="G951" s="142"/>
      <c r="H951" s="142"/>
      <c r="I951" s="142"/>
      <c r="J951" s="142"/>
      <c r="K951" s="142"/>
      <c r="L951" s="142"/>
      <c r="M951" s="142"/>
      <c r="N951" s="142"/>
      <c r="O951" s="142"/>
      <c r="P951" s="142"/>
      <c r="Q951" s="142"/>
    </row>
    <row r="952" spans="1:17" ht="14.1" customHeight="1">
      <c r="A952" s="142"/>
      <c r="B952" s="268"/>
      <c r="C952" s="268"/>
      <c r="D952" s="142"/>
      <c r="E952" s="142"/>
      <c r="F952" s="142"/>
      <c r="G952" s="142"/>
      <c r="H952" s="142"/>
      <c r="I952" s="142"/>
      <c r="J952" s="142"/>
      <c r="K952" s="142"/>
      <c r="L952" s="142"/>
      <c r="M952" s="142"/>
      <c r="N952" s="142"/>
      <c r="O952" s="142"/>
      <c r="P952" s="142"/>
      <c r="Q952" s="142"/>
    </row>
    <row r="953" spans="1:17" ht="14.1" customHeight="1">
      <c r="A953" s="142"/>
      <c r="B953" s="268"/>
      <c r="C953" s="268"/>
      <c r="D953" s="142"/>
      <c r="E953" s="142"/>
      <c r="F953" s="142"/>
      <c r="G953" s="142"/>
      <c r="H953" s="142"/>
      <c r="I953" s="142"/>
      <c r="J953" s="142"/>
      <c r="K953" s="142"/>
      <c r="L953" s="142"/>
      <c r="M953" s="142"/>
      <c r="N953" s="142"/>
      <c r="O953" s="142"/>
      <c r="P953" s="142"/>
      <c r="Q953" s="142"/>
    </row>
    <row r="954" spans="1:17" ht="14.1" customHeight="1">
      <c r="A954" s="142"/>
      <c r="B954" s="268"/>
      <c r="C954" s="268"/>
      <c r="D954" s="142"/>
      <c r="E954" s="142"/>
      <c r="F954" s="142"/>
      <c r="G954" s="142"/>
      <c r="H954" s="142"/>
      <c r="I954" s="142"/>
      <c r="J954" s="142"/>
      <c r="K954" s="142"/>
      <c r="L954" s="142"/>
      <c r="M954" s="142"/>
      <c r="N954" s="142"/>
      <c r="O954" s="142"/>
      <c r="P954" s="142"/>
      <c r="Q954" s="142"/>
    </row>
    <row r="955" spans="1:17" ht="14.1" customHeight="1">
      <c r="A955" s="142"/>
      <c r="B955" s="268"/>
      <c r="C955" s="268"/>
      <c r="D955" s="142"/>
      <c r="E955" s="142"/>
      <c r="F955" s="142"/>
      <c r="G955" s="142"/>
      <c r="H955" s="142"/>
      <c r="I955" s="142"/>
      <c r="J955" s="142"/>
      <c r="K955" s="142"/>
      <c r="L955" s="142"/>
      <c r="M955" s="142"/>
      <c r="N955" s="142"/>
      <c r="O955" s="142"/>
      <c r="P955" s="142"/>
      <c r="Q955" s="142"/>
    </row>
    <row r="956" spans="1:17" ht="14.1" customHeight="1">
      <c r="A956" s="142"/>
      <c r="B956" s="268"/>
      <c r="C956" s="268"/>
      <c r="D956" s="142"/>
      <c r="E956" s="142"/>
      <c r="F956" s="142"/>
      <c r="G956" s="142"/>
      <c r="H956" s="142"/>
      <c r="I956" s="142"/>
      <c r="J956" s="142"/>
      <c r="K956" s="142"/>
      <c r="L956" s="142"/>
      <c r="M956" s="142"/>
      <c r="N956" s="142"/>
      <c r="O956" s="142"/>
      <c r="P956" s="142"/>
      <c r="Q956" s="142"/>
    </row>
    <row r="957" spans="1:17" ht="14.1" customHeight="1">
      <c r="A957" s="142"/>
      <c r="B957" s="268"/>
      <c r="C957" s="268"/>
      <c r="D957" s="142"/>
      <c r="E957" s="142"/>
      <c r="F957" s="142"/>
      <c r="G957" s="142"/>
      <c r="H957" s="142"/>
      <c r="I957" s="142"/>
      <c r="J957" s="142"/>
      <c r="K957" s="142"/>
      <c r="L957" s="142"/>
      <c r="M957" s="142"/>
      <c r="N957" s="142"/>
      <c r="O957" s="142"/>
      <c r="P957" s="142"/>
      <c r="Q957" s="142"/>
    </row>
    <row r="958" spans="1:17" ht="14.1" customHeight="1">
      <c r="A958" s="142"/>
      <c r="B958" s="268"/>
      <c r="C958" s="268"/>
      <c r="D958" s="142"/>
      <c r="E958" s="142"/>
      <c r="F958" s="142"/>
      <c r="G958" s="142"/>
      <c r="H958" s="142"/>
      <c r="I958" s="142"/>
      <c r="J958" s="142"/>
      <c r="K958" s="142"/>
      <c r="L958" s="142"/>
      <c r="M958" s="142"/>
      <c r="N958" s="142"/>
      <c r="O958" s="142"/>
      <c r="P958" s="142"/>
      <c r="Q958" s="142"/>
    </row>
    <row r="959" spans="1:17" ht="14.1" customHeight="1">
      <c r="A959" s="142"/>
      <c r="B959" s="268"/>
      <c r="C959" s="268"/>
      <c r="D959" s="142"/>
      <c r="E959" s="142"/>
      <c r="F959" s="142"/>
      <c r="G959" s="142"/>
      <c r="H959" s="142"/>
      <c r="I959" s="142"/>
      <c r="J959" s="142"/>
      <c r="K959" s="142"/>
      <c r="L959" s="142"/>
      <c r="M959" s="142"/>
      <c r="N959" s="142"/>
      <c r="O959" s="142"/>
      <c r="P959" s="142"/>
      <c r="Q959" s="142"/>
    </row>
    <row r="960" spans="1:17" ht="14.1" customHeight="1">
      <c r="A960" s="142"/>
      <c r="B960" s="268"/>
      <c r="C960" s="268"/>
      <c r="D960" s="142"/>
      <c r="E960" s="142"/>
      <c r="F960" s="142"/>
      <c r="G960" s="142"/>
      <c r="H960" s="142"/>
      <c r="I960" s="142"/>
      <c r="J960" s="142"/>
      <c r="K960" s="142"/>
      <c r="L960" s="142"/>
      <c r="M960" s="142"/>
      <c r="N960" s="142"/>
      <c r="O960" s="142"/>
      <c r="P960" s="142"/>
      <c r="Q960" s="142"/>
    </row>
    <row r="961" spans="1:17" ht="14.1" customHeight="1">
      <c r="A961" s="142"/>
      <c r="B961" s="268"/>
      <c r="C961" s="268"/>
      <c r="D961" s="142"/>
      <c r="E961" s="142"/>
      <c r="F961" s="142"/>
      <c r="G961" s="142"/>
      <c r="H961" s="142"/>
      <c r="I961" s="142"/>
      <c r="J961" s="142"/>
      <c r="K961" s="142"/>
      <c r="L961" s="142"/>
      <c r="M961" s="142"/>
      <c r="N961" s="142"/>
      <c r="O961" s="142"/>
      <c r="P961" s="142"/>
      <c r="Q961" s="142"/>
    </row>
    <row r="962" spans="1:17" ht="14.1" customHeight="1">
      <c r="A962" s="142"/>
      <c r="B962" s="268"/>
      <c r="C962" s="268"/>
      <c r="D962" s="142"/>
      <c r="E962" s="142"/>
      <c r="F962" s="142"/>
      <c r="G962" s="142"/>
      <c r="H962" s="142"/>
      <c r="I962" s="142"/>
      <c r="J962" s="142"/>
      <c r="K962" s="142"/>
      <c r="L962" s="142"/>
      <c r="M962" s="142"/>
      <c r="N962" s="142"/>
      <c r="O962" s="142"/>
      <c r="P962" s="142"/>
      <c r="Q962" s="142"/>
    </row>
    <row r="963" spans="1:17" ht="14.1" customHeight="1">
      <c r="A963" s="142"/>
      <c r="B963" s="268"/>
      <c r="C963" s="268"/>
      <c r="D963" s="142"/>
      <c r="E963" s="142"/>
      <c r="F963" s="142"/>
      <c r="G963" s="142"/>
      <c r="H963" s="142"/>
      <c r="I963" s="142"/>
      <c r="J963" s="142"/>
      <c r="K963" s="142"/>
      <c r="L963" s="142"/>
      <c r="M963" s="142"/>
      <c r="N963" s="142"/>
      <c r="O963" s="142"/>
      <c r="P963" s="142"/>
      <c r="Q963" s="142"/>
    </row>
    <row r="964" spans="1:17" ht="14.1" customHeight="1">
      <c r="A964" s="142"/>
      <c r="B964" s="268"/>
      <c r="C964" s="268"/>
      <c r="D964" s="142"/>
      <c r="E964" s="142"/>
      <c r="F964" s="142"/>
      <c r="G964" s="142"/>
      <c r="H964" s="142"/>
      <c r="I964" s="142"/>
      <c r="J964" s="142"/>
      <c r="K964" s="142"/>
      <c r="L964" s="142"/>
      <c r="M964" s="142"/>
      <c r="N964" s="142"/>
      <c r="O964" s="142"/>
      <c r="P964" s="142"/>
      <c r="Q964" s="142"/>
    </row>
    <row r="965" spans="1:17" ht="14.1" customHeight="1">
      <c r="A965" s="142"/>
      <c r="B965" s="268"/>
      <c r="C965" s="268"/>
      <c r="D965" s="142"/>
      <c r="E965" s="142"/>
      <c r="F965" s="142"/>
      <c r="G965" s="142"/>
      <c r="H965" s="142"/>
      <c r="I965" s="142"/>
      <c r="J965" s="142"/>
      <c r="K965" s="142"/>
      <c r="L965" s="142"/>
      <c r="M965" s="142"/>
      <c r="N965" s="142"/>
      <c r="O965" s="142"/>
      <c r="P965" s="142"/>
      <c r="Q965" s="142"/>
    </row>
    <row r="966" spans="1:17" ht="14.1" customHeight="1">
      <c r="A966" s="142"/>
      <c r="B966" s="268"/>
      <c r="C966" s="268"/>
      <c r="D966" s="142"/>
      <c r="E966" s="142"/>
      <c r="F966" s="142"/>
      <c r="G966" s="142"/>
      <c r="H966" s="142"/>
      <c r="I966" s="142"/>
      <c r="J966" s="142"/>
      <c r="K966" s="142"/>
      <c r="L966" s="142"/>
      <c r="M966" s="142"/>
      <c r="N966" s="142"/>
      <c r="O966" s="142"/>
      <c r="P966" s="142"/>
      <c r="Q966" s="142"/>
    </row>
    <row r="967" spans="1:17" ht="14.1" customHeight="1">
      <c r="A967" s="142"/>
      <c r="B967" s="268"/>
      <c r="C967" s="268"/>
      <c r="D967" s="142"/>
      <c r="E967" s="142"/>
      <c r="F967" s="142"/>
      <c r="G967" s="142"/>
      <c r="H967" s="142"/>
      <c r="I967" s="142"/>
      <c r="J967" s="142"/>
      <c r="K967" s="142"/>
      <c r="L967" s="142"/>
      <c r="M967" s="142"/>
      <c r="N967" s="142"/>
      <c r="O967" s="142"/>
      <c r="P967" s="142"/>
      <c r="Q967" s="142"/>
    </row>
    <row r="968" spans="1:17" ht="14.1" customHeight="1">
      <c r="A968" s="142"/>
      <c r="B968" s="268"/>
      <c r="C968" s="268"/>
      <c r="D968" s="142"/>
      <c r="E968" s="142"/>
      <c r="F968" s="142"/>
      <c r="G968" s="142"/>
      <c r="H968" s="142"/>
      <c r="I968" s="142"/>
      <c r="J968" s="142"/>
      <c r="K968" s="142"/>
      <c r="L968" s="142"/>
      <c r="M968" s="142"/>
      <c r="N968" s="142"/>
      <c r="O968" s="142"/>
      <c r="P968" s="142"/>
      <c r="Q968" s="142"/>
    </row>
    <row r="969" spans="1:17" ht="14.1" customHeight="1">
      <c r="A969" s="142"/>
      <c r="B969" s="268"/>
      <c r="C969" s="268"/>
      <c r="D969" s="142"/>
      <c r="E969" s="142"/>
      <c r="F969" s="142"/>
      <c r="G969" s="142"/>
      <c r="H969" s="142"/>
      <c r="I969" s="142"/>
      <c r="J969" s="142"/>
      <c r="K969" s="142"/>
      <c r="L969" s="142"/>
      <c r="M969" s="142"/>
      <c r="N969" s="142"/>
      <c r="O969" s="142"/>
      <c r="P969" s="142"/>
      <c r="Q969" s="142"/>
    </row>
    <row r="970" spans="1:17" ht="14.1" customHeight="1">
      <c r="A970" s="142"/>
      <c r="B970" s="268"/>
      <c r="C970" s="268"/>
      <c r="D970" s="142"/>
      <c r="E970" s="142"/>
      <c r="F970" s="142"/>
      <c r="G970" s="142"/>
      <c r="H970" s="142"/>
      <c r="I970" s="142"/>
      <c r="J970" s="142"/>
      <c r="K970" s="142"/>
      <c r="L970" s="142"/>
      <c r="M970" s="142"/>
      <c r="N970" s="142"/>
      <c r="O970" s="142"/>
      <c r="P970" s="142"/>
      <c r="Q970" s="142"/>
    </row>
    <row r="971" spans="1:17" ht="14.1" customHeight="1">
      <c r="A971" s="142"/>
      <c r="B971" s="268"/>
      <c r="C971" s="268"/>
      <c r="D971" s="142"/>
      <c r="E971" s="142"/>
      <c r="F971" s="142"/>
      <c r="G971" s="142"/>
      <c r="H971" s="142"/>
      <c r="I971" s="142"/>
      <c r="J971" s="142"/>
      <c r="K971" s="142"/>
      <c r="L971" s="142"/>
      <c r="M971" s="142"/>
      <c r="N971" s="142"/>
      <c r="O971" s="142"/>
      <c r="P971" s="142"/>
      <c r="Q971" s="142"/>
    </row>
    <row r="972" spans="1:17" ht="14.1" customHeight="1">
      <c r="A972" s="142"/>
      <c r="B972" s="268"/>
      <c r="C972" s="268"/>
      <c r="D972" s="142"/>
      <c r="E972" s="142"/>
      <c r="F972" s="142"/>
      <c r="G972" s="142"/>
      <c r="H972" s="142"/>
      <c r="I972" s="142"/>
      <c r="J972" s="142"/>
      <c r="K972" s="142"/>
      <c r="L972" s="142"/>
      <c r="M972" s="142"/>
      <c r="N972" s="142"/>
      <c r="O972" s="142"/>
      <c r="P972" s="142"/>
      <c r="Q972" s="142"/>
    </row>
    <row r="973" spans="1:17" ht="14.1" customHeight="1">
      <c r="A973" s="142"/>
      <c r="B973" s="268"/>
      <c r="C973" s="268"/>
      <c r="D973" s="142"/>
      <c r="E973" s="142"/>
      <c r="F973" s="142"/>
      <c r="G973" s="142"/>
      <c r="H973" s="142"/>
      <c r="I973" s="142"/>
      <c r="J973" s="142"/>
      <c r="K973" s="142"/>
      <c r="L973" s="142"/>
      <c r="M973" s="142"/>
      <c r="N973" s="142"/>
      <c r="O973" s="142"/>
      <c r="P973" s="142"/>
      <c r="Q973" s="142"/>
    </row>
    <row r="974" spans="1:17" ht="14.1" customHeight="1">
      <c r="A974" s="142"/>
      <c r="B974" s="268"/>
      <c r="C974" s="268"/>
      <c r="D974" s="142"/>
      <c r="E974" s="142"/>
      <c r="F974" s="142"/>
      <c r="G974" s="142"/>
      <c r="H974" s="142"/>
      <c r="I974" s="142"/>
      <c r="J974" s="142"/>
      <c r="K974" s="142"/>
      <c r="L974" s="142"/>
      <c r="M974" s="142"/>
      <c r="N974" s="142"/>
      <c r="O974" s="142"/>
      <c r="P974" s="142"/>
      <c r="Q974" s="142"/>
    </row>
    <row r="975" spans="1:17" ht="14.1" customHeight="1">
      <c r="A975" s="142"/>
      <c r="B975" s="268"/>
      <c r="C975" s="268"/>
      <c r="D975" s="142"/>
      <c r="E975" s="142"/>
      <c r="F975" s="142"/>
      <c r="G975" s="142"/>
      <c r="H975" s="142"/>
      <c r="I975" s="142"/>
      <c r="J975" s="142"/>
      <c r="K975" s="142"/>
      <c r="L975" s="142"/>
      <c r="M975" s="142"/>
      <c r="N975" s="142"/>
      <c r="O975" s="142"/>
      <c r="P975" s="142"/>
      <c r="Q975" s="142"/>
    </row>
    <row r="976" spans="1:17" ht="14.1" customHeight="1">
      <c r="A976" s="142"/>
      <c r="B976" s="268"/>
      <c r="C976" s="268"/>
      <c r="D976" s="142"/>
      <c r="E976" s="142"/>
      <c r="F976" s="142"/>
      <c r="G976" s="142"/>
      <c r="H976" s="142"/>
      <c r="I976" s="142"/>
      <c r="J976" s="142"/>
      <c r="K976" s="142"/>
      <c r="L976" s="142"/>
      <c r="M976" s="142"/>
      <c r="N976" s="142"/>
      <c r="O976" s="142"/>
      <c r="P976" s="142"/>
      <c r="Q976" s="142"/>
    </row>
    <row r="977" spans="1:17" ht="14.1" customHeight="1">
      <c r="A977" s="142"/>
      <c r="B977" s="268"/>
      <c r="C977" s="268"/>
      <c r="D977" s="142"/>
      <c r="E977" s="142"/>
      <c r="F977" s="142"/>
      <c r="G977" s="142"/>
      <c r="H977" s="142"/>
      <c r="I977" s="142"/>
      <c r="J977" s="142"/>
      <c r="K977" s="142"/>
      <c r="L977" s="142"/>
      <c r="M977" s="142"/>
      <c r="N977" s="142"/>
      <c r="O977" s="142"/>
      <c r="P977" s="142"/>
      <c r="Q977" s="142"/>
    </row>
    <row r="978" spans="1:17" ht="14.1" customHeight="1">
      <c r="A978" s="142"/>
      <c r="B978" s="268"/>
      <c r="C978" s="268"/>
      <c r="D978" s="142"/>
      <c r="E978" s="142"/>
      <c r="F978" s="142"/>
      <c r="G978" s="142"/>
      <c r="H978" s="142"/>
      <c r="I978" s="142"/>
      <c r="J978" s="142"/>
      <c r="K978" s="142"/>
      <c r="L978" s="142"/>
      <c r="M978" s="142"/>
      <c r="N978" s="142"/>
      <c r="O978" s="142"/>
      <c r="P978" s="142"/>
      <c r="Q978" s="142"/>
    </row>
    <row r="979" spans="1:17" ht="14.1" customHeight="1">
      <c r="A979" s="142"/>
      <c r="B979" s="268"/>
      <c r="C979" s="268"/>
      <c r="D979" s="142"/>
      <c r="E979" s="142"/>
      <c r="F979" s="142"/>
      <c r="G979" s="142"/>
      <c r="H979" s="142"/>
      <c r="I979" s="142"/>
      <c r="J979" s="142"/>
      <c r="K979" s="142"/>
      <c r="L979" s="142"/>
      <c r="M979" s="142"/>
      <c r="N979" s="142"/>
      <c r="O979" s="142"/>
      <c r="P979" s="142"/>
      <c r="Q979" s="142"/>
    </row>
    <row r="980" spans="1:17" ht="14.1" customHeight="1">
      <c r="A980" s="142"/>
      <c r="B980" s="268"/>
      <c r="C980" s="268"/>
      <c r="D980" s="142"/>
      <c r="E980" s="142"/>
      <c r="F980" s="142"/>
      <c r="G980" s="142"/>
      <c r="H980" s="142"/>
      <c r="I980" s="142"/>
      <c r="J980" s="142"/>
      <c r="K980" s="142"/>
      <c r="L980" s="142"/>
      <c r="M980" s="142"/>
      <c r="N980" s="142"/>
      <c r="O980" s="142"/>
      <c r="P980" s="142"/>
      <c r="Q980" s="142"/>
    </row>
    <row r="981" spans="1:17" ht="14.1" customHeight="1">
      <c r="A981" s="142"/>
      <c r="B981" s="268"/>
      <c r="C981" s="268"/>
      <c r="D981" s="142"/>
      <c r="E981" s="142"/>
      <c r="F981" s="142"/>
      <c r="G981" s="142"/>
      <c r="H981" s="142"/>
      <c r="I981" s="142"/>
      <c r="J981" s="142"/>
      <c r="K981" s="142"/>
      <c r="L981" s="142"/>
      <c r="M981" s="142"/>
      <c r="N981" s="142"/>
      <c r="O981" s="142"/>
      <c r="P981" s="142"/>
      <c r="Q981" s="142"/>
    </row>
    <row r="982" spans="1:17" ht="14.1" customHeight="1">
      <c r="A982" s="142"/>
      <c r="B982" s="268"/>
      <c r="C982" s="268"/>
      <c r="D982" s="142"/>
      <c r="E982" s="142"/>
      <c r="F982" s="142"/>
      <c r="G982" s="142"/>
      <c r="H982" s="142"/>
      <c r="I982" s="142"/>
      <c r="J982" s="142"/>
      <c r="K982" s="142"/>
      <c r="L982" s="142"/>
      <c r="M982" s="142"/>
      <c r="N982" s="142"/>
      <c r="O982" s="142"/>
      <c r="P982" s="142"/>
      <c r="Q982" s="142"/>
    </row>
    <row r="983" spans="1:17" ht="14.1" customHeight="1">
      <c r="A983" s="142"/>
      <c r="B983" s="268"/>
      <c r="C983" s="268"/>
      <c r="D983" s="142"/>
      <c r="E983" s="142"/>
      <c r="F983" s="142"/>
      <c r="G983" s="142"/>
      <c r="H983" s="142"/>
      <c r="I983" s="142"/>
      <c r="J983" s="142"/>
      <c r="K983" s="142"/>
      <c r="L983" s="142"/>
      <c r="M983" s="142"/>
      <c r="N983" s="142"/>
      <c r="O983" s="142"/>
      <c r="P983" s="142"/>
      <c r="Q983" s="142"/>
    </row>
    <row r="984" spans="1:17" ht="14.1" customHeight="1">
      <c r="A984" s="142"/>
      <c r="B984" s="268"/>
      <c r="C984" s="268"/>
      <c r="D984" s="142"/>
      <c r="E984" s="142"/>
      <c r="F984" s="142"/>
      <c r="G984" s="142"/>
      <c r="H984" s="142"/>
      <c r="I984" s="142"/>
      <c r="J984" s="142"/>
      <c r="K984" s="142"/>
      <c r="L984" s="142"/>
      <c r="M984" s="142"/>
      <c r="N984" s="142"/>
      <c r="O984" s="142"/>
      <c r="P984" s="142"/>
      <c r="Q984" s="142"/>
    </row>
    <row r="985" spans="1:17" ht="14.1" customHeight="1">
      <c r="A985" s="142"/>
      <c r="B985" s="268"/>
      <c r="C985" s="268"/>
      <c r="D985" s="142"/>
      <c r="E985" s="142"/>
      <c r="F985" s="142"/>
      <c r="G985" s="142"/>
      <c r="H985" s="142"/>
      <c r="I985" s="142"/>
      <c r="J985" s="142"/>
      <c r="K985" s="142"/>
      <c r="L985" s="142"/>
      <c r="M985" s="142"/>
      <c r="N985" s="142"/>
      <c r="O985" s="142"/>
      <c r="P985" s="142"/>
      <c r="Q985" s="142"/>
    </row>
    <row r="986" spans="1:17" ht="14.1" customHeight="1">
      <c r="A986" s="142"/>
      <c r="B986" s="268"/>
      <c r="C986" s="268"/>
      <c r="D986" s="142"/>
      <c r="E986" s="142"/>
      <c r="F986" s="142"/>
      <c r="G986" s="142"/>
      <c r="H986" s="142"/>
      <c r="I986" s="142"/>
      <c r="J986" s="142"/>
      <c r="K986" s="142"/>
      <c r="L986" s="142"/>
      <c r="M986" s="142"/>
      <c r="N986" s="142"/>
      <c r="O986" s="142"/>
      <c r="P986" s="142"/>
      <c r="Q986" s="142"/>
    </row>
    <row r="987" spans="1:17" ht="14.1" customHeight="1">
      <c r="A987" s="142"/>
      <c r="B987" s="268"/>
      <c r="C987" s="268"/>
      <c r="D987" s="142"/>
      <c r="E987" s="142"/>
      <c r="F987" s="142"/>
      <c r="G987" s="142"/>
      <c r="H987" s="142"/>
      <c r="I987" s="142"/>
      <c r="J987" s="142"/>
      <c r="K987" s="142"/>
      <c r="L987" s="142"/>
      <c r="M987" s="142"/>
      <c r="N987" s="142"/>
      <c r="O987" s="142"/>
      <c r="P987" s="142"/>
      <c r="Q987" s="142"/>
    </row>
    <row r="988" spans="1:17" ht="14.1" customHeight="1">
      <c r="A988" s="142"/>
      <c r="B988" s="268"/>
      <c r="C988" s="268"/>
      <c r="D988" s="142"/>
      <c r="E988" s="142"/>
      <c r="F988" s="142"/>
      <c r="G988" s="142"/>
      <c r="H988" s="142"/>
      <c r="I988" s="142"/>
      <c r="J988" s="142"/>
      <c r="K988" s="142"/>
      <c r="L988" s="142"/>
      <c r="M988" s="142"/>
      <c r="N988" s="142"/>
      <c r="O988" s="142"/>
      <c r="P988" s="142"/>
      <c r="Q988" s="142"/>
    </row>
    <row r="989" spans="1:17" ht="14.1" customHeight="1">
      <c r="A989" s="142"/>
      <c r="B989" s="268"/>
      <c r="C989" s="268"/>
      <c r="D989" s="142"/>
      <c r="E989" s="142"/>
      <c r="F989" s="142"/>
      <c r="G989" s="142"/>
      <c r="H989" s="142"/>
      <c r="I989" s="142"/>
      <c r="J989" s="142"/>
      <c r="K989" s="142"/>
      <c r="L989" s="142"/>
      <c r="M989" s="142"/>
      <c r="N989" s="142"/>
      <c r="O989" s="142"/>
      <c r="P989" s="142"/>
      <c r="Q989" s="142"/>
    </row>
    <row r="990" spans="1:17" ht="14.1" customHeight="1">
      <c r="A990" s="142"/>
      <c r="B990" s="268"/>
      <c r="C990" s="268"/>
      <c r="D990" s="142"/>
      <c r="E990" s="142"/>
      <c r="F990" s="142"/>
      <c r="G990" s="142"/>
      <c r="H990" s="142"/>
      <c r="I990" s="142"/>
      <c r="J990" s="142"/>
      <c r="K990" s="142"/>
      <c r="L990" s="142"/>
      <c r="M990" s="142"/>
      <c r="N990" s="142"/>
      <c r="O990" s="142"/>
      <c r="P990" s="142"/>
      <c r="Q990" s="142"/>
    </row>
  </sheetData>
  <sheetProtection algorithmName="SHA-512" hashValue="ApY9zhzwVf2UVds/1s/ffI4227aW/QGBQyn5nGmUT1P2DMNFFZhoT9kMCzcAnh8jH9EW1O5ZpdJkuDbHePxpRg==" saltValue="AMYxM4scKC7ck8XfzpsYBA==" spinCount="100000" sheet="1" formatColumns="0" formatRows="0"/>
  <conditionalFormatting sqref="K136:P136">
    <cfRule type="cellIs" dxfId="128" priority="3" operator="notEqual">
      <formula>0</formula>
    </cfRule>
    <cfRule type="cellIs" dxfId="127" priority="4" operator="equal">
      <formula>0</formula>
    </cfRule>
  </conditionalFormatting>
  <conditionalFormatting sqref="K139:P139">
    <cfRule type="cellIs" dxfId="126" priority="1" operator="notEqual">
      <formula>0</formula>
    </cfRule>
    <cfRule type="cellIs" dxfId="125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  <pageSetUpPr fitToPage="1"/>
  </sheetPr>
  <dimension ref="A1:P83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0" width="17.7109375" style="4" customWidth="1"/>
    <col min="11" max="12" width="17.7109375" style="352" customWidth="1"/>
    <col min="13" max="13" width="0.140625" style="4" customWidth="1"/>
    <col min="14" max="14" width="17.7109375" style="352" customWidth="1"/>
    <col min="15" max="15" width="19.28515625" style="352" customWidth="1"/>
    <col min="16" max="16" width="11.28515625" style="4" customWidth="1"/>
    <col min="17" max="16384" width="11.140625" style="4"/>
  </cols>
  <sheetData>
    <row r="1" spans="1:16">
      <c r="B1" s="2"/>
      <c r="C1" s="339"/>
      <c r="D1" s="104"/>
      <c r="E1" s="104"/>
      <c r="F1" s="104"/>
      <c r="G1" s="104"/>
      <c r="H1" s="104"/>
      <c r="I1" s="104"/>
      <c r="J1" s="101" t="s">
        <v>317</v>
      </c>
      <c r="K1" s="339"/>
      <c r="L1" s="339"/>
      <c r="M1" s="104"/>
      <c r="N1" s="339"/>
      <c r="O1" s="339"/>
      <c r="P1" s="3"/>
    </row>
    <row r="2" spans="1:16">
      <c r="B2" s="2"/>
      <c r="C2" s="104"/>
      <c r="D2" s="104"/>
      <c r="E2" s="104"/>
      <c r="F2" s="104"/>
      <c r="G2" s="104"/>
      <c r="H2" s="104"/>
      <c r="I2" s="104"/>
      <c r="J2" s="101" t="s">
        <v>0</v>
      </c>
      <c r="K2" s="339"/>
      <c r="L2" s="339"/>
      <c r="M2" s="104"/>
      <c r="N2" s="339"/>
      <c r="O2" s="339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02" t="s">
        <v>1</v>
      </c>
      <c r="K3" s="340"/>
      <c r="L3" s="340"/>
      <c r="M3" s="15"/>
      <c r="N3" s="340"/>
      <c r="O3" s="366"/>
      <c r="P3" s="4" t="s">
        <v>2</v>
      </c>
    </row>
    <row r="4" spans="1:16">
      <c r="B4" s="2"/>
      <c r="C4" s="105"/>
      <c r="D4" s="106"/>
      <c r="E4" s="106"/>
      <c r="F4" s="106"/>
      <c r="G4" s="106"/>
      <c r="H4" s="106"/>
      <c r="I4" s="106"/>
      <c r="J4" s="107" t="s">
        <v>373</v>
      </c>
      <c r="K4" s="340"/>
      <c r="L4" s="340"/>
      <c r="M4" s="106"/>
      <c r="N4" s="340"/>
      <c r="O4" s="367"/>
      <c r="P4" s="4" t="s">
        <v>374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88"/>
      <c r="L5" s="353"/>
      <c r="M5" s="10"/>
      <c r="N5" s="353"/>
      <c r="O5" s="353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54" t="s">
        <v>3</v>
      </c>
      <c r="K6" s="341"/>
      <c r="L6" s="354" t="s">
        <v>3</v>
      </c>
      <c r="M6" s="255"/>
      <c r="N6" s="354" t="s">
        <v>4</v>
      </c>
      <c r="O6" s="354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56" t="s">
        <v>290</v>
      </c>
      <c r="K7" s="342" t="s">
        <v>291</v>
      </c>
      <c r="L7" s="370"/>
      <c r="M7" s="258"/>
      <c r="N7" s="342" t="str">
        <f>[4]SNP!$O$9</f>
        <v>Unit</v>
      </c>
      <c r="O7" s="342"/>
      <c r="P7" s="16"/>
    </row>
    <row r="8" spans="1:16">
      <c r="A8" s="17" t="s">
        <v>7</v>
      </c>
      <c r="B8" s="18" t="s">
        <v>8</v>
      </c>
      <c r="C8" s="9" t="s">
        <v>6</v>
      </c>
      <c r="D8" s="9"/>
      <c r="E8" s="9"/>
      <c r="F8" s="9"/>
      <c r="G8" s="9"/>
      <c r="H8" s="9"/>
      <c r="I8" s="9"/>
      <c r="J8" s="9"/>
      <c r="K8" s="338"/>
      <c r="L8" s="353"/>
      <c r="M8" s="10"/>
      <c r="N8" s="353"/>
      <c r="O8" s="353"/>
      <c r="P8" s="11"/>
    </row>
    <row r="9" spans="1:16">
      <c r="B9" s="19"/>
      <c r="C9" s="20" t="s">
        <v>9</v>
      </c>
      <c r="D9" s="21"/>
      <c r="E9" s="9"/>
      <c r="F9" s="9"/>
      <c r="G9" s="9"/>
      <c r="H9" s="9"/>
      <c r="I9" s="20"/>
      <c r="J9" s="20"/>
      <c r="K9" s="343"/>
      <c r="L9" s="343"/>
      <c r="M9" s="10"/>
      <c r="N9" s="343"/>
      <c r="O9" s="343"/>
    </row>
    <row r="10" spans="1:16">
      <c r="A10" s="1" t="s">
        <v>11</v>
      </c>
      <c r="B10" s="19" t="s">
        <v>12</v>
      </c>
      <c r="C10" s="20"/>
      <c r="D10" s="22" t="s">
        <v>321</v>
      </c>
      <c r="E10" s="20"/>
      <c r="F10" s="109"/>
      <c r="G10" s="109"/>
      <c r="H10" s="23"/>
      <c r="I10" s="21"/>
      <c r="J10" s="89"/>
      <c r="K10" s="344"/>
      <c r="L10" s="372"/>
      <c r="M10" s="76"/>
      <c r="N10" s="344"/>
      <c r="O10" s="372"/>
      <c r="P10" s="24"/>
    </row>
    <row r="11" spans="1:16">
      <c r="A11" s="1" t="s">
        <v>14</v>
      </c>
      <c r="B11" s="19" t="s">
        <v>15</v>
      </c>
      <c r="C11" s="20"/>
      <c r="D11" s="21" t="s">
        <v>322</v>
      </c>
      <c r="E11" s="9"/>
      <c r="F11" s="25"/>
      <c r="G11" s="26"/>
      <c r="H11" s="9"/>
      <c r="I11" s="20"/>
      <c r="J11" s="78">
        <v>2469376.3400000008</v>
      </c>
      <c r="K11" s="345">
        <v>0</v>
      </c>
      <c r="L11" s="343">
        <v>2469376.3400000008</v>
      </c>
      <c r="M11" s="77"/>
      <c r="N11" s="345">
        <v>0</v>
      </c>
      <c r="O11" s="343">
        <v>2469376</v>
      </c>
      <c r="P11" s="27"/>
    </row>
    <row r="12" spans="1:16">
      <c r="A12" s="1" t="s">
        <v>17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8">
        <v>514497.28000000003</v>
      </c>
      <c r="K12" s="345">
        <v>0</v>
      </c>
      <c r="L12" s="343">
        <v>514497.28000000003</v>
      </c>
      <c r="M12" s="77"/>
      <c r="N12" s="345">
        <v>0</v>
      </c>
      <c r="O12" s="343">
        <v>514497</v>
      </c>
      <c r="P12" s="27"/>
    </row>
    <row r="13" spans="1:16">
      <c r="A13" s="1" t="s">
        <v>19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8">
        <v>22125.360000000001</v>
      </c>
      <c r="K13" s="345">
        <v>0</v>
      </c>
      <c r="L13" s="343">
        <v>22125.360000000001</v>
      </c>
      <c r="M13" s="77"/>
      <c r="N13" s="345">
        <v>0</v>
      </c>
      <c r="O13" s="343">
        <v>22125</v>
      </c>
      <c r="P13" s="27"/>
    </row>
    <row r="14" spans="1:16">
      <c r="A14" s="1" t="s">
        <v>21</v>
      </c>
      <c r="B14" s="19" t="s">
        <v>12</v>
      </c>
      <c r="C14" s="20"/>
      <c r="D14" s="21" t="s">
        <v>20</v>
      </c>
      <c r="E14" s="9"/>
      <c r="F14" s="25"/>
      <c r="G14" s="25"/>
      <c r="H14" s="20"/>
      <c r="I14" s="20"/>
      <c r="J14" s="78">
        <v>13049.36</v>
      </c>
      <c r="K14" s="345">
        <v>0</v>
      </c>
      <c r="L14" s="343">
        <v>13049.36</v>
      </c>
      <c r="M14" s="77"/>
      <c r="N14" s="345">
        <v>0</v>
      </c>
      <c r="O14" s="343">
        <v>13049</v>
      </c>
      <c r="P14" s="27"/>
    </row>
    <row r="15" spans="1:16">
      <c r="A15" s="28"/>
      <c r="B15" s="29"/>
      <c r="C15" s="20"/>
      <c r="D15" s="21" t="s">
        <v>22</v>
      </c>
      <c r="E15" s="9"/>
      <c r="F15" s="30"/>
      <c r="G15" s="26"/>
      <c r="H15" s="31"/>
      <c r="I15" s="20"/>
      <c r="J15" s="90">
        <v>376.27</v>
      </c>
      <c r="K15" s="346">
        <v>0</v>
      </c>
      <c r="L15" s="374">
        <v>376.27</v>
      </c>
      <c r="M15" s="77"/>
      <c r="N15" s="343">
        <v>0</v>
      </c>
      <c r="O15" s="343">
        <v>376</v>
      </c>
    </row>
    <row r="16" spans="1:16">
      <c r="A16" s="28" t="s">
        <v>24</v>
      </c>
      <c r="B16" s="29" t="s">
        <v>12</v>
      </c>
      <c r="C16" s="20"/>
      <c r="D16" s="22" t="s">
        <v>324</v>
      </c>
      <c r="E16" s="20"/>
      <c r="F16" s="109"/>
      <c r="G16" s="109"/>
      <c r="H16" s="31"/>
      <c r="I16" s="20"/>
      <c r="J16" s="78"/>
      <c r="K16" s="345">
        <v>0</v>
      </c>
      <c r="L16" s="343"/>
      <c r="M16" s="77"/>
      <c r="N16" s="345">
        <v>0</v>
      </c>
      <c r="O16" s="343"/>
      <c r="P16" s="27"/>
    </row>
    <row r="17" spans="1:16">
      <c r="A17" s="28" t="s">
        <v>25</v>
      </c>
      <c r="B17" s="32" t="s">
        <v>26</v>
      </c>
      <c r="C17" s="20"/>
      <c r="D17" s="33" t="s">
        <v>325</v>
      </c>
      <c r="E17" s="9"/>
      <c r="F17" s="9"/>
      <c r="G17" s="9">
        <v>0</v>
      </c>
      <c r="H17" s="9"/>
      <c r="I17" s="21"/>
      <c r="J17" s="79">
        <v>223436.02000000002</v>
      </c>
      <c r="K17" s="347">
        <v>0</v>
      </c>
      <c r="L17" s="375">
        <v>223436.02000000002</v>
      </c>
      <c r="M17" s="77"/>
      <c r="N17" s="347">
        <v>0</v>
      </c>
      <c r="O17" s="375">
        <v>223436</v>
      </c>
      <c r="P17" s="27"/>
    </row>
    <row r="18" spans="1:16" s="36" customFormat="1">
      <c r="A18" s="28"/>
      <c r="B18" s="32"/>
      <c r="C18" s="21"/>
      <c r="D18" s="21" t="s">
        <v>27</v>
      </c>
      <c r="E18" s="21"/>
      <c r="F18" s="21"/>
      <c r="G18" s="21"/>
      <c r="H18" s="34"/>
      <c r="I18" s="34"/>
      <c r="J18" s="34">
        <v>154428.31000000003</v>
      </c>
      <c r="K18" s="88">
        <v>0</v>
      </c>
      <c r="L18" s="88">
        <v>154428.31000000003</v>
      </c>
      <c r="M18" s="35"/>
      <c r="N18" s="348">
        <v>1649035</v>
      </c>
      <c r="O18" s="348">
        <v>1803463</v>
      </c>
    </row>
    <row r="19" spans="1:16" ht="13.5" thickBot="1">
      <c r="A19" s="28" t="s">
        <v>28</v>
      </c>
      <c r="B19" s="32"/>
      <c r="C19" s="20"/>
      <c r="D19" s="37"/>
      <c r="E19" s="20"/>
      <c r="F19" s="9"/>
      <c r="G19" s="9"/>
      <c r="H19" s="9"/>
      <c r="I19" s="9"/>
      <c r="J19" s="91"/>
      <c r="K19" s="80"/>
      <c r="L19" s="80"/>
      <c r="M19" s="38"/>
      <c r="N19" s="80"/>
      <c r="O19" s="80"/>
      <c r="P19" s="39"/>
    </row>
    <row r="20" spans="1:16" ht="13.5" thickTop="1">
      <c r="A20" s="28"/>
      <c r="B20" s="32"/>
      <c r="C20" s="9"/>
      <c r="D20" s="9" t="s">
        <v>29</v>
      </c>
      <c r="E20" s="9"/>
      <c r="F20" s="9"/>
      <c r="G20" s="9"/>
      <c r="H20" s="9"/>
      <c r="I20" s="9"/>
      <c r="J20" s="81">
        <v>3397288.9400000009</v>
      </c>
      <c r="K20" s="338">
        <v>0</v>
      </c>
      <c r="L20" s="353">
        <v>3397287</v>
      </c>
      <c r="M20" s="10"/>
      <c r="N20" s="353">
        <v>1649035</v>
      </c>
      <c r="O20" s="353">
        <v>5046322</v>
      </c>
      <c r="P20" s="11"/>
    </row>
    <row r="21" spans="1:16">
      <c r="A21" s="40"/>
      <c r="B21" s="41"/>
      <c r="C21" s="15"/>
      <c r="D21" s="9"/>
      <c r="E21" s="9"/>
      <c r="F21" s="9"/>
      <c r="G21" s="9"/>
      <c r="H21" s="9"/>
      <c r="I21" s="9"/>
      <c r="J21" s="81"/>
      <c r="K21" s="338"/>
      <c r="L21" s="353"/>
      <c r="M21" s="10"/>
      <c r="N21" s="353"/>
      <c r="O21" s="353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81"/>
      <c r="K22" s="338"/>
      <c r="L22" s="353"/>
      <c r="M22" s="10"/>
      <c r="N22" s="353"/>
      <c r="O22" s="353"/>
      <c r="P22" s="11"/>
    </row>
    <row r="23" spans="1:16">
      <c r="A23" s="7" t="s">
        <v>32</v>
      </c>
      <c r="B23" s="12" t="s">
        <v>33</v>
      </c>
      <c r="C23" s="22" t="s">
        <v>31</v>
      </c>
      <c r="D23" s="21"/>
      <c r="E23" s="9"/>
      <c r="F23" s="9"/>
      <c r="G23" s="20"/>
      <c r="H23" s="9"/>
      <c r="I23" s="9"/>
      <c r="J23" s="92"/>
      <c r="K23" s="344"/>
      <c r="L23" s="376"/>
      <c r="M23" s="77"/>
      <c r="N23" s="344"/>
      <c r="O23" s="372"/>
      <c r="P23" s="27"/>
    </row>
    <row r="24" spans="1:16">
      <c r="A24" s="1" t="s">
        <v>35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8">
        <v>12316962.919999998</v>
      </c>
      <c r="K24" s="345">
        <v>0</v>
      </c>
      <c r="L24" s="343">
        <v>12316962.919999998</v>
      </c>
      <c r="M24" s="77"/>
      <c r="N24" s="345">
        <v>0</v>
      </c>
      <c r="O24" s="343">
        <v>12316963</v>
      </c>
      <c r="P24" s="27"/>
    </row>
    <row r="25" spans="1:16">
      <c r="A25" s="7" t="s">
        <v>37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8">
        <v>895528.15999999992</v>
      </c>
      <c r="K25" s="345">
        <v>0</v>
      </c>
      <c r="L25" s="343">
        <v>895528.15999999992</v>
      </c>
      <c r="M25" s="77"/>
      <c r="N25" s="345">
        <v>136757</v>
      </c>
      <c r="O25" s="343">
        <v>1032285</v>
      </c>
      <c r="P25" s="27"/>
    </row>
    <row r="26" spans="1:16">
      <c r="A26" s="1" t="s">
        <v>39</v>
      </c>
      <c r="B26" s="12" t="s">
        <v>33</v>
      </c>
      <c r="C26" s="22"/>
      <c r="D26" s="99" t="s">
        <v>38</v>
      </c>
      <c r="E26" s="110"/>
      <c r="F26" s="9"/>
      <c r="G26" s="20"/>
      <c r="H26" s="9"/>
      <c r="I26" s="9"/>
      <c r="J26" s="78">
        <v>908374.41</v>
      </c>
      <c r="K26" s="345">
        <v>0</v>
      </c>
      <c r="L26" s="343">
        <v>908374.41</v>
      </c>
      <c r="M26" s="77"/>
      <c r="N26" s="345">
        <v>0</v>
      </c>
      <c r="O26" s="343">
        <v>908374</v>
      </c>
      <c r="P26" s="27"/>
    </row>
    <row r="27" spans="1:16">
      <c r="A27" s="7" t="s">
        <v>41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8">
        <v>2324400.21</v>
      </c>
      <c r="K27" s="345">
        <v>0</v>
      </c>
      <c r="L27" s="343">
        <v>2324400.21</v>
      </c>
      <c r="M27" s="77"/>
      <c r="N27" s="345">
        <v>0</v>
      </c>
      <c r="O27" s="343">
        <v>2324400</v>
      </c>
      <c r="P27" s="27"/>
    </row>
    <row r="28" spans="1:16">
      <c r="A28" s="1" t="s">
        <v>43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8">
        <v>1316784.8500000001</v>
      </c>
      <c r="K28" s="345">
        <v>0</v>
      </c>
      <c r="L28" s="343">
        <v>1316784.8500000001</v>
      </c>
      <c r="M28" s="77"/>
      <c r="N28" s="345">
        <v>541977</v>
      </c>
      <c r="O28" s="343">
        <v>1858762</v>
      </c>
      <c r="P28" s="27"/>
    </row>
    <row r="29" spans="1:16">
      <c r="A29" s="7" t="s">
        <v>45</v>
      </c>
      <c r="B29" s="12" t="s">
        <v>46</v>
      </c>
      <c r="C29" s="22"/>
      <c r="D29" s="21" t="s">
        <v>44</v>
      </c>
      <c r="E29" s="9"/>
      <c r="F29" s="9"/>
      <c r="G29" s="20"/>
      <c r="H29" s="9"/>
      <c r="I29" s="9"/>
      <c r="J29" s="79">
        <v>1509717.4200000002</v>
      </c>
      <c r="K29" s="347">
        <v>0</v>
      </c>
      <c r="L29" s="375">
        <v>1509717.4200000002</v>
      </c>
      <c r="M29" s="77"/>
      <c r="N29" s="347">
        <v>0</v>
      </c>
      <c r="O29" s="375">
        <v>1509717</v>
      </c>
      <c r="P29" s="27"/>
    </row>
    <row r="30" spans="1:16">
      <c r="C30" s="22"/>
      <c r="D30" s="21" t="s">
        <v>47</v>
      </c>
      <c r="E30" s="9"/>
      <c r="F30" s="9"/>
      <c r="G30" s="20"/>
      <c r="H30" s="9"/>
      <c r="I30" s="9"/>
      <c r="J30" s="93">
        <v>2081782.9699999997</v>
      </c>
      <c r="K30" s="338">
        <v>0</v>
      </c>
      <c r="L30" s="353">
        <v>2081782.9699999997</v>
      </c>
      <c r="M30" s="42"/>
      <c r="N30" s="353">
        <v>0</v>
      </c>
      <c r="O30" s="353">
        <v>2081783</v>
      </c>
      <c r="P30" s="43"/>
    </row>
    <row r="31" spans="1:16" ht="13.5" thickBot="1">
      <c r="A31" s="1" t="s">
        <v>48</v>
      </c>
      <c r="C31" s="9"/>
      <c r="D31" s="37"/>
      <c r="E31" s="20"/>
      <c r="F31" s="9"/>
      <c r="G31" s="9"/>
      <c r="H31" s="9"/>
      <c r="I31" s="9"/>
      <c r="J31" s="91"/>
      <c r="K31" s="80"/>
      <c r="L31" s="80"/>
      <c r="M31" s="82"/>
      <c r="N31" s="80"/>
      <c r="O31" s="80"/>
      <c r="P31" s="39"/>
    </row>
    <row r="32" spans="1:16" ht="13.5" thickTop="1">
      <c r="A32" s="7"/>
      <c r="C32" s="22"/>
      <c r="D32" s="44" t="s">
        <v>49</v>
      </c>
      <c r="E32" s="9"/>
      <c r="F32" s="9"/>
      <c r="G32" s="20"/>
      <c r="H32" s="9"/>
      <c r="I32" s="9"/>
      <c r="J32" s="34">
        <v>21353550.940000001</v>
      </c>
      <c r="K32" s="338">
        <v>0</v>
      </c>
      <c r="L32" s="88">
        <v>21353550</v>
      </c>
      <c r="M32" s="34"/>
      <c r="N32" s="88">
        <v>678734</v>
      </c>
      <c r="O32" s="88">
        <v>22032284</v>
      </c>
      <c r="P32" s="45"/>
    </row>
    <row r="33" spans="1:16">
      <c r="C33" s="9"/>
      <c r="D33" s="37"/>
      <c r="E33" s="20"/>
      <c r="F33" s="9"/>
      <c r="G33" s="9"/>
      <c r="H33" s="9"/>
      <c r="I33" s="9"/>
      <c r="J33" s="94"/>
      <c r="K33" s="83"/>
      <c r="L33" s="83"/>
      <c r="M33" s="38"/>
      <c r="N33" s="83"/>
      <c r="O33" s="83"/>
      <c r="P33" s="39"/>
    </row>
    <row r="34" spans="1:16">
      <c r="A34" s="7"/>
      <c r="C34" s="9"/>
      <c r="D34" s="9" t="s">
        <v>312</v>
      </c>
      <c r="E34" s="9"/>
      <c r="F34" s="9"/>
      <c r="G34" s="9"/>
      <c r="H34" s="9"/>
      <c r="I34" s="9"/>
      <c r="J34" s="81">
        <v>-17956262</v>
      </c>
      <c r="K34" s="338">
        <v>0</v>
      </c>
      <c r="L34" s="353">
        <v>-17956263</v>
      </c>
      <c r="M34" s="46"/>
      <c r="N34" s="353">
        <v>970301</v>
      </c>
      <c r="O34" s="353">
        <v>-16985962</v>
      </c>
      <c r="P34" s="47"/>
    </row>
    <row r="35" spans="1:16">
      <c r="C35" s="15"/>
      <c r="D35" s="20"/>
      <c r="E35" s="9"/>
      <c r="F35" s="9"/>
      <c r="G35" s="9"/>
      <c r="H35" s="9"/>
      <c r="I35" s="9"/>
      <c r="J35" s="81"/>
      <c r="K35" s="338"/>
      <c r="L35" s="353"/>
      <c r="M35" s="10"/>
      <c r="N35" s="353"/>
      <c r="O35" s="353"/>
      <c r="P35" s="11"/>
    </row>
    <row r="36" spans="1:16">
      <c r="A36" s="7" t="s">
        <v>51</v>
      </c>
      <c r="B36" s="12" t="s">
        <v>52</v>
      </c>
      <c r="C36" s="21" t="s">
        <v>50</v>
      </c>
      <c r="D36" s="20"/>
      <c r="E36" s="9"/>
      <c r="F36" s="9"/>
      <c r="G36" s="20"/>
      <c r="H36" s="9"/>
      <c r="I36" s="9"/>
      <c r="J36" s="89"/>
      <c r="K36" s="344"/>
      <c r="L36" s="372"/>
      <c r="M36" s="26"/>
      <c r="N36" s="344"/>
      <c r="O36" s="372"/>
      <c r="P36" s="48"/>
    </row>
    <row r="37" spans="1:16">
      <c r="A37" s="1" t="s">
        <v>54</v>
      </c>
      <c r="B37" s="12" t="s">
        <v>15</v>
      </c>
      <c r="C37" s="21" t="s">
        <v>53</v>
      </c>
      <c r="D37" s="20"/>
      <c r="E37" s="9"/>
      <c r="F37" s="9"/>
      <c r="G37" s="20"/>
      <c r="H37" s="9"/>
      <c r="I37" s="9"/>
      <c r="J37" s="78">
        <v>11743609.41</v>
      </c>
      <c r="K37" s="345">
        <v>0</v>
      </c>
      <c r="L37" s="343">
        <v>11743609.41</v>
      </c>
      <c r="M37" s="26"/>
      <c r="N37" s="355">
        <v>0</v>
      </c>
      <c r="O37" s="343">
        <v>11743609</v>
      </c>
      <c r="P37" s="48"/>
    </row>
    <row r="38" spans="1:16">
      <c r="A38" s="7" t="s">
        <v>56</v>
      </c>
      <c r="B38" s="12" t="s">
        <v>15</v>
      </c>
      <c r="C38" s="21" t="s">
        <v>55</v>
      </c>
      <c r="D38" s="20"/>
      <c r="E38" s="9"/>
      <c r="F38" s="9"/>
      <c r="G38" s="20"/>
      <c r="H38" s="9"/>
      <c r="I38" s="9"/>
      <c r="J38" s="78">
        <v>1791460.29</v>
      </c>
      <c r="K38" s="345">
        <v>0</v>
      </c>
      <c r="L38" s="343">
        <v>1791460.29</v>
      </c>
      <c r="M38" s="26"/>
      <c r="N38" s="355">
        <v>0</v>
      </c>
      <c r="O38" s="343">
        <v>1791460</v>
      </c>
      <c r="P38" s="48"/>
    </row>
    <row r="39" spans="1:16">
      <c r="A39" s="1" t="s">
        <v>58</v>
      </c>
      <c r="B39" s="12" t="s">
        <v>59</v>
      </c>
      <c r="C39" s="21" t="s">
        <v>57</v>
      </c>
      <c r="D39" s="20"/>
      <c r="E39" s="9"/>
      <c r="F39" s="9"/>
      <c r="G39" s="20"/>
      <c r="H39" s="9"/>
      <c r="I39" s="9"/>
      <c r="J39" s="78">
        <v>2325536.1199999996</v>
      </c>
      <c r="K39" s="345">
        <v>96000</v>
      </c>
      <c r="L39" s="343">
        <v>2421536.1199999996</v>
      </c>
      <c r="M39" s="26"/>
      <c r="N39" s="355">
        <v>0</v>
      </c>
      <c r="O39" s="343">
        <v>2421536</v>
      </c>
      <c r="P39" s="48"/>
    </row>
    <row r="40" spans="1:16">
      <c r="A40" s="7" t="s">
        <v>61</v>
      </c>
      <c r="B40" s="12" t="s">
        <v>59</v>
      </c>
      <c r="C40" s="84" t="s">
        <v>60</v>
      </c>
      <c r="D40" s="85"/>
      <c r="E40" s="86"/>
      <c r="F40" s="86"/>
      <c r="G40" s="20"/>
      <c r="H40" s="9"/>
      <c r="I40" s="9"/>
      <c r="J40" s="78">
        <v>400156.07000000007</v>
      </c>
      <c r="K40" s="345">
        <v>0</v>
      </c>
      <c r="L40" s="343">
        <v>400156.07000000007</v>
      </c>
      <c r="M40" s="26"/>
      <c r="N40" s="355">
        <v>1035600</v>
      </c>
      <c r="O40" s="343">
        <v>1435756</v>
      </c>
      <c r="P40" s="48"/>
    </row>
    <row r="41" spans="1:16">
      <c r="A41" s="1" t="s">
        <v>62</v>
      </c>
      <c r="B41" s="12" t="s">
        <v>26</v>
      </c>
      <c r="C41" s="21" t="s">
        <v>307</v>
      </c>
      <c r="D41" s="20"/>
      <c r="E41" s="9"/>
      <c r="F41" s="9"/>
      <c r="G41" s="20"/>
      <c r="H41" s="9"/>
      <c r="I41" s="9"/>
      <c r="J41" s="78">
        <v>0</v>
      </c>
      <c r="K41" s="345">
        <v>0</v>
      </c>
      <c r="L41" s="343">
        <v>0</v>
      </c>
      <c r="M41" s="26"/>
      <c r="N41" s="355">
        <v>0</v>
      </c>
      <c r="O41" s="343">
        <v>0</v>
      </c>
      <c r="P41" s="48"/>
    </row>
    <row r="42" spans="1:16">
      <c r="A42" s="7" t="s">
        <v>64</v>
      </c>
      <c r="B42" s="12" t="s">
        <v>65</v>
      </c>
      <c r="C42" s="21" t="s">
        <v>63</v>
      </c>
      <c r="D42" s="20"/>
      <c r="E42" s="9"/>
      <c r="F42" s="9"/>
      <c r="G42" s="20"/>
      <c r="H42" s="9"/>
      <c r="I42" s="9"/>
      <c r="J42" s="78">
        <v>0</v>
      </c>
      <c r="K42" s="345">
        <v>0</v>
      </c>
      <c r="L42" s="343">
        <v>0</v>
      </c>
      <c r="M42" s="26"/>
      <c r="N42" s="355">
        <v>2953</v>
      </c>
      <c r="O42" s="343">
        <v>2953</v>
      </c>
      <c r="P42" s="48"/>
    </row>
    <row r="43" spans="1:16">
      <c r="A43" s="1" t="s">
        <v>66</v>
      </c>
      <c r="B43" s="12" t="s">
        <v>33</v>
      </c>
      <c r="C43" s="21" t="s">
        <v>311</v>
      </c>
      <c r="D43" s="20"/>
      <c r="E43" s="20"/>
      <c r="F43" s="20"/>
      <c r="G43" s="20"/>
      <c r="H43" s="20"/>
      <c r="I43" s="20"/>
      <c r="J43" s="78">
        <v>6685.38</v>
      </c>
      <c r="K43" s="345">
        <v>0</v>
      </c>
      <c r="L43" s="343">
        <v>6685.38</v>
      </c>
      <c r="M43" s="26"/>
      <c r="N43" s="355">
        <v>0</v>
      </c>
      <c r="O43" s="343">
        <v>6685</v>
      </c>
      <c r="P43" s="48"/>
    </row>
    <row r="44" spans="1:16">
      <c r="A44" s="7" t="s">
        <v>68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79">
        <v>0</v>
      </c>
      <c r="K44" s="347">
        <v>0</v>
      </c>
      <c r="L44" s="375">
        <v>0</v>
      </c>
      <c r="M44" s="26"/>
      <c r="N44" s="356">
        <v>0</v>
      </c>
      <c r="O44" s="375">
        <v>0</v>
      </c>
      <c r="P44" s="48"/>
    </row>
    <row r="45" spans="1:16">
      <c r="C45" s="20" t="s">
        <v>69</v>
      </c>
      <c r="D45" s="20"/>
      <c r="E45" s="20"/>
      <c r="F45" s="20"/>
      <c r="G45" s="20"/>
      <c r="H45" s="20"/>
      <c r="I45" s="20"/>
      <c r="J45" s="78">
        <v>0</v>
      </c>
      <c r="K45" s="343">
        <v>0</v>
      </c>
      <c r="L45" s="343">
        <v>0</v>
      </c>
      <c r="M45" s="49"/>
      <c r="N45" s="343">
        <v>0</v>
      </c>
      <c r="O45" s="343">
        <v>0</v>
      </c>
      <c r="P45" s="50"/>
    </row>
    <row r="46" spans="1:16">
      <c r="A46" s="28" t="s">
        <v>70</v>
      </c>
      <c r="B46" s="29"/>
      <c r="C46" s="15"/>
      <c r="D46" s="20"/>
      <c r="E46" s="9"/>
      <c r="F46" s="9"/>
      <c r="G46" s="9"/>
      <c r="H46" s="9"/>
      <c r="I46" s="9"/>
      <c r="J46" s="94"/>
      <c r="K46" s="83"/>
      <c r="L46" s="83"/>
      <c r="M46" s="34"/>
      <c r="N46" s="83"/>
      <c r="O46" s="83"/>
      <c r="P46" s="39"/>
    </row>
    <row r="47" spans="1:16">
      <c r="A47" s="28"/>
      <c r="B47" s="29"/>
      <c r="C47" s="15" t="s">
        <v>71</v>
      </c>
      <c r="D47" s="20"/>
      <c r="E47" s="9"/>
      <c r="F47" s="9"/>
      <c r="G47" s="9"/>
      <c r="H47" s="9"/>
      <c r="I47" s="9"/>
      <c r="J47" s="34">
        <v>16267447.27</v>
      </c>
      <c r="K47" s="88">
        <v>96000</v>
      </c>
      <c r="L47" s="88">
        <v>16363446</v>
      </c>
      <c r="M47" s="34"/>
      <c r="N47" s="88">
        <v>1038553</v>
      </c>
      <c r="O47" s="88">
        <v>17401999</v>
      </c>
      <c r="P47" s="45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8"/>
      <c r="K48" s="343"/>
      <c r="L48" s="343"/>
      <c r="M48" s="20"/>
      <c r="N48" s="343"/>
      <c r="O48" s="343"/>
    </row>
    <row r="49" spans="1:16">
      <c r="A49" s="28"/>
      <c r="B49" s="29"/>
      <c r="C49" s="9" t="s">
        <v>308</v>
      </c>
      <c r="D49" s="15"/>
      <c r="E49" s="9"/>
      <c r="F49" s="9"/>
      <c r="G49" s="9"/>
      <c r="H49" s="9"/>
      <c r="I49" s="9"/>
      <c r="J49" s="94"/>
      <c r="K49" s="83"/>
      <c r="L49" s="83"/>
      <c r="M49" s="34"/>
      <c r="N49" s="83"/>
      <c r="O49" s="83"/>
      <c r="P49" s="39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81">
        <v>-1688814.7300000004</v>
      </c>
      <c r="K50" s="338">
        <v>96000</v>
      </c>
      <c r="L50" s="353">
        <v>-1592817</v>
      </c>
      <c r="M50" s="10"/>
      <c r="N50" s="353">
        <v>2008854</v>
      </c>
      <c r="O50" s="353">
        <v>416037</v>
      </c>
      <c r="P50" s="11"/>
    </row>
    <row r="51" spans="1:16">
      <c r="A51" s="28" t="s">
        <v>73</v>
      </c>
      <c r="B51" s="29" t="s">
        <v>52</v>
      </c>
      <c r="C51" s="21"/>
      <c r="D51" s="20"/>
      <c r="E51" s="9"/>
      <c r="F51" s="9"/>
      <c r="G51" s="9"/>
      <c r="H51" s="20"/>
      <c r="I51" s="9"/>
      <c r="J51" s="89"/>
      <c r="K51" s="344"/>
      <c r="L51" s="372"/>
      <c r="M51" s="26"/>
      <c r="N51" s="344"/>
      <c r="O51" s="372"/>
      <c r="P51" s="48"/>
    </row>
    <row r="52" spans="1:16">
      <c r="A52" s="28" t="s">
        <v>75</v>
      </c>
      <c r="B52" s="29" t="s">
        <v>76</v>
      </c>
      <c r="C52" s="21" t="s">
        <v>74</v>
      </c>
      <c r="D52" s="20"/>
      <c r="E52" s="9"/>
      <c r="F52" s="9"/>
      <c r="G52" s="9"/>
      <c r="H52" s="20"/>
      <c r="I52" s="9"/>
      <c r="J52" s="78">
        <v>2112225.6</v>
      </c>
      <c r="K52" s="345">
        <v>0</v>
      </c>
      <c r="L52" s="343">
        <v>2112225.6</v>
      </c>
      <c r="M52" s="77"/>
      <c r="N52" s="345">
        <v>0</v>
      </c>
      <c r="O52" s="343">
        <v>2112226</v>
      </c>
      <c r="P52" s="27"/>
    </row>
    <row r="53" spans="1:16">
      <c r="A53" s="28" t="s">
        <v>78</v>
      </c>
      <c r="B53" s="29" t="s">
        <v>79</v>
      </c>
      <c r="C53" s="9" t="s">
        <v>77</v>
      </c>
      <c r="D53" s="20"/>
      <c r="E53" s="9"/>
      <c r="F53" s="9"/>
      <c r="G53" s="9"/>
      <c r="H53" s="20"/>
      <c r="I53" s="9"/>
      <c r="J53" s="78">
        <v>576065.85</v>
      </c>
      <c r="K53" s="345"/>
      <c r="L53" s="343">
        <v>576065.85</v>
      </c>
      <c r="M53" s="77"/>
      <c r="N53" s="357">
        <v>0</v>
      </c>
      <c r="O53" s="343">
        <v>576066</v>
      </c>
      <c r="P53" s="27"/>
    </row>
    <row r="54" spans="1:16">
      <c r="A54" s="28" t="s">
        <v>81</v>
      </c>
      <c r="B54" s="29" t="s">
        <v>79</v>
      </c>
      <c r="C54" s="44" t="s">
        <v>80</v>
      </c>
      <c r="D54" s="20"/>
      <c r="E54" s="9"/>
      <c r="F54" s="9"/>
      <c r="G54" s="9"/>
      <c r="H54" s="20"/>
      <c r="I54" s="9"/>
      <c r="J54" s="79">
        <v>0</v>
      </c>
      <c r="K54" s="347">
        <v>0</v>
      </c>
      <c r="L54" s="375">
        <v>0</v>
      </c>
      <c r="M54" s="77"/>
      <c r="N54" s="347">
        <v>0</v>
      </c>
      <c r="O54" s="375">
        <v>0</v>
      </c>
      <c r="P54" s="27"/>
    </row>
    <row r="55" spans="1:16">
      <c r="A55" s="28"/>
      <c r="B55" s="29"/>
      <c r="C55" s="20" t="s">
        <v>309</v>
      </c>
      <c r="D55" s="20"/>
      <c r="E55" s="9"/>
      <c r="F55" s="9"/>
      <c r="G55" s="9"/>
      <c r="H55" s="9"/>
      <c r="I55" s="9"/>
      <c r="J55" s="49">
        <v>0</v>
      </c>
      <c r="K55" s="338">
        <v>0</v>
      </c>
      <c r="L55" s="343">
        <v>0</v>
      </c>
      <c r="M55" s="49"/>
      <c r="N55" s="343">
        <v>0</v>
      </c>
      <c r="O55" s="343">
        <v>0</v>
      </c>
      <c r="P55" s="50"/>
    </row>
    <row r="56" spans="1:16" ht="13.5" thickBot="1">
      <c r="A56" s="40" t="s">
        <v>82</v>
      </c>
      <c r="B56" s="29"/>
      <c r="C56" s="15"/>
      <c r="D56" s="20"/>
      <c r="E56" s="20"/>
      <c r="F56" s="9"/>
      <c r="G56" s="9"/>
      <c r="H56" s="9"/>
      <c r="I56" s="9"/>
      <c r="J56" s="80"/>
      <c r="K56" s="80"/>
      <c r="L56" s="80"/>
      <c r="M56" s="82"/>
      <c r="N56" s="80"/>
      <c r="O56" s="80"/>
      <c r="P56" s="51"/>
    </row>
    <row r="57" spans="1:16" ht="13.5" thickTop="1">
      <c r="A57" s="28"/>
      <c r="B57" s="29"/>
      <c r="C57" s="15" t="s">
        <v>83</v>
      </c>
      <c r="D57" s="20"/>
      <c r="E57" s="20"/>
      <c r="F57" s="9"/>
      <c r="G57" s="9"/>
      <c r="H57" s="9"/>
      <c r="I57" s="9"/>
      <c r="J57" s="88">
        <v>2688291.45</v>
      </c>
      <c r="K57" s="88">
        <v>0</v>
      </c>
      <c r="L57" s="88">
        <v>2688292</v>
      </c>
      <c r="M57" s="34"/>
      <c r="N57" s="88">
        <v>0</v>
      </c>
      <c r="O57" s="88">
        <v>2688292</v>
      </c>
      <c r="P57" s="45"/>
    </row>
    <row r="58" spans="1:16">
      <c r="A58" s="40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52"/>
      <c r="N58" s="83"/>
      <c r="O58" s="83"/>
      <c r="P58" s="51"/>
    </row>
    <row r="59" spans="1:16">
      <c r="A59" s="28"/>
      <c r="B59" s="29"/>
      <c r="C59" s="53" t="s">
        <v>314</v>
      </c>
      <c r="D59" s="20"/>
      <c r="E59" s="20"/>
      <c r="F59" s="9"/>
      <c r="G59" s="9"/>
      <c r="H59" s="9"/>
      <c r="I59" s="9"/>
      <c r="J59" s="54">
        <v>999476.71999999974</v>
      </c>
      <c r="K59" s="338">
        <v>96000</v>
      </c>
      <c r="L59" s="358">
        <v>1095475</v>
      </c>
      <c r="M59" s="54"/>
      <c r="N59" s="358">
        <v>2008854</v>
      </c>
      <c r="O59" s="358">
        <v>3104329</v>
      </c>
      <c r="P59" s="55"/>
    </row>
    <row r="60" spans="1:16">
      <c r="A60" s="28" t="s">
        <v>84</v>
      </c>
      <c r="B60" s="29"/>
      <c r="C60" s="9"/>
      <c r="D60" s="20"/>
      <c r="E60" s="9"/>
      <c r="F60" s="9"/>
      <c r="G60" s="9"/>
      <c r="H60" s="9"/>
      <c r="I60" s="9"/>
      <c r="J60" s="56"/>
      <c r="K60" s="338"/>
      <c r="L60" s="359"/>
      <c r="M60" s="26"/>
      <c r="N60" s="359"/>
      <c r="O60" s="343"/>
      <c r="P60" s="57"/>
    </row>
    <row r="61" spans="1:16">
      <c r="A61" s="28" t="s">
        <v>86</v>
      </c>
      <c r="B61" s="29" t="s">
        <v>87</v>
      </c>
      <c r="C61" s="9" t="s">
        <v>85</v>
      </c>
      <c r="D61" s="20"/>
      <c r="E61" s="9"/>
      <c r="F61" s="9"/>
      <c r="G61" s="9"/>
      <c r="H61" s="9"/>
      <c r="I61" s="9"/>
      <c r="J61" s="95"/>
      <c r="K61" s="338"/>
      <c r="L61" s="379">
        <v>60253034</v>
      </c>
      <c r="M61" s="26"/>
      <c r="N61" s="360">
        <v>6566704</v>
      </c>
      <c r="O61" s="88">
        <v>66819738</v>
      </c>
      <c r="P61" s="48"/>
    </row>
    <row r="62" spans="1:16" s="36" customFormat="1">
      <c r="A62" s="28"/>
      <c r="B62" s="29"/>
      <c r="C62" s="21" t="s">
        <v>88</v>
      </c>
      <c r="D62" s="21"/>
      <c r="E62" s="21"/>
      <c r="F62" s="21"/>
      <c r="G62" s="21"/>
      <c r="H62" s="58"/>
      <c r="I62" s="21"/>
      <c r="J62" s="75"/>
      <c r="K62" s="88"/>
      <c r="L62" s="378"/>
      <c r="M62" s="59">
        <v>-106251</v>
      </c>
      <c r="N62" s="361">
        <v>0</v>
      </c>
      <c r="O62" s="361">
        <v>0</v>
      </c>
      <c r="P62" s="60"/>
    </row>
    <row r="63" spans="1:16" s="36" customFormat="1">
      <c r="A63" s="40"/>
      <c r="B63" s="29"/>
      <c r="C63" s="61"/>
      <c r="D63" s="21"/>
      <c r="E63" s="21"/>
      <c r="F63" s="21"/>
      <c r="G63" s="21"/>
      <c r="H63" s="35"/>
      <c r="I63" s="35"/>
      <c r="J63" s="87"/>
      <c r="K63" s="348"/>
      <c r="L63" s="362"/>
      <c r="M63" s="52"/>
      <c r="N63" s="362"/>
      <c r="O63" s="362"/>
      <c r="P63" s="51"/>
    </row>
    <row r="64" spans="1:16" s="331" customFormat="1">
      <c r="A64" s="327"/>
      <c r="B64" s="328"/>
      <c r="C64" s="329" t="s">
        <v>89</v>
      </c>
      <c r="D64" s="329"/>
      <c r="E64" s="329"/>
      <c r="F64" s="329"/>
      <c r="G64" s="329"/>
      <c r="H64" s="329"/>
      <c r="I64" s="329"/>
      <c r="J64" s="329"/>
      <c r="K64" s="349"/>
      <c r="L64" s="349">
        <v>60253034</v>
      </c>
      <c r="M64" s="330"/>
      <c r="N64" s="363">
        <v>6566704</v>
      </c>
      <c r="O64" s="363">
        <v>66819738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62"/>
      <c r="J65" s="96"/>
      <c r="K65" s="338"/>
      <c r="L65" s="362"/>
      <c r="M65" s="52"/>
      <c r="N65" s="362"/>
      <c r="O65" s="362"/>
      <c r="P65" s="24"/>
    </row>
    <row r="66" spans="1:16">
      <c r="A66" s="40"/>
      <c r="B66" s="29"/>
      <c r="C66" s="9" t="s">
        <v>90</v>
      </c>
      <c r="D66" s="9"/>
      <c r="E66" s="9"/>
      <c r="F66" s="9"/>
      <c r="G66" s="9"/>
      <c r="H66" s="9"/>
      <c r="I66" s="9"/>
      <c r="J66" s="63"/>
      <c r="K66" s="338"/>
      <c r="L66" s="338">
        <v>61348509</v>
      </c>
      <c r="M66" s="9"/>
      <c r="N66" s="338">
        <v>8575558</v>
      </c>
      <c r="O66" s="338">
        <v>69924067</v>
      </c>
      <c r="P66" s="64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43"/>
      <c r="L67" s="343"/>
      <c r="M67" s="20"/>
      <c r="N67" s="343"/>
      <c r="O67" s="343"/>
    </row>
    <row r="68" spans="1:16" customFormat="1" ht="15">
      <c r="C68" s="4" t="s">
        <v>91</v>
      </c>
      <c r="K68" s="350"/>
      <c r="L68" s="380"/>
      <c r="M68" s="65"/>
      <c r="N68" s="364"/>
      <c r="O68" s="364"/>
    </row>
    <row r="69" spans="1:16">
      <c r="I69" s="66"/>
      <c r="J69" s="66"/>
      <c r="K69" s="351"/>
      <c r="L69" s="365">
        <v>-1</v>
      </c>
      <c r="M69" s="97"/>
      <c r="N69" s="365">
        <v>0</v>
      </c>
      <c r="O69" s="365">
        <v>-1</v>
      </c>
    </row>
    <row r="70" spans="1:16">
      <c r="L70" s="365" t="s">
        <v>383</v>
      </c>
      <c r="M70" s="97"/>
      <c r="N70" s="365"/>
      <c r="O70" s="365"/>
    </row>
    <row r="71" spans="1:16">
      <c r="L71" s="365"/>
      <c r="M71" s="97"/>
      <c r="N71" s="360"/>
      <c r="O71" s="360"/>
    </row>
    <row r="72" spans="1:16">
      <c r="L72" s="365"/>
      <c r="M72" s="97"/>
      <c r="N72" s="365"/>
      <c r="O72" s="365"/>
    </row>
    <row r="73" spans="1:16">
      <c r="L73" s="365"/>
      <c r="M73" s="97"/>
      <c r="N73" s="365"/>
      <c r="O73" s="365"/>
    </row>
    <row r="74" spans="1:16">
      <c r="J74" s="332"/>
      <c r="L74" s="365"/>
      <c r="M74" s="97"/>
      <c r="N74" s="365"/>
      <c r="O74" s="365"/>
    </row>
    <row r="75" spans="1:16">
      <c r="A75" s="7"/>
      <c r="B75" s="8"/>
      <c r="L75" s="365"/>
      <c r="M75" s="97"/>
      <c r="N75" s="365"/>
      <c r="O75" s="365"/>
    </row>
    <row r="76" spans="1:16">
      <c r="L76" s="365"/>
      <c r="M76" s="97"/>
      <c r="N76" s="365"/>
      <c r="O76" s="365"/>
    </row>
    <row r="77" spans="1:16">
      <c r="A77" s="7"/>
      <c r="B77" s="8"/>
      <c r="L77" s="365"/>
      <c r="M77" s="97"/>
      <c r="N77" s="365"/>
      <c r="O77" s="365"/>
    </row>
    <row r="78" spans="1:16">
      <c r="L78" s="365"/>
      <c r="M78" s="97"/>
      <c r="N78" s="365"/>
      <c r="O78" s="365"/>
    </row>
    <row r="79" spans="1:16">
      <c r="A79" s="7"/>
      <c r="B79" s="8"/>
      <c r="L79" s="365"/>
      <c r="M79" s="97"/>
      <c r="N79" s="365"/>
      <c r="O79" s="365"/>
    </row>
    <row r="80" spans="1:16">
      <c r="L80" s="365"/>
      <c r="M80" s="97"/>
      <c r="N80" s="365"/>
      <c r="O80" s="365"/>
    </row>
    <row r="82" spans="1:2">
      <c r="A82" s="7"/>
      <c r="B82" s="8"/>
    </row>
    <row r="83" spans="1:2">
      <c r="A83" s="4"/>
    </row>
  </sheetData>
  <sheetProtection algorithmName="SHA-512" hashValue="pKjHKKTYflytKcrhT+n+LDC/ayQBZ5aiEP5rkh5Yl/I4DdM8JFtHz0N84Ppykemobtq01CmjWhkO62HDD/tVVQ==" saltValue="dhhA5h9dQ54j/P6M0mQ9eA==" spinCount="100000" sheet="1" formatColumns="0" formatRows="0"/>
  <conditionalFormatting sqref="L68">
    <cfRule type="cellIs" dxfId="83" priority="3" operator="notEqual">
      <formula>0</formula>
    </cfRule>
    <cfRule type="cellIs" dxfId="82" priority="4" operator="equal">
      <formula>0</formula>
    </cfRule>
  </conditionalFormatting>
  <conditionalFormatting sqref="N68:O68">
    <cfRule type="cellIs" dxfId="81" priority="1" operator="notEqual">
      <formula>0</formula>
    </cfRule>
    <cfRule type="cellIs" dxfId="80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  <pageSetUpPr fitToPage="1"/>
  </sheetPr>
  <dimension ref="A1:P83"/>
  <sheetViews>
    <sheetView topLeftCell="C32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0" width="17.7109375" style="4" customWidth="1"/>
    <col min="11" max="12" width="17.7109375" style="352" customWidth="1"/>
    <col min="13" max="13" width="0.140625" style="4" customWidth="1"/>
    <col min="14" max="14" width="17.7109375" style="352" customWidth="1"/>
    <col min="15" max="15" width="19.28515625" style="352" customWidth="1"/>
    <col min="16" max="16" width="11.28515625" style="4" customWidth="1"/>
    <col min="17" max="16384" width="11.140625" style="4"/>
  </cols>
  <sheetData>
    <row r="1" spans="1:16">
      <c r="B1" s="2"/>
      <c r="C1" s="339"/>
      <c r="D1" s="104"/>
      <c r="E1" s="104"/>
      <c r="F1" s="104"/>
      <c r="G1" s="104"/>
      <c r="H1" s="104"/>
      <c r="I1" s="104"/>
      <c r="J1" s="101" t="s">
        <v>105</v>
      </c>
      <c r="K1" s="339"/>
      <c r="L1" s="339"/>
      <c r="M1" s="104"/>
      <c r="N1" s="339"/>
      <c r="O1" s="339"/>
      <c r="P1" s="3"/>
    </row>
    <row r="2" spans="1:16">
      <c r="B2" s="2"/>
      <c r="C2" s="104"/>
      <c r="D2" s="104"/>
      <c r="E2" s="104"/>
      <c r="F2" s="104"/>
      <c r="G2" s="104"/>
      <c r="H2" s="104"/>
      <c r="I2" s="104"/>
      <c r="J2" s="101" t="s">
        <v>0</v>
      </c>
      <c r="K2" s="339"/>
      <c r="L2" s="339"/>
      <c r="M2" s="104"/>
      <c r="N2" s="339"/>
      <c r="O2" s="339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02" t="s">
        <v>1</v>
      </c>
      <c r="K3" s="340"/>
      <c r="L3" s="340"/>
      <c r="M3" s="15"/>
      <c r="N3" s="340"/>
      <c r="O3" s="366"/>
      <c r="P3" s="4" t="s">
        <v>2</v>
      </c>
    </row>
    <row r="4" spans="1:16">
      <c r="B4" s="2"/>
      <c r="C4" s="105"/>
      <c r="D4" s="106"/>
      <c r="E4" s="106"/>
      <c r="F4" s="106"/>
      <c r="G4" s="106"/>
      <c r="H4" s="106"/>
      <c r="I4" s="106"/>
      <c r="J4" s="107" t="s">
        <v>373</v>
      </c>
      <c r="K4" s="340"/>
      <c r="L4" s="340"/>
      <c r="M4" s="106"/>
      <c r="N4" s="340"/>
      <c r="O4" s="367"/>
      <c r="P4" s="4" t="s">
        <v>374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88"/>
      <c r="L5" s="353"/>
      <c r="M5" s="10"/>
      <c r="N5" s="353"/>
      <c r="O5" s="353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54" t="s">
        <v>3</v>
      </c>
      <c r="K6" s="341"/>
      <c r="L6" s="354" t="s">
        <v>3</v>
      </c>
      <c r="M6" s="255"/>
      <c r="N6" s="354" t="s">
        <v>4</v>
      </c>
      <c r="O6" s="354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56" t="s">
        <v>290</v>
      </c>
      <c r="K7" s="342" t="s">
        <v>291</v>
      </c>
      <c r="L7" s="370"/>
      <c r="M7" s="258"/>
      <c r="N7" s="342" t="str">
        <f>[4]SNP!$O$9</f>
        <v>Unit</v>
      </c>
      <c r="O7" s="342"/>
      <c r="P7" s="16"/>
    </row>
    <row r="8" spans="1:16">
      <c r="A8" s="17" t="s">
        <v>7</v>
      </c>
      <c r="B8" s="18" t="s">
        <v>8</v>
      </c>
      <c r="C8" s="9" t="s">
        <v>6</v>
      </c>
      <c r="D8" s="9"/>
      <c r="E8" s="9"/>
      <c r="F8" s="9"/>
      <c r="G8" s="9"/>
      <c r="H8" s="9"/>
      <c r="I8" s="9"/>
      <c r="J8" s="9"/>
      <c r="K8" s="338"/>
      <c r="L8" s="353"/>
      <c r="M8" s="10"/>
      <c r="N8" s="353"/>
      <c r="O8" s="353"/>
      <c r="P8" s="11"/>
    </row>
    <row r="9" spans="1:16">
      <c r="B9" s="19"/>
      <c r="C9" s="20" t="s">
        <v>9</v>
      </c>
      <c r="D9" s="21"/>
      <c r="E9" s="9"/>
      <c r="F9" s="9"/>
      <c r="G9" s="9"/>
      <c r="H9" s="9"/>
      <c r="I9" s="20"/>
      <c r="J9" s="20"/>
      <c r="K9" s="343"/>
      <c r="L9" s="343"/>
      <c r="M9" s="10"/>
      <c r="N9" s="343"/>
      <c r="O9" s="343"/>
    </row>
    <row r="10" spans="1:16">
      <c r="A10" s="1" t="s">
        <v>11</v>
      </c>
      <c r="B10" s="19" t="s">
        <v>12</v>
      </c>
      <c r="C10" s="20"/>
      <c r="D10" s="22" t="s">
        <v>321</v>
      </c>
      <c r="E10" s="20"/>
      <c r="F10" s="109"/>
      <c r="G10" s="109"/>
      <c r="H10" s="23"/>
      <c r="I10" s="21"/>
      <c r="J10" s="89"/>
      <c r="K10" s="344"/>
      <c r="L10" s="372"/>
      <c r="M10" s="76"/>
      <c r="N10" s="344"/>
      <c r="O10" s="372"/>
      <c r="P10" s="24"/>
    </row>
    <row r="11" spans="1:16">
      <c r="A11" s="1" t="s">
        <v>14</v>
      </c>
      <c r="B11" s="19" t="s">
        <v>15</v>
      </c>
      <c r="C11" s="20"/>
      <c r="D11" s="21" t="s">
        <v>322</v>
      </c>
      <c r="E11" s="9"/>
      <c r="F11" s="25"/>
      <c r="G11" s="26">
        <v>4751474.16</v>
      </c>
      <c r="H11" s="9"/>
      <c r="I11" s="20"/>
      <c r="J11" s="78">
        <v>5211993.8599999994</v>
      </c>
      <c r="K11" s="345">
        <v>0</v>
      </c>
      <c r="L11" s="343">
        <v>5211993.8599999994</v>
      </c>
      <c r="M11" s="77"/>
      <c r="N11" s="345">
        <v>0</v>
      </c>
      <c r="O11" s="343">
        <v>5211994</v>
      </c>
      <c r="P11" s="27"/>
    </row>
    <row r="12" spans="1:16">
      <c r="A12" s="1" t="s">
        <v>17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8">
        <v>2591595.67</v>
      </c>
      <c r="K12" s="345">
        <v>0</v>
      </c>
      <c r="L12" s="343">
        <v>2591595.67</v>
      </c>
      <c r="M12" s="77"/>
      <c r="N12" s="345">
        <v>0</v>
      </c>
      <c r="O12" s="343">
        <v>2591596</v>
      </c>
      <c r="P12" s="27"/>
    </row>
    <row r="13" spans="1:16">
      <c r="A13" s="1" t="s">
        <v>19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8">
        <v>10224181.68</v>
      </c>
      <c r="K13" s="345">
        <v>0</v>
      </c>
      <c r="L13" s="343">
        <v>10224181.68</v>
      </c>
      <c r="M13" s="77"/>
      <c r="N13" s="345">
        <v>0</v>
      </c>
      <c r="O13" s="343">
        <v>10224182</v>
      </c>
      <c r="P13" s="27"/>
    </row>
    <row r="14" spans="1:16">
      <c r="A14" s="1" t="s">
        <v>21</v>
      </c>
      <c r="B14" s="19" t="s">
        <v>12</v>
      </c>
      <c r="C14" s="20"/>
      <c r="D14" s="21" t="s">
        <v>20</v>
      </c>
      <c r="E14" s="9"/>
      <c r="F14" s="25"/>
      <c r="G14" s="25"/>
      <c r="H14" s="20"/>
      <c r="I14" s="20"/>
      <c r="J14" s="78">
        <v>2410933.54</v>
      </c>
      <c r="K14" s="345">
        <v>0</v>
      </c>
      <c r="L14" s="343">
        <v>2410933.54</v>
      </c>
      <c r="M14" s="77"/>
      <c r="N14" s="345">
        <v>0</v>
      </c>
      <c r="O14" s="343">
        <v>2410934</v>
      </c>
      <c r="P14" s="27"/>
    </row>
    <row r="15" spans="1:16">
      <c r="A15" s="28"/>
      <c r="B15" s="29"/>
      <c r="C15" s="20"/>
      <c r="D15" s="21" t="s">
        <v>22</v>
      </c>
      <c r="E15" s="9"/>
      <c r="F15" s="30"/>
      <c r="G15" s="26"/>
      <c r="H15" s="31"/>
      <c r="I15" s="20"/>
      <c r="J15" s="90">
        <v>30771.85</v>
      </c>
      <c r="K15" s="346">
        <v>0</v>
      </c>
      <c r="L15" s="374">
        <v>30771.85</v>
      </c>
      <c r="M15" s="77"/>
      <c r="N15" s="343">
        <v>0</v>
      </c>
      <c r="O15" s="343">
        <v>30772</v>
      </c>
    </row>
    <row r="16" spans="1:16">
      <c r="A16" s="28" t="s">
        <v>24</v>
      </c>
      <c r="B16" s="29" t="s">
        <v>12</v>
      </c>
      <c r="C16" s="20"/>
      <c r="D16" s="22" t="s">
        <v>324</v>
      </c>
      <c r="E16" s="20"/>
      <c r="F16" s="109"/>
      <c r="G16" s="109"/>
      <c r="H16" s="31"/>
      <c r="I16" s="20"/>
      <c r="J16" s="78"/>
      <c r="K16" s="345">
        <v>0</v>
      </c>
      <c r="L16" s="343"/>
      <c r="M16" s="77"/>
      <c r="N16" s="345">
        <v>0</v>
      </c>
      <c r="O16" s="343"/>
      <c r="P16" s="27"/>
    </row>
    <row r="17" spans="1:16">
      <c r="A17" s="28" t="s">
        <v>25</v>
      </c>
      <c r="B17" s="32" t="s">
        <v>26</v>
      </c>
      <c r="C17" s="20"/>
      <c r="D17" s="33" t="s">
        <v>325</v>
      </c>
      <c r="E17" s="9"/>
      <c r="F17" s="9"/>
      <c r="G17" s="9">
        <v>478350.84</v>
      </c>
      <c r="H17" s="9"/>
      <c r="I17" s="21"/>
      <c r="J17" s="79">
        <v>1538395.4299999995</v>
      </c>
      <c r="K17" s="347">
        <v>0</v>
      </c>
      <c r="L17" s="375">
        <v>1538395.4299999995</v>
      </c>
      <c r="M17" s="77"/>
      <c r="N17" s="347">
        <v>0</v>
      </c>
      <c r="O17" s="375">
        <v>1538395</v>
      </c>
      <c r="P17" s="27"/>
    </row>
    <row r="18" spans="1:16" s="36" customFormat="1">
      <c r="A18" s="28"/>
      <c r="B18" s="32"/>
      <c r="C18" s="21"/>
      <c r="D18" s="21" t="s">
        <v>27</v>
      </c>
      <c r="E18" s="21"/>
      <c r="F18" s="21"/>
      <c r="G18" s="21"/>
      <c r="H18" s="34"/>
      <c r="I18" s="34"/>
      <c r="J18" s="34">
        <v>594829.27</v>
      </c>
      <c r="K18" s="88">
        <v>0</v>
      </c>
      <c r="L18" s="88">
        <v>594829.27</v>
      </c>
      <c r="M18" s="35"/>
      <c r="N18" s="348">
        <v>5333997.34</v>
      </c>
      <c r="O18" s="348">
        <v>5928826</v>
      </c>
    </row>
    <row r="19" spans="1:16" ht="13.5" thickBot="1">
      <c r="A19" s="28" t="s">
        <v>28</v>
      </c>
      <c r="B19" s="32"/>
      <c r="C19" s="20"/>
      <c r="D19" s="37"/>
      <c r="E19" s="20"/>
      <c r="F19" s="9"/>
      <c r="G19" s="9"/>
      <c r="H19" s="9"/>
      <c r="I19" s="9"/>
      <c r="J19" s="91"/>
      <c r="K19" s="80"/>
      <c r="L19" s="80"/>
      <c r="M19" s="38"/>
      <c r="N19" s="80"/>
      <c r="O19" s="80"/>
      <c r="P19" s="39"/>
    </row>
    <row r="20" spans="1:16" ht="13.5" thickTop="1">
      <c r="A20" s="28"/>
      <c r="B20" s="32"/>
      <c r="C20" s="9"/>
      <c r="D20" s="9" t="s">
        <v>29</v>
      </c>
      <c r="E20" s="9"/>
      <c r="F20" s="9"/>
      <c r="G20" s="9"/>
      <c r="H20" s="9"/>
      <c r="I20" s="9"/>
      <c r="J20" s="81">
        <v>22602701.300000001</v>
      </c>
      <c r="K20" s="338">
        <v>0</v>
      </c>
      <c r="L20" s="353">
        <v>22602702</v>
      </c>
      <c r="M20" s="10"/>
      <c r="N20" s="353">
        <v>5333997</v>
      </c>
      <c r="O20" s="353">
        <v>27936699</v>
      </c>
      <c r="P20" s="11"/>
    </row>
    <row r="21" spans="1:16">
      <c r="A21" s="40"/>
      <c r="B21" s="41"/>
      <c r="C21" s="15"/>
      <c r="D21" s="9"/>
      <c r="E21" s="9"/>
      <c r="F21" s="9"/>
      <c r="G21" s="9"/>
      <c r="H21" s="9"/>
      <c r="I21" s="9"/>
      <c r="J21" s="81"/>
      <c r="K21" s="338"/>
      <c r="L21" s="353"/>
      <c r="M21" s="10"/>
      <c r="N21" s="353"/>
      <c r="O21" s="353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81"/>
      <c r="K22" s="338"/>
      <c r="L22" s="353"/>
      <c r="M22" s="10"/>
      <c r="N22" s="353"/>
      <c r="O22" s="353"/>
      <c r="P22" s="11"/>
    </row>
    <row r="23" spans="1:16">
      <c r="A23" s="7" t="s">
        <v>32</v>
      </c>
      <c r="B23" s="12" t="s">
        <v>33</v>
      </c>
      <c r="C23" s="22" t="s">
        <v>31</v>
      </c>
      <c r="D23" s="21"/>
      <c r="E23" s="9"/>
      <c r="F23" s="9"/>
      <c r="G23" s="20"/>
      <c r="H23" s="9"/>
      <c r="I23" s="9"/>
      <c r="J23" s="92"/>
      <c r="K23" s="344"/>
      <c r="L23" s="376"/>
      <c r="M23" s="77"/>
      <c r="N23" s="344"/>
      <c r="O23" s="372"/>
      <c r="P23" s="27"/>
    </row>
    <row r="24" spans="1:16">
      <c r="A24" s="1" t="s">
        <v>35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8">
        <v>35131703.980000004</v>
      </c>
      <c r="K24" s="345">
        <v>0</v>
      </c>
      <c r="L24" s="343">
        <v>35131703.980000004</v>
      </c>
      <c r="M24" s="77"/>
      <c r="N24" s="345">
        <v>0</v>
      </c>
      <c r="O24" s="343">
        <v>35131704</v>
      </c>
      <c r="P24" s="27"/>
    </row>
    <row r="25" spans="1:16">
      <c r="A25" s="7" t="s">
        <v>37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8">
        <v>7737868.290000001</v>
      </c>
      <c r="K25" s="345">
        <v>0</v>
      </c>
      <c r="L25" s="343">
        <v>7737868.290000001</v>
      </c>
      <c r="M25" s="77"/>
      <c r="N25" s="345">
        <v>2285451.08</v>
      </c>
      <c r="O25" s="343">
        <v>10023319</v>
      </c>
      <c r="P25" s="27"/>
    </row>
    <row r="26" spans="1:16">
      <c r="A26" s="1" t="s">
        <v>39</v>
      </c>
      <c r="B26" s="12" t="s">
        <v>33</v>
      </c>
      <c r="C26" s="22"/>
      <c r="D26" s="99" t="s">
        <v>38</v>
      </c>
      <c r="E26" s="110"/>
      <c r="F26" s="9"/>
      <c r="G26" s="20"/>
      <c r="H26" s="9"/>
      <c r="I26" s="9"/>
      <c r="J26" s="78">
        <v>2185688.4000000004</v>
      </c>
      <c r="K26" s="345">
        <v>0</v>
      </c>
      <c r="L26" s="343">
        <v>2185688.4000000004</v>
      </c>
      <c r="M26" s="77"/>
      <c r="N26" s="345">
        <v>0</v>
      </c>
      <c r="O26" s="343">
        <v>2185688</v>
      </c>
      <c r="P26" s="27"/>
    </row>
    <row r="27" spans="1:16">
      <c r="A27" s="7" t="s">
        <v>41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8">
        <v>11938212.030000003</v>
      </c>
      <c r="K27" s="345">
        <v>0</v>
      </c>
      <c r="L27" s="343">
        <v>11938212.030000003</v>
      </c>
      <c r="M27" s="77"/>
      <c r="N27" s="345">
        <v>0</v>
      </c>
      <c r="O27" s="343">
        <v>11938212</v>
      </c>
      <c r="P27" s="27"/>
    </row>
    <row r="28" spans="1:16">
      <c r="A28" s="1" t="s">
        <v>43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8">
        <v>4748920.67</v>
      </c>
      <c r="K28" s="345">
        <v>0</v>
      </c>
      <c r="L28" s="343">
        <v>4748920.67</v>
      </c>
      <c r="M28" s="77"/>
      <c r="N28" s="345">
        <v>1717680</v>
      </c>
      <c r="O28" s="343">
        <v>6466601</v>
      </c>
      <c r="P28" s="27"/>
    </row>
    <row r="29" spans="1:16">
      <c r="A29" s="7" t="s">
        <v>45</v>
      </c>
      <c r="B29" s="12" t="s">
        <v>46</v>
      </c>
      <c r="C29" s="22"/>
      <c r="D29" s="21" t="s">
        <v>44</v>
      </c>
      <c r="E29" s="9"/>
      <c r="F29" s="9"/>
      <c r="G29" s="20"/>
      <c r="H29" s="9"/>
      <c r="I29" s="9"/>
      <c r="J29" s="79">
        <v>5297762.5499999989</v>
      </c>
      <c r="K29" s="347">
        <v>0</v>
      </c>
      <c r="L29" s="375">
        <v>5297762.5499999989</v>
      </c>
      <c r="M29" s="77"/>
      <c r="N29" s="347">
        <v>0</v>
      </c>
      <c r="O29" s="375">
        <v>5297763</v>
      </c>
      <c r="P29" s="27"/>
    </row>
    <row r="30" spans="1:16">
      <c r="C30" s="22"/>
      <c r="D30" s="21" t="s">
        <v>47</v>
      </c>
      <c r="E30" s="9"/>
      <c r="F30" s="9"/>
      <c r="G30" s="20"/>
      <c r="H30" s="9"/>
      <c r="I30" s="9"/>
      <c r="J30" s="93">
        <v>6071972.79</v>
      </c>
      <c r="K30" s="338">
        <v>0</v>
      </c>
      <c r="L30" s="353">
        <v>6071972.79</v>
      </c>
      <c r="M30" s="42"/>
      <c r="N30" s="353">
        <v>0</v>
      </c>
      <c r="O30" s="353">
        <v>6071973</v>
      </c>
      <c r="P30" s="43"/>
    </row>
    <row r="31" spans="1:16" ht="13.5" thickBot="1">
      <c r="A31" s="1" t="s">
        <v>48</v>
      </c>
      <c r="C31" s="9"/>
      <c r="D31" s="37"/>
      <c r="E31" s="20"/>
      <c r="F31" s="9"/>
      <c r="G31" s="9"/>
      <c r="H31" s="9"/>
      <c r="I31" s="9"/>
      <c r="J31" s="91"/>
      <c r="K31" s="80"/>
      <c r="L31" s="80"/>
      <c r="M31" s="82"/>
      <c r="N31" s="80"/>
      <c r="O31" s="80"/>
      <c r="P31" s="39"/>
    </row>
    <row r="32" spans="1:16" ht="13.5" thickTop="1">
      <c r="A32" s="7"/>
      <c r="C32" s="22"/>
      <c r="D32" s="44" t="s">
        <v>49</v>
      </c>
      <c r="E32" s="9"/>
      <c r="F32" s="9"/>
      <c r="G32" s="20"/>
      <c r="H32" s="9"/>
      <c r="I32" s="9"/>
      <c r="J32" s="34">
        <v>73112128.710000008</v>
      </c>
      <c r="K32" s="338">
        <v>0</v>
      </c>
      <c r="L32" s="88">
        <v>73112129</v>
      </c>
      <c r="M32" s="34"/>
      <c r="N32" s="88">
        <v>4003131</v>
      </c>
      <c r="O32" s="88">
        <v>77115260</v>
      </c>
      <c r="P32" s="45"/>
    </row>
    <row r="33" spans="1:16">
      <c r="C33" s="9"/>
      <c r="D33" s="37"/>
      <c r="E33" s="20"/>
      <c r="F33" s="9"/>
      <c r="G33" s="9"/>
      <c r="H33" s="9"/>
      <c r="I33" s="9"/>
      <c r="J33" s="94"/>
      <c r="K33" s="83"/>
      <c r="L33" s="83"/>
      <c r="M33" s="38"/>
      <c r="N33" s="83"/>
      <c r="O33" s="83"/>
      <c r="P33" s="39"/>
    </row>
    <row r="34" spans="1:16">
      <c r="A34" s="7"/>
      <c r="C34" s="9"/>
      <c r="D34" s="9" t="s">
        <v>312</v>
      </c>
      <c r="E34" s="9"/>
      <c r="F34" s="9"/>
      <c r="G34" s="9"/>
      <c r="H34" s="9"/>
      <c r="I34" s="9"/>
      <c r="J34" s="81">
        <v>-50509427.410000011</v>
      </c>
      <c r="K34" s="338">
        <v>0</v>
      </c>
      <c r="L34" s="353">
        <v>-50509427</v>
      </c>
      <c r="M34" s="46"/>
      <c r="N34" s="353">
        <v>1330866</v>
      </c>
      <c r="O34" s="353">
        <v>-49178561</v>
      </c>
      <c r="P34" s="47"/>
    </row>
    <row r="35" spans="1:16">
      <c r="C35" s="15"/>
      <c r="D35" s="20"/>
      <c r="E35" s="9"/>
      <c r="F35" s="9"/>
      <c r="G35" s="9"/>
      <c r="H35" s="9"/>
      <c r="I35" s="9"/>
      <c r="J35" s="81"/>
      <c r="K35" s="338"/>
      <c r="L35" s="353"/>
      <c r="M35" s="10"/>
      <c r="N35" s="353"/>
      <c r="O35" s="353"/>
      <c r="P35" s="11"/>
    </row>
    <row r="36" spans="1:16">
      <c r="A36" s="7" t="s">
        <v>51</v>
      </c>
      <c r="B36" s="12" t="s">
        <v>52</v>
      </c>
      <c r="C36" s="21" t="s">
        <v>50</v>
      </c>
      <c r="D36" s="20"/>
      <c r="E36" s="9"/>
      <c r="F36" s="9"/>
      <c r="G36" s="20"/>
      <c r="H36" s="9"/>
      <c r="I36" s="9"/>
      <c r="J36" s="89"/>
      <c r="K36" s="344"/>
      <c r="L36" s="372"/>
      <c r="M36" s="26"/>
      <c r="N36" s="344"/>
      <c r="O36" s="372"/>
      <c r="P36" s="48"/>
    </row>
    <row r="37" spans="1:16">
      <c r="A37" s="1" t="s">
        <v>54</v>
      </c>
      <c r="B37" s="12" t="s">
        <v>15</v>
      </c>
      <c r="C37" s="21" t="s">
        <v>53</v>
      </c>
      <c r="D37" s="20"/>
      <c r="E37" s="9"/>
      <c r="F37" s="9"/>
      <c r="G37" s="20"/>
      <c r="H37" s="9"/>
      <c r="I37" s="9"/>
      <c r="J37" s="78">
        <v>29941205.079999998</v>
      </c>
      <c r="K37" s="345">
        <v>0</v>
      </c>
      <c r="L37" s="343">
        <v>29941205.079999998</v>
      </c>
      <c r="M37" s="26"/>
      <c r="N37" s="355">
        <v>0</v>
      </c>
      <c r="O37" s="343">
        <v>29941205</v>
      </c>
      <c r="P37" s="48"/>
    </row>
    <row r="38" spans="1:16">
      <c r="A38" s="7" t="s">
        <v>56</v>
      </c>
      <c r="B38" s="12" t="s">
        <v>15</v>
      </c>
      <c r="C38" s="21" t="s">
        <v>55</v>
      </c>
      <c r="D38" s="20"/>
      <c r="E38" s="9"/>
      <c r="F38" s="9"/>
      <c r="G38" s="20"/>
      <c r="H38" s="9"/>
      <c r="I38" s="9"/>
      <c r="J38" s="78">
        <v>10379229.25</v>
      </c>
      <c r="K38" s="345">
        <v>0</v>
      </c>
      <c r="L38" s="343">
        <v>10379229.25</v>
      </c>
      <c r="M38" s="26"/>
      <c r="N38" s="355">
        <v>0</v>
      </c>
      <c r="O38" s="343">
        <v>10379229</v>
      </c>
      <c r="P38" s="48"/>
    </row>
    <row r="39" spans="1:16">
      <c r="A39" s="1" t="s">
        <v>58</v>
      </c>
      <c r="B39" s="12" t="s">
        <v>59</v>
      </c>
      <c r="C39" s="21" t="s">
        <v>57</v>
      </c>
      <c r="D39" s="20"/>
      <c r="E39" s="9"/>
      <c r="F39" s="9"/>
      <c r="G39" s="20"/>
      <c r="H39" s="9"/>
      <c r="I39" s="9"/>
      <c r="J39" s="78">
        <v>466921.93999999994</v>
      </c>
      <c r="K39" s="345">
        <v>0</v>
      </c>
      <c r="L39" s="343">
        <v>466921.93999999994</v>
      </c>
      <c r="M39" s="26"/>
      <c r="N39" s="355">
        <v>0</v>
      </c>
      <c r="O39" s="343">
        <v>466922</v>
      </c>
      <c r="P39" s="48"/>
    </row>
    <row r="40" spans="1:16">
      <c r="A40" s="7" t="s">
        <v>61</v>
      </c>
      <c r="B40" s="12" t="s">
        <v>59</v>
      </c>
      <c r="C40" s="99" t="s">
        <v>60</v>
      </c>
      <c r="E40" s="110"/>
      <c r="F40" s="110"/>
      <c r="H40" s="110"/>
      <c r="I40" s="110"/>
      <c r="J40" s="246">
        <v>448747.13</v>
      </c>
      <c r="K40" s="346">
        <v>0</v>
      </c>
      <c r="L40" s="352">
        <v>448747.13</v>
      </c>
      <c r="M40" s="48"/>
      <c r="N40" s="393">
        <v>0</v>
      </c>
      <c r="O40" s="352">
        <v>448747</v>
      </c>
      <c r="P40" s="48"/>
    </row>
    <row r="41" spans="1:16">
      <c r="A41" s="1" t="s">
        <v>62</v>
      </c>
      <c r="B41" s="12" t="s">
        <v>26</v>
      </c>
      <c r="C41" s="21" t="s">
        <v>307</v>
      </c>
      <c r="D41" s="20"/>
      <c r="E41" s="9"/>
      <c r="F41" s="9"/>
      <c r="G41" s="20"/>
      <c r="H41" s="9"/>
      <c r="I41" s="9"/>
      <c r="J41" s="78">
        <v>0</v>
      </c>
      <c r="K41" s="345">
        <v>0</v>
      </c>
      <c r="L41" s="343">
        <v>0</v>
      </c>
      <c r="M41" s="26"/>
      <c r="N41" s="355">
        <v>0</v>
      </c>
      <c r="O41" s="343">
        <v>0</v>
      </c>
      <c r="P41" s="48"/>
    </row>
    <row r="42" spans="1:16">
      <c r="A42" s="7" t="s">
        <v>64</v>
      </c>
      <c r="B42" s="12" t="s">
        <v>65</v>
      </c>
      <c r="C42" s="21" t="s">
        <v>63</v>
      </c>
      <c r="D42" s="20"/>
      <c r="E42" s="9"/>
      <c r="F42" s="9"/>
      <c r="G42" s="20"/>
      <c r="H42" s="9"/>
      <c r="I42" s="9"/>
      <c r="J42" s="78">
        <v>0</v>
      </c>
      <c r="K42" s="345">
        <v>0</v>
      </c>
      <c r="L42" s="343">
        <v>0</v>
      </c>
      <c r="M42" s="26"/>
      <c r="N42" s="355">
        <v>0</v>
      </c>
      <c r="O42" s="343">
        <v>0</v>
      </c>
      <c r="P42" s="48"/>
    </row>
    <row r="43" spans="1:16">
      <c r="A43" s="1" t="s">
        <v>66</v>
      </c>
      <c r="B43" s="12" t="s">
        <v>33</v>
      </c>
      <c r="C43" s="21" t="s">
        <v>311</v>
      </c>
      <c r="D43" s="20"/>
      <c r="E43" s="20"/>
      <c r="F43" s="20"/>
      <c r="G43" s="20"/>
      <c r="H43" s="20"/>
      <c r="I43" s="20"/>
      <c r="J43" s="78">
        <v>-44335</v>
      </c>
      <c r="K43" s="345">
        <v>0</v>
      </c>
      <c r="L43" s="343">
        <v>-44335</v>
      </c>
      <c r="M43" s="26"/>
      <c r="N43" s="355">
        <v>0</v>
      </c>
      <c r="O43" s="343">
        <v>-44335</v>
      </c>
      <c r="P43" s="48"/>
    </row>
    <row r="44" spans="1:16">
      <c r="A44" s="7" t="s">
        <v>68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79">
        <v>-101750</v>
      </c>
      <c r="K44" s="347">
        <v>0</v>
      </c>
      <c r="L44" s="375">
        <v>-101750</v>
      </c>
      <c r="M44" s="26"/>
      <c r="N44" s="356">
        <v>0</v>
      </c>
      <c r="O44" s="375">
        <v>-101750</v>
      </c>
      <c r="P44" s="48"/>
    </row>
    <row r="45" spans="1:16">
      <c r="C45" s="20" t="s">
        <v>69</v>
      </c>
      <c r="D45" s="20"/>
      <c r="E45" s="20"/>
      <c r="F45" s="20"/>
      <c r="G45" s="20"/>
      <c r="H45" s="20"/>
      <c r="I45" s="20"/>
      <c r="J45" s="78">
        <v>0</v>
      </c>
      <c r="K45" s="343">
        <v>0</v>
      </c>
      <c r="L45" s="343">
        <v>0</v>
      </c>
      <c r="M45" s="49"/>
      <c r="N45" s="343">
        <v>0</v>
      </c>
      <c r="O45" s="343">
        <v>0</v>
      </c>
      <c r="P45" s="50"/>
    </row>
    <row r="46" spans="1:16">
      <c r="A46" s="28" t="s">
        <v>70</v>
      </c>
      <c r="B46" s="29"/>
      <c r="C46" s="15"/>
      <c r="D46" s="20"/>
      <c r="E46" s="9"/>
      <c r="F46" s="9"/>
      <c r="G46" s="9"/>
      <c r="H46" s="9"/>
      <c r="I46" s="9"/>
      <c r="J46" s="94"/>
      <c r="K46" s="83"/>
      <c r="L46" s="83"/>
      <c r="M46" s="34"/>
      <c r="N46" s="83"/>
      <c r="O46" s="83"/>
      <c r="P46" s="39"/>
    </row>
    <row r="47" spans="1:16">
      <c r="A47" s="28"/>
      <c r="B47" s="29"/>
      <c r="C47" s="15" t="s">
        <v>71</v>
      </c>
      <c r="D47" s="20"/>
      <c r="E47" s="9"/>
      <c r="F47" s="9"/>
      <c r="G47" s="9"/>
      <c r="H47" s="9"/>
      <c r="I47" s="9"/>
      <c r="J47" s="34">
        <v>41090018.399999999</v>
      </c>
      <c r="K47" s="88">
        <v>0</v>
      </c>
      <c r="L47" s="88">
        <v>41090018</v>
      </c>
      <c r="M47" s="34"/>
      <c r="N47" s="88">
        <v>0</v>
      </c>
      <c r="O47" s="88">
        <v>41090018</v>
      </c>
      <c r="P47" s="45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8"/>
      <c r="K48" s="343"/>
      <c r="L48" s="343"/>
      <c r="M48" s="20"/>
      <c r="N48" s="343"/>
      <c r="O48" s="343"/>
    </row>
    <row r="49" spans="1:16">
      <c r="A49" s="28"/>
      <c r="B49" s="29"/>
      <c r="C49" s="9" t="s">
        <v>308</v>
      </c>
      <c r="D49" s="15"/>
      <c r="E49" s="9"/>
      <c r="F49" s="9"/>
      <c r="G49" s="9"/>
      <c r="H49" s="9"/>
      <c r="I49" s="9"/>
      <c r="J49" s="94"/>
      <c r="K49" s="83"/>
      <c r="L49" s="83"/>
      <c r="M49" s="34"/>
      <c r="N49" s="83"/>
      <c r="O49" s="83"/>
      <c r="P49" s="39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81">
        <v>-9419409.0100000128</v>
      </c>
      <c r="K50" s="338">
        <v>0</v>
      </c>
      <c r="L50" s="353">
        <v>-9419409</v>
      </c>
      <c r="M50" s="10"/>
      <c r="N50" s="353">
        <v>1330866</v>
      </c>
      <c r="O50" s="353">
        <v>-8088543</v>
      </c>
      <c r="P50" s="11"/>
    </row>
    <row r="51" spans="1:16">
      <c r="A51" s="28" t="s">
        <v>73</v>
      </c>
      <c r="B51" s="29" t="s">
        <v>52</v>
      </c>
      <c r="C51" s="21"/>
      <c r="D51" s="20"/>
      <c r="E51" s="9"/>
      <c r="F51" s="9"/>
      <c r="G51" s="9"/>
      <c r="H51" s="20"/>
      <c r="I51" s="9"/>
      <c r="J51" s="89"/>
      <c r="K51" s="344"/>
      <c r="L51" s="372"/>
      <c r="M51" s="26"/>
      <c r="N51" s="344"/>
      <c r="O51" s="372"/>
      <c r="P51" s="48"/>
    </row>
    <row r="52" spans="1:16">
      <c r="A52" s="28" t="s">
        <v>75</v>
      </c>
      <c r="B52" s="29" t="s">
        <v>76</v>
      </c>
      <c r="C52" s="21" t="s">
        <v>74</v>
      </c>
      <c r="D52" s="20"/>
      <c r="E52" s="9"/>
      <c r="F52" s="9"/>
      <c r="G52" s="9"/>
      <c r="H52" s="20"/>
      <c r="I52" s="9"/>
      <c r="J52" s="78">
        <v>6813277.0999999996</v>
      </c>
      <c r="K52" s="345">
        <v>0</v>
      </c>
      <c r="L52" s="343">
        <v>6813277.0999999996</v>
      </c>
      <c r="M52" s="77"/>
      <c r="N52" s="345">
        <v>0</v>
      </c>
      <c r="O52" s="343">
        <v>6813277</v>
      </c>
      <c r="P52" s="27"/>
    </row>
    <row r="53" spans="1:16">
      <c r="A53" s="28" t="s">
        <v>78</v>
      </c>
      <c r="B53" s="29" t="s">
        <v>79</v>
      </c>
      <c r="C53" s="9" t="s">
        <v>77</v>
      </c>
      <c r="D53" s="20"/>
      <c r="E53" s="9"/>
      <c r="F53" s="9"/>
      <c r="G53" s="9"/>
      <c r="H53" s="20"/>
      <c r="I53" s="9"/>
      <c r="J53" s="78">
        <v>3790567.2600000002</v>
      </c>
      <c r="K53" s="345">
        <v>0</v>
      </c>
      <c r="L53" s="343">
        <v>3790567.2600000002</v>
      </c>
      <c r="M53" s="77"/>
      <c r="N53" s="357">
        <v>0</v>
      </c>
      <c r="O53" s="343">
        <v>3790567</v>
      </c>
      <c r="P53" s="27"/>
    </row>
    <row r="54" spans="1:16">
      <c r="A54" s="28" t="s">
        <v>81</v>
      </c>
      <c r="B54" s="29" t="s">
        <v>79</v>
      </c>
      <c r="C54" s="44" t="s">
        <v>80</v>
      </c>
      <c r="D54" s="20"/>
      <c r="E54" s="9"/>
      <c r="F54" s="9"/>
      <c r="G54" s="9"/>
      <c r="H54" s="20"/>
      <c r="I54" s="9"/>
      <c r="J54" s="79">
        <v>0</v>
      </c>
      <c r="K54" s="347">
        <v>0</v>
      </c>
      <c r="L54" s="375">
        <v>0</v>
      </c>
      <c r="M54" s="77"/>
      <c r="N54" s="347">
        <v>0</v>
      </c>
      <c r="O54" s="375">
        <v>0</v>
      </c>
      <c r="P54" s="27"/>
    </row>
    <row r="55" spans="1:16">
      <c r="A55" s="28"/>
      <c r="B55" s="29"/>
      <c r="C55" s="20" t="s">
        <v>309</v>
      </c>
      <c r="D55" s="20"/>
      <c r="E55" s="9"/>
      <c r="F55" s="9"/>
      <c r="G55" s="9"/>
      <c r="H55" s="9"/>
      <c r="I55" s="9"/>
      <c r="J55" s="49">
        <v>0</v>
      </c>
      <c r="K55" s="338">
        <v>0</v>
      </c>
      <c r="L55" s="343">
        <v>0</v>
      </c>
      <c r="M55" s="49"/>
      <c r="N55" s="343">
        <v>0</v>
      </c>
      <c r="O55" s="343">
        <v>0</v>
      </c>
      <c r="P55" s="50"/>
    </row>
    <row r="56" spans="1:16" ht="13.5" thickBot="1">
      <c r="A56" s="40" t="s">
        <v>82</v>
      </c>
      <c r="B56" s="29"/>
      <c r="C56" s="15"/>
      <c r="D56" s="20"/>
      <c r="E56" s="20"/>
      <c r="F56" s="9"/>
      <c r="G56" s="9"/>
      <c r="H56" s="9"/>
      <c r="I56" s="9"/>
      <c r="J56" s="80"/>
      <c r="K56" s="80"/>
      <c r="L56" s="80"/>
      <c r="M56" s="82"/>
      <c r="N56" s="80"/>
      <c r="O56" s="80"/>
      <c r="P56" s="51"/>
    </row>
    <row r="57" spans="1:16" ht="13.5" thickTop="1">
      <c r="A57" s="28"/>
      <c r="B57" s="29"/>
      <c r="C57" s="15" t="s">
        <v>83</v>
      </c>
      <c r="D57" s="20"/>
      <c r="E57" s="20"/>
      <c r="F57" s="9"/>
      <c r="G57" s="9"/>
      <c r="H57" s="9"/>
      <c r="I57" s="9"/>
      <c r="J57" s="88">
        <v>10603844.359999999</v>
      </c>
      <c r="K57" s="88">
        <v>0</v>
      </c>
      <c r="L57" s="88">
        <v>10603844</v>
      </c>
      <c r="M57" s="34"/>
      <c r="N57" s="88">
        <v>0</v>
      </c>
      <c r="O57" s="88">
        <v>10603844</v>
      </c>
      <c r="P57" s="45"/>
    </row>
    <row r="58" spans="1:16">
      <c r="A58" s="40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52"/>
      <c r="N58" s="83"/>
      <c r="O58" s="83"/>
      <c r="P58" s="51"/>
    </row>
    <row r="59" spans="1:16">
      <c r="A59" s="28"/>
      <c r="B59" s="29"/>
      <c r="C59" s="53" t="s">
        <v>314</v>
      </c>
      <c r="D59" s="20"/>
      <c r="E59" s="20"/>
      <c r="F59" s="9"/>
      <c r="G59" s="9"/>
      <c r="H59" s="9"/>
      <c r="I59" s="9"/>
      <c r="J59" s="54">
        <v>1184435.3499999866</v>
      </c>
      <c r="K59" s="338">
        <v>0</v>
      </c>
      <c r="L59" s="358">
        <v>1184435</v>
      </c>
      <c r="M59" s="54"/>
      <c r="N59" s="358">
        <v>1330866</v>
      </c>
      <c r="O59" s="358">
        <v>2515301</v>
      </c>
      <c r="P59" s="55"/>
    </row>
    <row r="60" spans="1:16">
      <c r="A60" s="28" t="s">
        <v>84</v>
      </c>
      <c r="B60" s="29"/>
      <c r="C60" s="9"/>
      <c r="D60" s="20"/>
      <c r="E60" s="9"/>
      <c r="F60" s="9"/>
      <c r="G60" s="9"/>
      <c r="H60" s="9"/>
      <c r="I60" s="9"/>
      <c r="J60" s="56"/>
      <c r="K60" s="338"/>
      <c r="L60" s="359"/>
      <c r="M60" s="26"/>
      <c r="N60" s="359"/>
      <c r="O60" s="343"/>
      <c r="P60" s="57"/>
    </row>
    <row r="61" spans="1:16">
      <c r="A61" s="28" t="s">
        <v>86</v>
      </c>
      <c r="B61" s="29" t="s">
        <v>87</v>
      </c>
      <c r="C61" s="9" t="s">
        <v>85</v>
      </c>
      <c r="D61" s="20"/>
      <c r="E61" s="9"/>
      <c r="F61" s="9"/>
      <c r="G61" s="9"/>
      <c r="H61" s="9"/>
      <c r="I61" s="9"/>
      <c r="J61" s="95"/>
      <c r="K61" s="338"/>
      <c r="L61" s="379">
        <v>110951814</v>
      </c>
      <c r="M61" s="26"/>
      <c r="N61" s="360">
        <v>35595108</v>
      </c>
      <c r="O61" s="88">
        <v>146546922</v>
      </c>
      <c r="P61" s="48"/>
    </row>
    <row r="62" spans="1:16" s="36" customFormat="1">
      <c r="A62" s="28"/>
      <c r="B62" s="29"/>
      <c r="C62" s="21" t="s">
        <v>88</v>
      </c>
      <c r="D62" s="21"/>
      <c r="E62" s="21"/>
      <c r="F62" s="21"/>
      <c r="G62" s="21"/>
      <c r="H62" s="58"/>
      <c r="I62" s="21"/>
      <c r="J62" s="75"/>
      <c r="K62" s="88"/>
      <c r="L62" s="378"/>
      <c r="M62" s="59">
        <v>-5173</v>
      </c>
      <c r="N62" s="361">
        <v>-101078</v>
      </c>
      <c r="O62" s="361">
        <v>-101078</v>
      </c>
      <c r="P62" s="60"/>
    </row>
    <row r="63" spans="1:16" s="36" customFormat="1">
      <c r="A63" s="40"/>
      <c r="B63" s="29"/>
      <c r="C63" s="61"/>
      <c r="D63" s="21"/>
      <c r="E63" s="21"/>
      <c r="F63" s="21"/>
      <c r="G63" s="21"/>
      <c r="H63" s="35"/>
      <c r="I63" s="35"/>
      <c r="J63" s="87"/>
      <c r="K63" s="348"/>
      <c r="L63" s="362"/>
      <c r="M63" s="52"/>
      <c r="N63" s="362"/>
      <c r="O63" s="362"/>
      <c r="P63" s="51"/>
    </row>
    <row r="64" spans="1:16" s="331" customFormat="1">
      <c r="A64" s="327"/>
      <c r="B64" s="328"/>
      <c r="C64" s="329" t="s">
        <v>89</v>
      </c>
      <c r="D64" s="329"/>
      <c r="E64" s="329"/>
      <c r="F64" s="329"/>
      <c r="G64" s="329"/>
      <c r="H64" s="329"/>
      <c r="I64" s="329"/>
      <c r="J64" s="329"/>
      <c r="K64" s="349"/>
      <c r="L64" s="349">
        <v>110951814</v>
      </c>
      <c r="M64" s="330"/>
      <c r="N64" s="363">
        <v>35494030</v>
      </c>
      <c r="O64" s="363">
        <v>146445844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62"/>
      <c r="J65" s="96"/>
      <c r="K65" s="338"/>
      <c r="L65" s="362"/>
      <c r="M65" s="52"/>
      <c r="N65" s="362"/>
      <c r="O65" s="362"/>
      <c r="P65" s="24"/>
    </row>
    <row r="66" spans="1:16">
      <c r="A66" s="40"/>
      <c r="B66" s="29"/>
      <c r="C66" s="9" t="s">
        <v>90</v>
      </c>
      <c r="D66" s="9"/>
      <c r="E66" s="9"/>
      <c r="F66" s="9"/>
      <c r="G66" s="9"/>
      <c r="H66" s="9"/>
      <c r="I66" s="9"/>
      <c r="J66" s="63"/>
      <c r="K66" s="338"/>
      <c r="L66" s="338">
        <v>112136249</v>
      </c>
      <c r="M66" s="9"/>
      <c r="N66" s="338">
        <v>36824896</v>
      </c>
      <c r="O66" s="338">
        <v>148961145</v>
      </c>
      <c r="P66" s="64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43"/>
      <c r="L67" s="343"/>
      <c r="M67" s="20"/>
      <c r="N67" s="343"/>
      <c r="O67" s="343"/>
    </row>
    <row r="68" spans="1:16" customFormat="1" ht="15">
      <c r="C68" s="4" t="s">
        <v>91</v>
      </c>
      <c r="K68" s="350"/>
      <c r="L68" s="380"/>
      <c r="M68" s="65"/>
      <c r="N68" s="364"/>
      <c r="O68" s="364"/>
    </row>
    <row r="69" spans="1:16">
      <c r="I69" s="66"/>
      <c r="J69" s="66"/>
      <c r="K69" s="351"/>
      <c r="L69" s="365">
        <v>1</v>
      </c>
      <c r="M69" s="97"/>
      <c r="N69" s="365">
        <v>0</v>
      </c>
      <c r="O69" s="365">
        <v>1</v>
      </c>
    </row>
    <row r="70" spans="1:16">
      <c r="L70" s="365">
        <v>0.60000002384185791</v>
      </c>
      <c r="M70" s="97"/>
      <c r="N70" s="365"/>
      <c r="O70" s="365"/>
    </row>
    <row r="71" spans="1:16">
      <c r="L71" s="365"/>
      <c r="M71" s="97"/>
      <c r="N71" s="360"/>
      <c r="O71" s="360"/>
    </row>
    <row r="72" spans="1:16">
      <c r="L72" s="365"/>
      <c r="M72" s="97"/>
      <c r="N72" s="365"/>
      <c r="O72" s="365"/>
    </row>
    <row r="73" spans="1:16">
      <c r="L73" s="365"/>
      <c r="M73" s="97"/>
      <c r="N73" s="365"/>
      <c r="O73" s="365"/>
    </row>
    <row r="74" spans="1:16">
      <c r="J74" s="332"/>
      <c r="L74" s="365"/>
      <c r="M74" s="97"/>
      <c r="N74" s="365"/>
      <c r="O74" s="365"/>
    </row>
    <row r="75" spans="1:16">
      <c r="A75" s="7"/>
      <c r="B75" s="8"/>
      <c r="L75" s="365"/>
      <c r="M75" s="97"/>
      <c r="N75" s="365"/>
      <c r="O75" s="365"/>
    </row>
    <row r="76" spans="1:16">
      <c r="L76" s="365"/>
      <c r="M76" s="97"/>
      <c r="N76" s="365"/>
      <c r="O76" s="365"/>
    </row>
    <row r="77" spans="1:16">
      <c r="A77" s="7"/>
      <c r="B77" s="8"/>
      <c r="L77" s="365"/>
      <c r="M77" s="97"/>
      <c r="N77" s="365"/>
      <c r="O77" s="365"/>
    </row>
    <row r="78" spans="1:16">
      <c r="L78" s="365"/>
      <c r="M78" s="97"/>
      <c r="N78" s="365"/>
      <c r="O78" s="365"/>
    </row>
    <row r="79" spans="1:16">
      <c r="A79" s="7"/>
      <c r="B79" s="8"/>
      <c r="L79" s="365"/>
      <c r="M79" s="97"/>
      <c r="N79" s="365"/>
      <c r="O79" s="365"/>
    </row>
    <row r="80" spans="1:16">
      <c r="L80" s="365"/>
      <c r="M80" s="97"/>
      <c r="N80" s="365"/>
      <c r="O80" s="365"/>
    </row>
    <row r="82" spans="1:2">
      <c r="A82" s="7"/>
      <c r="B82" s="8"/>
    </row>
    <row r="83" spans="1:2">
      <c r="A83" s="4"/>
    </row>
  </sheetData>
  <sheetProtection algorithmName="SHA-512" hashValue="hgKK3alHlkVTUGABjYEQ91nOESRNpt5wP1I/ID2lIqci4XxOigkRw9dgv2XUicdqVPwVgZwj9Knwqtw08+u3/g==" saltValue="0ZL4g3iVyTbnAt4EeQMzFg==" spinCount="100000" sheet="1" formatColumns="0" formatRows="0"/>
  <conditionalFormatting sqref="L68">
    <cfRule type="cellIs" dxfId="79" priority="3" operator="notEqual">
      <formula>0</formula>
    </cfRule>
    <cfRule type="cellIs" dxfId="78" priority="4" operator="equal">
      <formula>0</formula>
    </cfRule>
  </conditionalFormatting>
  <conditionalFormatting sqref="N68:O68">
    <cfRule type="cellIs" dxfId="77" priority="1" operator="notEqual">
      <formula>0</formula>
    </cfRule>
    <cfRule type="cellIs" dxfId="76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pageSetUpPr fitToPage="1"/>
  </sheetPr>
  <dimension ref="A1:P83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8" width="0.28515625" style="4" customWidth="1"/>
    <col min="9" max="9" width="0.42578125" style="4" customWidth="1"/>
    <col min="10" max="10" width="17.7109375" style="4" customWidth="1"/>
    <col min="11" max="12" width="17.7109375" style="352" customWidth="1"/>
    <col min="13" max="13" width="0.140625" style="4" customWidth="1"/>
    <col min="14" max="14" width="17.7109375" style="352" customWidth="1"/>
    <col min="15" max="15" width="19.28515625" style="352" customWidth="1"/>
    <col min="16" max="16" width="11.28515625" style="4" customWidth="1"/>
    <col min="17" max="16384" width="11.140625" style="4"/>
  </cols>
  <sheetData>
    <row r="1" spans="1:16">
      <c r="B1" s="2"/>
      <c r="C1" s="339"/>
      <c r="D1" s="104"/>
      <c r="E1" s="104"/>
      <c r="F1" s="104"/>
      <c r="G1" s="104"/>
      <c r="H1" s="104"/>
      <c r="I1" s="104"/>
      <c r="J1" s="101" t="s">
        <v>106</v>
      </c>
      <c r="K1" s="339"/>
      <c r="L1" s="339"/>
      <c r="M1" s="104"/>
      <c r="N1" s="339"/>
      <c r="O1" s="339"/>
      <c r="P1" s="3"/>
    </row>
    <row r="2" spans="1:16">
      <c r="B2" s="2"/>
      <c r="C2" s="104"/>
      <c r="D2" s="104"/>
      <c r="E2" s="104"/>
      <c r="F2" s="104"/>
      <c r="G2" s="104"/>
      <c r="H2" s="104"/>
      <c r="I2" s="104"/>
      <c r="J2" s="101" t="s">
        <v>0</v>
      </c>
      <c r="K2" s="339"/>
      <c r="L2" s="339"/>
      <c r="M2" s="104"/>
      <c r="N2" s="339"/>
      <c r="O2" s="339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02" t="s">
        <v>1</v>
      </c>
      <c r="K3" s="340"/>
      <c r="L3" s="340"/>
      <c r="M3" s="15"/>
      <c r="N3" s="340"/>
      <c r="O3" s="366"/>
      <c r="P3" s="4" t="s">
        <v>2</v>
      </c>
    </row>
    <row r="4" spans="1:16">
      <c r="B4" s="2"/>
      <c r="C4" s="105"/>
      <c r="D4" s="106"/>
      <c r="E4" s="106"/>
      <c r="F4" s="106"/>
      <c r="G4" s="106"/>
      <c r="H4" s="106"/>
      <c r="I4" s="106"/>
      <c r="J4" s="107" t="s">
        <v>373</v>
      </c>
      <c r="K4" s="340"/>
      <c r="L4" s="340"/>
      <c r="M4" s="106"/>
      <c r="N4" s="340"/>
      <c r="O4" s="367"/>
      <c r="P4" s="4" t="s">
        <v>374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88"/>
      <c r="L5" s="353"/>
      <c r="M5" s="10"/>
      <c r="N5" s="353"/>
      <c r="O5" s="353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54" t="s">
        <v>3</v>
      </c>
      <c r="K6" s="341"/>
      <c r="L6" s="354" t="s">
        <v>3</v>
      </c>
      <c r="M6" s="255"/>
      <c r="N6" s="354" t="s">
        <v>4</v>
      </c>
      <c r="O6" s="354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56" t="s">
        <v>290</v>
      </c>
      <c r="K7" s="342" t="s">
        <v>291</v>
      </c>
      <c r="L7" s="370"/>
      <c r="M7" s="258"/>
      <c r="N7" s="342" t="str">
        <f>[4]SNP!$O$9</f>
        <v>Unit</v>
      </c>
      <c r="O7" s="342"/>
      <c r="P7" s="16"/>
    </row>
    <row r="8" spans="1:16">
      <c r="A8" s="17" t="s">
        <v>7</v>
      </c>
      <c r="B8" s="18" t="s">
        <v>8</v>
      </c>
      <c r="C8" s="9" t="s">
        <v>6</v>
      </c>
      <c r="D8" s="9"/>
      <c r="E8" s="9"/>
      <c r="F8" s="9"/>
      <c r="G8" s="9"/>
      <c r="H8" s="9"/>
      <c r="I8" s="9"/>
      <c r="J8" s="9"/>
      <c r="K8" s="338"/>
      <c r="L8" s="353"/>
      <c r="M8" s="10"/>
      <c r="N8" s="353"/>
      <c r="O8" s="353"/>
      <c r="P8" s="11"/>
    </row>
    <row r="9" spans="1:16">
      <c r="B9" s="19"/>
      <c r="C9" s="20" t="s">
        <v>9</v>
      </c>
      <c r="D9" s="21"/>
      <c r="E9" s="9"/>
      <c r="F9" s="9"/>
      <c r="G9" s="9"/>
      <c r="H9" s="9"/>
      <c r="I9" s="20"/>
      <c r="J9" s="20"/>
      <c r="K9" s="343"/>
      <c r="L9" s="343"/>
      <c r="M9" s="10"/>
      <c r="N9" s="343"/>
      <c r="O9" s="343"/>
    </row>
    <row r="10" spans="1:16">
      <c r="A10" s="1" t="s">
        <v>11</v>
      </c>
      <c r="B10" s="19" t="s">
        <v>12</v>
      </c>
      <c r="C10" s="20"/>
      <c r="D10" s="22" t="s">
        <v>321</v>
      </c>
      <c r="E10" s="20"/>
      <c r="F10" s="109"/>
      <c r="G10" s="109"/>
      <c r="H10" s="23"/>
      <c r="I10" s="21"/>
      <c r="J10" s="89"/>
      <c r="K10" s="344"/>
      <c r="L10" s="372"/>
      <c r="M10" s="76"/>
      <c r="N10" s="344"/>
      <c r="O10" s="372"/>
      <c r="P10" s="24"/>
    </row>
    <row r="11" spans="1:16">
      <c r="A11" s="1" t="s">
        <v>14</v>
      </c>
      <c r="B11" s="19" t="s">
        <v>15</v>
      </c>
      <c r="C11" s="20"/>
      <c r="D11" s="21" t="s">
        <v>322</v>
      </c>
      <c r="E11" s="9"/>
      <c r="F11" s="25"/>
      <c r="G11" s="26">
        <v>22876137.989999998</v>
      </c>
      <c r="H11" s="9"/>
      <c r="I11" s="20"/>
      <c r="J11" s="78">
        <v>45711002.240000002</v>
      </c>
      <c r="K11" s="345">
        <v>0</v>
      </c>
      <c r="L11" s="343">
        <v>45711002.240000002</v>
      </c>
      <c r="M11" s="77"/>
      <c r="N11" s="345">
        <v>0</v>
      </c>
      <c r="O11" s="343">
        <v>45711002</v>
      </c>
      <c r="P11" s="27"/>
    </row>
    <row r="12" spans="1:16">
      <c r="A12" s="1" t="s">
        <v>17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8">
        <v>-20</v>
      </c>
      <c r="K12" s="345">
        <v>0</v>
      </c>
      <c r="L12" s="343">
        <v>-20</v>
      </c>
      <c r="M12" s="77"/>
      <c r="N12" s="345">
        <v>0</v>
      </c>
      <c r="O12" s="343">
        <v>-20</v>
      </c>
      <c r="P12" s="27"/>
    </row>
    <row r="13" spans="1:16">
      <c r="A13" s="1" t="s">
        <v>19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8">
        <v>5354565.29</v>
      </c>
      <c r="K13" s="345">
        <v>0</v>
      </c>
      <c r="L13" s="343">
        <v>5354565.29</v>
      </c>
      <c r="M13" s="77"/>
      <c r="N13" s="345">
        <v>0</v>
      </c>
      <c r="O13" s="343">
        <v>5354565</v>
      </c>
      <c r="P13" s="27"/>
    </row>
    <row r="14" spans="1:16">
      <c r="A14" s="1" t="s">
        <v>21</v>
      </c>
      <c r="B14" s="19" t="s">
        <v>12</v>
      </c>
      <c r="C14" s="20"/>
      <c r="D14" s="21" t="s">
        <v>20</v>
      </c>
      <c r="E14" s="9"/>
      <c r="F14" s="25"/>
      <c r="G14" s="25"/>
      <c r="H14" s="20"/>
      <c r="I14" s="20"/>
      <c r="J14" s="78">
        <v>1055090.1599999999</v>
      </c>
      <c r="K14" s="345">
        <v>0</v>
      </c>
      <c r="L14" s="343">
        <v>1055090.1599999999</v>
      </c>
      <c r="M14" s="77"/>
      <c r="N14" s="345">
        <v>3651366</v>
      </c>
      <c r="O14" s="343">
        <v>4706456</v>
      </c>
      <c r="P14" s="27"/>
    </row>
    <row r="15" spans="1:16">
      <c r="A15" s="28"/>
      <c r="B15" s="29"/>
      <c r="C15" s="20"/>
      <c r="D15" s="21" t="s">
        <v>22</v>
      </c>
      <c r="E15" s="9"/>
      <c r="F15" s="30"/>
      <c r="G15" s="26"/>
      <c r="H15" s="31"/>
      <c r="I15" s="20"/>
      <c r="J15" s="90">
        <v>318938.03999999998</v>
      </c>
      <c r="K15" s="346">
        <v>0</v>
      </c>
      <c r="L15" s="374">
        <v>318938.03999999998</v>
      </c>
      <c r="M15" s="77"/>
      <c r="N15" s="343">
        <v>0</v>
      </c>
      <c r="O15" s="343">
        <v>318938</v>
      </c>
    </row>
    <row r="16" spans="1:16">
      <c r="A16" s="28" t="s">
        <v>24</v>
      </c>
      <c r="B16" s="29" t="s">
        <v>12</v>
      </c>
      <c r="C16" s="20"/>
      <c r="D16" s="22" t="s">
        <v>324</v>
      </c>
      <c r="E16" s="20"/>
      <c r="F16" s="109"/>
      <c r="G16" s="109"/>
      <c r="H16" s="31"/>
      <c r="I16" s="20"/>
      <c r="J16" s="78"/>
      <c r="K16" s="345">
        <v>0</v>
      </c>
      <c r="L16" s="343"/>
      <c r="M16" s="77"/>
      <c r="N16" s="345">
        <v>0</v>
      </c>
      <c r="O16" s="343"/>
      <c r="P16" s="27"/>
    </row>
    <row r="17" spans="1:16">
      <c r="A17" s="28" t="s">
        <v>25</v>
      </c>
      <c r="B17" s="32" t="s">
        <v>26</v>
      </c>
      <c r="C17" s="20"/>
      <c r="D17" s="33" t="s">
        <v>325</v>
      </c>
      <c r="E17" s="9"/>
      <c r="F17" s="9"/>
      <c r="G17" s="9">
        <v>1952992.95</v>
      </c>
      <c r="H17" s="9"/>
      <c r="I17" s="21"/>
      <c r="J17" s="79">
        <v>1063419.4500000002</v>
      </c>
      <c r="K17" s="347">
        <v>0</v>
      </c>
      <c r="L17" s="375">
        <v>1063419.4500000002</v>
      </c>
      <c r="M17" s="77"/>
      <c r="N17" s="347">
        <v>0</v>
      </c>
      <c r="O17" s="375">
        <v>1063419</v>
      </c>
      <c r="P17" s="27"/>
    </row>
    <row r="18" spans="1:16" s="36" customFormat="1">
      <c r="A18" s="28"/>
      <c r="B18" s="32"/>
      <c r="C18" s="21"/>
      <c r="D18" s="21" t="s">
        <v>27</v>
      </c>
      <c r="E18" s="21"/>
      <c r="F18" s="21"/>
      <c r="G18" s="21"/>
      <c r="H18" s="34"/>
      <c r="I18" s="34"/>
      <c r="J18" s="34">
        <v>2216195.25</v>
      </c>
      <c r="K18" s="88">
        <v>0</v>
      </c>
      <c r="L18" s="88">
        <v>2216195.25</v>
      </c>
      <c r="M18" s="35"/>
      <c r="N18" s="348">
        <v>4916759</v>
      </c>
      <c r="O18" s="348">
        <v>7132954</v>
      </c>
    </row>
    <row r="19" spans="1:16" ht="13.5" thickBot="1">
      <c r="A19" s="28" t="s">
        <v>28</v>
      </c>
      <c r="B19" s="32"/>
      <c r="C19" s="20"/>
      <c r="D19" s="37"/>
      <c r="E19" s="20"/>
      <c r="F19" s="9"/>
      <c r="G19" s="9"/>
      <c r="H19" s="9"/>
      <c r="I19" s="9"/>
      <c r="J19" s="91"/>
      <c r="K19" s="80"/>
      <c r="L19" s="80"/>
      <c r="M19" s="38"/>
      <c r="N19" s="80"/>
      <c r="O19" s="80"/>
      <c r="P19" s="39"/>
    </row>
    <row r="20" spans="1:16" ht="13.5" thickTop="1">
      <c r="A20" s="28"/>
      <c r="B20" s="32"/>
      <c r="C20" s="9"/>
      <c r="D20" s="9" t="s">
        <v>29</v>
      </c>
      <c r="E20" s="9"/>
      <c r="F20" s="9"/>
      <c r="G20" s="9"/>
      <c r="H20" s="9"/>
      <c r="I20" s="9"/>
      <c r="J20" s="81">
        <v>55719190.43</v>
      </c>
      <c r="K20" s="338">
        <v>0</v>
      </c>
      <c r="L20" s="353">
        <v>55719189</v>
      </c>
      <c r="M20" s="10"/>
      <c r="N20" s="353">
        <v>8568125</v>
      </c>
      <c r="O20" s="353">
        <v>64287314</v>
      </c>
      <c r="P20" s="11"/>
    </row>
    <row r="21" spans="1:16">
      <c r="A21" s="40"/>
      <c r="B21" s="41"/>
      <c r="C21" s="15"/>
      <c r="D21" s="9"/>
      <c r="E21" s="9"/>
      <c r="F21" s="9"/>
      <c r="G21" s="9"/>
      <c r="H21" s="9"/>
      <c r="I21" s="9"/>
      <c r="J21" s="81"/>
      <c r="K21" s="338"/>
      <c r="L21" s="353"/>
      <c r="M21" s="10"/>
      <c r="N21" s="353"/>
      <c r="O21" s="353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81"/>
      <c r="K22" s="338"/>
      <c r="L22" s="353"/>
      <c r="M22" s="10"/>
      <c r="N22" s="353"/>
      <c r="O22" s="353"/>
      <c r="P22" s="11"/>
    </row>
    <row r="23" spans="1:16">
      <c r="A23" s="7" t="s">
        <v>32</v>
      </c>
      <c r="B23" s="12" t="s">
        <v>33</v>
      </c>
      <c r="C23" s="22" t="s">
        <v>31</v>
      </c>
      <c r="D23" s="21"/>
      <c r="E23" s="9"/>
      <c r="F23" s="9"/>
      <c r="G23" s="20"/>
      <c r="H23" s="9"/>
      <c r="I23" s="9"/>
      <c r="J23" s="92"/>
      <c r="K23" s="344"/>
      <c r="L23" s="376"/>
      <c r="M23" s="77"/>
      <c r="N23" s="344"/>
      <c r="O23" s="372"/>
      <c r="P23" s="27"/>
    </row>
    <row r="24" spans="1:16">
      <c r="A24" s="1" t="s">
        <v>35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8">
        <v>125411257.30999999</v>
      </c>
      <c r="K24" s="345">
        <v>0</v>
      </c>
      <c r="L24" s="343">
        <v>125411257.30999999</v>
      </c>
      <c r="M24" s="77"/>
      <c r="N24" s="345">
        <v>590643</v>
      </c>
      <c r="O24" s="343">
        <v>126001900</v>
      </c>
      <c r="P24" s="27"/>
    </row>
    <row r="25" spans="1:16">
      <c r="A25" s="7" t="s">
        <v>37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8">
        <v>44760211.950000003</v>
      </c>
      <c r="K25" s="345">
        <v>0</v>
      </c>
      <c r="L25" s="343">
        <v>44760211.950000003</v>
      </c>
      <c r="M25" s="77"/>
      <c r="N25" s="345">
        <v>5071103</v>
      </c>
      <c r="O25" s="343">
        <v>49831315</v>
      </c>
      <c r="P25" s="27"/>
    </row>
    <row r="26" spans="1:16">
      <c r="A26" s="1" t="s">
        <v>39</v>
      </c>
      <c r="B26" s="12" t="s">
        <v>33</v>
      </c>
      <c r="C26" s="22"/>
      <c r="D26" s="99" t="s">
        <v>38</v>
      </c>
      <c r="E26" s="110"/>
      <c r="F26" s="9"/>
      <c r="G26" s="20"/>
      <c r="H26" s="9"/>
      <c r="I26" s="9"/>
      <c r="J26" s="78">
        <v>4727913.4499999983</v>
      </c>
      <c r="K26" s="345">
        <v>0</v>
      </c>
      <c r="L26" s="343">
        <v>4727913.4499999983</v>
      </c>
      <c r="M26" s="77"/>
      <c r="N26" s="345">
        <v>0</v>
      </c>
      <c r="O26" s="343">
        <v>4727913</v>
      </c>
      <c r="P26" s="27"/>
    </row>
    <row r="27" spans="1:16">
      <c r="A27" s="7" t="s">
        <v>41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8">
        <v>17622971.07</v>
      </c>
      <c r="K27" s="345">
        <v>0</v>
      </c>
      <c r="L27" s="343">
        <v>17622971.07</v>
      </c>
      <c r="M27" s="77"/>
      <c r="N27" s="345">
        <v>0</v>
      </c>
      <c r="O27" s="343">
        <v>17622971</v>
      </c>
      <c r="P27" s="27"/>
    </row>
    <row r="28" spans="1:16">
      <c r="A28" s="1" t="s">
        <v>43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8">
        <v>11089477.34</v>
      </c>
      <c r="K28" s="345">
        <v>0</v>
      </c>
      <c r="L28" s="343">
        <v>11089477.34</v>
      </c>
      <c r="M28" s="77"/>
      <c r="N28" s="345">
        <v>2481919</v>
      </c>
      <c r="O28" s="343">
        <v>13571396</v>
      </c>
      <c r="P28" s="27"/>
    </row>
    <row r="29" spans="1:16">
      <c r="A29" s="7" t="s">
        <v>45</v>
      </c>
      <c r="B29" s="12" t="s">
        <v>46</v>
      </c>
      <c r="C29" s="22"/>
      <c r="D29" s="21" t="s">
        <v>44</v>
      </c>
      <c r="E29" s="9"/>
      <c r="F29" s="9"/>
      <c r="G29" s="20"/>
      <c r="H29" s="9"/>
      <c r="I29" s="9"/>
      <c r="J29" s="79">
        <v>9049582.5700000003</v>
      </c>
      <c r="K29" s="347">
        <v>0</v>
      </c>
      <c r="L29" s="375">
        <v>9049582.5700000003</v>
      </c>
      <c r="M29" s="77"/>
      <c r="N29" s="347">
        <v>0</v>
      </c>
      <c r="O29" s="375">
        <v>9049583</v>
      </c>
      <c r="P29" s="27"/>
    </row>
    <row r="30" spans="1:16">
      <c r="C30" s="22"/>
      <c r="D30" s="21" t="s">
        <v>47</v>
      </c>
      <c r="E30" s="9"/>
      <c r="F30" s="9"/>
      <c r="G30" s="20"/>
      <c r="H30" s="9"/>
      <c r="I30" s="9"/>
      <c r="J30" s="93">
        <v>4558416.37</v>
      </c>
      <c r="K30" s="338">
        <v>0</v>
      </c>
      <c r="L30" s="353">
        <v>4558416.37</v>
      </c>
      <c r="M30" s="42"/>
      <c r="N30" s="353">
        <v>1111336</v>
      </c>
      <c r="O30" s="353">
        <v>5669752</v>
      </c>
      <c r="P30" s="43"/>
    </row>
    <row r="31" spans="1:16" ht="13.5" thickBot="1">
      <c r="A31" s="1" t="s">
        <v>48</v>
      </c>
      <c r="C31" s="9"/>
      <c r="D31" s="37"/>
      <c r="E31" s="20"/>
      <c r="F31" s="9"/>
      <c r="G31" s="9"/>
      <c r="H31" s="9"/>
      <c r="I31" s="9"/>
      <c r="J31" s="91"/>
      <c r="K31" s="80"/>
      <c r="L31" s="80"/>
      <c r="M31" s="82"/>
      <c r="N31" s="80"/>
      <c r="O31" s="80"/>
      <c r="P31" s="39"/>
    </row>
    <row r="32" spans="1:16" ht="13.5" thickTop="1">
      <c r="A32" s="7"/>
      <c r="C32" s="22"/>
      <c r="D32" s="44" t="s">
        <v>49</v>
      </c>
      <c r="E32" s="9"/>
      <c r="F32" s="9"/>
      <c r="G32" s="20"/>
      <c r="H32" s="9"/>
      <c r="I32" s="9"/>
      <c r="J32" s="34">
        <v>217219830.05999997</v>
      </c>
      <c r="K32" s="338">
        <v>0</v>
      </c>
      <c r="L32" s="88">
        <v>217219829</v>
      </c>
      <c r="M32" s="34"/>
      <c r="N32" s="88">
        <v>9255001</v>
      </c>
      <c r="O32" s="88">
        <v>226474830</v>
      </c>
      <c r="P32" s="45"/>
    </row>
    <row r="33" spans="1:16">
      <c r="C33" s="9"/>
      <c r="D33" s="37"/>
      <c r="E33" s="20"/>
      <c r="F33" s="9"/>
      <c r="G33" s="9"/>
      <c r="H33" s="9"/>
      <c r="I33" s="9"/>
      <c r="J33" s="94"/>
      <c r="K33" s="83"/>
      <c r="L33" s="83"/>
      <c r="M33" s="38"/>
      <c r="N33" s="83"/>
      <c r="O33" s="83"/>
      <c r="P33" s="39"/>
    </row>
    <row r="34" spans="1:16">
      <c r="A34" s="7"/>
      <c r="C34" s="9"/>
      <c r="D34" s="9" t="s">
        <v>306</v>
      </c>
      <c r="E34" s="9"/>
      <c r="F34" s="9"/>
      <c r="G34" s="9"/>
      <c r="H34" s="9"/>
      <c r="I34" s="9"/>
      <c r="J34" s="81">
        <v>-161500639.62999997</v>
      </c>
      <c r="K34" s="338">
        <v>0</v>
      </c>
      <c r="L34" s="353">
        <v>-161500640</v>
      </c>
      <c r="M34" s="46"/>
      <c r="N34" s="353">
        <v>-686876</v>
      </c>
      <c r="O34" s="353">
        <v>-162187516</v>
      </c>
      <c r="P34" s="47"/>
    </row>
    <row r="35" spans="1:16">
      <c r="C35" s="15"/>
      <c r="D35" s="20"/>
      <c r="E35" s="9"/>
      <c r="F35" s="9"/>
      <c r="G35" s="9"/>
      <c r="H35" s="9"/>
      <c r="I35" s="9"/>
      <c r="J35" s="81"/>
      <c r="K35" s="338"/>
      <c r="L35" s="353"/>
      <c r="M35" s="10"/>
      <c r="N35" s="353"/>
      <c r="O35" s="353"/>
      <c r="P35" s="11"/>
    </row>
    <row r="36" spans="1:16">
      <c r="A36" s="7" t="s">
        <v>51</v>
      </c>
      <c r="B36" s="12" t="s">
        <v>52</v>
      </c>
      <c r="C36" s="21" t="s">
        <v>50</v>
      </c>
      <c r="D36" s="20"/>
      <c r="E36" s="9"/>
      <c r="F36" s="9"/>
      <c r="G36" s="20"/>
      <c r="H36" s="9"/>
      <c r="I36" s="9"/>
      <c r="J36" s="89"/>
      <c r="K36" s="344"/>
      <c r="L36" s="372"/>
      <c r="M36" s="26"/>
      <c r="N36" s="344"/>
      <c r="O36" s="372"/>
      <c r="P36" s="48"/>
    </row>
    <row r="37" spans="1:16">
      <c r="A37" s="1" t="s">
        <v>54</v>
      </c>
      <c r="B37" s="12" t="s">
        <v>15</v>
      </c>
      <c r="C37" s="21" t="s">
        <v>53</v>
      </c>
      <c r="D37" s="20"/>
      <c r="E37" s="9"/>
      <c r="F37" s="9"/>
      <c r="G37" s="20"/>
      <c r="H37" s="9"/>
      <c r="I37" s="9"/>
      <c r="J37" s="78">
        <v>88185337.599999994</v>
      </c>
      <c r="K37" s="345">
        <v>0</v>
      </c>
      <c r="L37" s="343">
        <v>88185337.599999994</v>
      </c>
      <c r="M37" s="26"/>
      <c r="N37" s="355">
        <v>0</v>
      </c>
      <c r="O37" s="343">
        <v>88185338</v>
      </c>
      <c r="P37" s="48"/>
    </row>
    <row r="38" spans="1:16">
      <c r="A38" s="7" t="s">
        <v>56</v>
      </c>
      <c r="B38" s="12" t="s">
        <v>15</v>
      </c>
      <c r="C38" s="21" t="s">
        <v>55</v>
      </c>
      <c r="D38" s="20"/>
      <c r="E38" s="9"/>
      <c r="F38" s="9"/>
      <c r="G38" s="20"/>
      <c r="H38" s="9"/>
      <c r="I38" s="9"/>
      <c r="J38" s="78">
        <v>80282542.769999996</v>
      </c>
      <c r="K38" s="345">
        <v>0</v>
      </c>
      <c r="L38" s="343">
        <v>80282542.769999996</v>
      </c>
      <c r="M38" s="26"/>
      <c r="N38" s="355">
        <v>0</v>
      </c>
      <c r="O38" s="343">
        <v>80282543</v>
      </c>
      <c r="P38" s="48"/>
    </row>
    <row r="39" spans="1:16">
      <c r="A39" s="1" t="s">
        <v>58</v>
      </c>
      <c r="B39" s="12" t="s">
        <v>59</v>
      </c>
      <c r="C39" s="99" t="s">
        <v>57</v>
      </c>
      <c r="E39" s="110"/>
      <c r="F39" s="110"/>
      <c r="G39" s="20"/>
      <c r="H39" s="9"/>
      <c r="I39" s="9"/>
      <c r="J39" s="78">
        <v>2139049.2200000002</v>
      </c>
      <c r="K39" s="345">
        <v>0</v>
      </c>
      <c r="L39" s="343">
        <v>2139049.2200000002</v>
      </c>
      <c r="M39" s="26"/>
      <c r="N39" s="355">
        <v>2608487</v>
      </c>
      <c r="O39" s="343">
        <v>4747536</v>
      </c>
      <c r="P39" s="48"/>
    </row>
    <row r="40" spans="1:16">
      <c r="A40" s="7" t="s">
        <v>61</v>
      </c>
      <c r="B40" s="12" t="s">
        <v>59</v>
      </c>
      <c r="C40" s="99" t="s">
        <v>60</v>
      </c>
      <c r="E40" s="110"/>
      <c r="F40" s="110"/>
      <c r="G40" s="20"/>
      <c r="H40" s="9"/>
      <c r="I40" s="9"/>
      <c r="J40" s="78">
        <v>2375303.1800000002</v>
      </c>
      <c r="K40" s="345">
        <v>0</v>
      </c>
      <c r="L40" s="343">
        <v>2375303.1800000002</v>
      </c>
      <c r="M40" s="26"/>
      <c r="N40" s="355">
        <v>504360</v>
      </c>
      <c r="O40" s="343">
        <v>2879663</v>
      </c>
      <c r="P40" s="48"/>
    </row>
    <row r="41" spans="1:16">
      <c r="A41" s="1" t="s">
        <v>62</v>
      </c>
      <c r="B41" s="12" t="s">
        <v>26</v>
      </c>
      <c r="C41" s="99" t="s">
        <v>307</v>
      </c>
      <c r="E41" s="110"/>
      <c r="F41" s="110"/>
      <c r="G41" s="20"/>
      <c r="H41" s="9"/>
      <c r="I41" s="9"/>
      <c r="J41" s="78">
        <v>136185.45000000001</v>
      </c>
      <c r="K41" s="345">
        <v>0</v>
      </c>
      <c r="L41" s="343">
        <v>136185.45000000001</v>
      </c>
      <c r="M41" s="26"/>
      <c r="N41" s="355">
        <v>1463971</v>
      </c>
      <c r="O41" s="343">
        <v>1600156</v>
      </c>
      <c r="P41" s="48"/>
    </row>
    <row r="42" spans="1:16">
      <c r="A42" s="7" t="s">
        <v>64</v>
      </c>
      <c r="B42" s="12" t="s">
        <v>65</v>
      </c>
      <c r="C42" s="99" t="s">
        <v>63</v>
      </c>
      <c r="E42" s="110"/>
      <c r="F42" s="110"/>
      <c r="G42" s="20"/>
      <c r="H42" s="9"/>
      <c r="I42" s="9"/>
      <c r="J42" s="78">
        <v>0</v>
      </c>
      <c r="K42" s="345">
        <v>0</v>
      </c>
      <c r="L42" s="343">
        <v>0</v>
      </c>
      <c r="M42" s="26"/>
      <c r="N42" s="355">
        <v>0</v>
      </c>
      <c r="O42" s="343">
        <v>0</v>
      </c>
      <c r="P42" s="48"/>
    </row>
    <row r="43" spans="1:16">
      <c r="A43" s="1" t="s">
        <v>66</v>
      </c>
      <c r="B43" s="12" t="s">
        <v>33</v>
      </c>
      <c r="C43" s="99" t="s">
        <v>311</v>
      </c>
      <c r="G43" s="20"/>
      <c r="H43" s="20"/>
      <c r="I43" s="20"/>
      <c r="J43" s="78">
        <v>0</v>
      </c>
      <c r="K43" s="345">
        <v>0</v>
      </c>
      <c r="L43" s="343">
        <v>0</v>
      </c>
      <c r="M43" s="26"/>
      <c r="N43" s="355">
        <v>0</v>
      </c>
      <c r="O43" s="343">
        <v>0</v>
      </c>
      <c r="P43" s="48"/>
    </row>
    <row r="44" spans="1:16">
      <c r="A44" s="7" t="s">
        <v>68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79">
        <v>-137526.34999999998</v>
      </c>
      <c r="K44" s="347">
        <v>0</v>
      </c>
      <c r="L44" s="375">
        <v>-137526.34999999998</v>
      </c>
      <c r="M44" s="26"/>
      <c r="N44" s="356">
        <v>0</v>
      </c>
      <c r="O44" s="375">
        <v>-137526</v>
      </c>
      <c r="P44" s="48"/>
    </row>
    <row r="45" spans="1:16">
      <c r="C45" s="20" t="s">
        <v>69</v>
      </c>
      <c r="D45" s="20"/>
      <c r="E45" s="20"/>
      <c r="F45" s="20"/>
      <c r="G45" s="20"/>
      <c r="H45" s="20"/>
      <c r="I45" s="20"/>
      <c r="J45" s="78">
        <v>0</v>
      </c>
      <c r="K45" s="343">
        <v>0</v>
      </c>
      <c r="L45" s="343">
        <v>0</v>
      </c>
      <c r="M45" s="49"/>
      <c r="N45" s="343">
        <v>0</v>
      </c>
      <c r="O45" s="343">
        <v>0</v>
      </c>
      <c r="P45" s="50"/>
    </row>
    <row r="46" spans="1:16">
      <c r="A46" s="28" t="s">
        <v>70</v>
      </c>
      <c r="B46" s="29"/>
      <c r="C46" s="15"/>
      <c r="D46" s="20"/>
      <c r="E46" s="9"/>
      <c r="F46" s="9"/>
      <c r="G46" s="9"/>
      <c r="H46" s="9"/>
      <c r="I46" s="9"/>
      <c r="J46" s="94"/>
      <c r="K46" s="83"/>
      <c r="L46" s="83"/>
      <c r="M46" s="34"/>
      <c r="N46" s="83"/>
      <c r="O46" s="83"/>
      <c r="P46" s="39"/>
    </row>
    <row r="47" spans="1:16">
      <c r="A47" s="28"/>
      <c r="B47" s="29"/>
      <c r="C47" s="15" t="s">
        <v>71</v>
      </c>
      <c r="D47" s="20"/>
      <c r="E47" s="9"/>
      <c r="F47" s="9"/>
      <c r="G47" s="9"/>
      <c r="H47" s="9"/>
      <c r="I47" s="9"/>
      <c r="J47" s="34">
        <v>172980891.87</v>
      </c>
      <c r="K47" s="88">
        <v>0</v>
      </c>
      <c r="L47" s="88">
        <v>172980892</v>
      </c>
      <c r="M47" s="34"/>
      <c r="N47" s="88">
        <v>4576818</v>
      </c>
      <c r="O47" s="88">
        <v>177557710</v>
      </c>
      <c r="P47" s="45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8"/>
      <c r="K48" s="343"/>
      <c r="L48" s="343"/>
      <c r="M48" s="20"/>
      <c r="N48" s="343"/>
      <c r="O48" s="343"/>
    </row>
    <row r="49" spans="1:16">
      <c r="A49" s="28"/>
      <c r="B49" s="29"/>
      <c r="C49" s="9" t="s">
        <v>320</v>
      </c>
      <c r="D49" s="15"/>
      <c r="E49" s="9"/>
      <c r="F49" s="9"/>
      <c r="G49" s="9"/>
      <c r="H49" s="9"/>
      <c r="I49" s="9"/>
      <c r="J49" s="94"/>
      <c r="K49" s="83"/>
      <c r="L49" s="83"/>
      <c r="M49" s="34"/>
      <c r="N49" s="83"/>
      <c r="O49" s="83"/>
      <c r="P49" s="39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81">
        <v>11480252.240000039</v>
      </c>
      <c r="K50" s="338">
        <v>0</v>
      </c>
      <c r="L50" s="353">
        <v>11480252</v>
      </c>
      <c r="M50" s="10"/>
      <c r="N50" s="353">
        <v>3889942</v>
      </c>
      <c r="O50" s="353">
        <v>15370194</v>
      </c>
      <c r="P50" s="11"/>
    </row>
    <row r="51" spans="1:16">
      <c r="A51" s="28" t="s">
        <v>73</v>
      </c>
      <c r="B51" s="29" t="s">
        <v>52</v>
      </c>
      <c r="C51" s="21"/>
      <c r="D51" s="20"/>
      <c r="E51" s="9"/>
      <c r="F51" s="9"/>
      <c r="G51" s="9"/>
      <c r="H51" s="20"/>
      <c r="I51" s="9"/>
      <c r="J51" s="89"/>
      <c r="K51" s="344"/>
      <c r="L51" s="372"/>
      <c r="M51" s="26"/>
      <c r="N51" s="344"/>
      <c r="O51" s="372"/>
      <c r="P51" s="48"/>
    </row>
    <row r="52" spans="1:16">
      <c r="A52" s="28" t="s">
        <v>75</v>
      </c>
      <c r="B52" s="29" t="s">
        <v>76</v>
      </c>
      <c r="C52" s="21" t="s">
        <v>74</v>
      </c>
      <c r="D52" s="20"/>
      <c r="E52" s="9"/>
      <c r="F52" s="9"/>
      <c r="G52" s="9"/>
      <c r="H52" s="20"/>
      <c r="I52" s="9"/>
      <c r="J52" s="78">
        <v>692905.92</v>
      </c>
      <c r="K52" s="345">
        <v>0</v>
      </c>
      <c r="L52" s="343">
        <v>692905.92</v>
      </c>
      <c r="M52" s="77"/>
      <c r="N52" s="345">
        <v>0</v>
      </c>
      <c r="O52" s="343">
        <v>692906</v>
      </c>
      <c r="P52" s="27"/>
    </row>
    <row r="53" spans="1:16">
      <c r="A53" s="28" t="s">
        <v>78</v>
      </c>
      <c r="B53" s="29" t="s">
        <v>79</v>
      </c>
      <c r="C53" s="9" t="s">
        <v>77</v>
      </c>
      <c r="D53" s="20"/>
      <c r="E53" s="9"/>
      <c r="F53" s="9"/>
      <c r="G53" s="9"/>
      <c r="H53" s="20"/>
      <c r="I53" s="9"/>
      <c r="J53" s="78">
        <v>4748631.6900000004</v>
      </c>
      <c r="K53" s="345">
        <v>0</v>
      </c>
      <c r="L53" s="343">
        <v>4748631.6900000004</v>
      </c>
      <c r="M53" s="77"/>
      <c r="N53" s="357">
        <v>0</v>
      </c>
      <c r="O53" s="343">
        <v>4748632</v>
      </c>
      <c r="P53" s="27"/>
    </row>
    <row r="54" spans="1:16">
      <c r="A54" s="28" t="s">
        <v>81</v>
      </c>
      <c r="B54" s="29" t="s">
        <v>79</v>
      </c>
      <c r="C54" s="44" t="s">
        <v>80</v>
      </c>
      <c r="D54" s="20"/>
      <c r="E54" s="9"/>
      <c r="F54" s="9"/>
      <c r="G54" s="9"/>
      <c r="H54" s="20"/>
      <c r="I54" s="9"/>
      <c r="J54" s="79">
        <v>0</v>
      </c>
      <c r="K54" s="347">
        <v>0</v>
      </c>
      <c r="L54" s="375">
        <v>0</v>
      </c>
      <c r="M54" s="77"/>
      <c r="N54" s="347">
        <v>0</v>
      </c>
      <c r="O54" s="375">
        <v>0</v>
      </c>
      <c r="P54" s="27"/>
    </row>
    <row r="55" spans="1:16">
      <c r="A55" s="28"/>
      <c r="B55" s="29"/>
      <c r="C55" s="20" t="s">
        <v>309</v>
      </c>
      <c r="D55" s="20"/>
      <c r="E55" s="9"/>
      <c r="F55" s="9"/>
      <c r="G55" s="9"/>
      <c r="H55" s="9"/>
      <c r="I55" s="9"/>
      <c r="J55" s="49">
        <v>0</v>
      </c>
      <c r="K55" s="338">
        <v>0</v>
      </c>
      <c r="L55" s="343">
        <v>0</v>
      </c>
      <c r="M55" s="49"/>
      <c r="N55" s="343">
        <v>0</v>
      </c>
      <c r="O55" s="343">
        <v>0</v>
      </c>
      <c r="P55" s="50"/>
    </row>
    <row r="56" spans="1:16" ht="13.5" thickBot="1">
      <c r="A56" s="40" t="s">
        <v>82</v>
      </c>
      <c r="B56" s="29"/>
      <c r="C56" s="15"/>
      <c r="D56" s="20"/>
      <c r="E56" s="20"/>
      <c r="F56" s="9"/>
      <c r="G56" s="9"/>
      <c r="H56" s="9"/>
      <c r="I56" s="9"/>
      <c r="J56" s="80"/>
      <c r="K56" s="80"/>
      <c r="L56" s="80"/>
      <c r="M56" s="82"/>
      <c r="N56" s="80"/>
      <c r="O56" s="80"/>
      <c r="P56" s="51"/>
    </row>
    <row r="57" spans="1:16" ht="13.5" thickTop="1">
      <c r="A57" s="28"/>
      <c r="B57" s="29"/>
      <c r="C57" s="15" t="s">
        <v>83</v>
      </c>
      <c r="D57" s="20"/>
      <c r="E57" s="20"/>
      <c r="F57" s="9"/>
      <c r="G57" s="9"/>
      <c r="H57" s="9"/>
      <c r="I57" s="9"/>
      <c r="J57" s="88">
        <v>5441537.6100000003</v>
      </c>
      <c r="K57" s="88">
        <v>0</v>
      </c>
      <c r="L57" s="88">
        <v>5441538</v>
      </c>
      <c r="M57" s="34"/>
      <c r="N57" s="88">
        <v>0</v>
      </c>
      <c r="O57" s="88">
        <v>5441538</v>
      </c>
      <c r="P57" s="45"/>
    </row>
    <row r="58" spans="1:16">
      <c r="A58" s="40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52"/>
      <c r="N58" s="83"/>
      <c r="O58" s="83"/>
      <c r="P58" s="51"/>
    </row>
    <row r="59" spans="1:16">
      <c r="A59" s="28"/>
      <c r="B59" s="29"/>
      <c r="C59" s="53" t="s">
        <v>314</v>
      </c>
      <c r="D59" s="20"/>
      <c r="E59" s="20"/>
      <c r="F59" s="9"/>
      <c r="G59" s="9"/>
      <c r="H59" s="9"/>
      <c r="I59" s="9"/>
      <c r="J59" s="54">
        <v>16921789.850000039</v>
      </c>
      <c r="K59" s="338">
        <v>0</v>
      </c>
      <c r="L59" s="358">
        <v>16921790</v>
      </c>
      <c r="M59" s="54"/>
      <c r="N59" s="358">
        <v>3889942</v>
      </c>
      <c r="O59" s="358">
        <v>20811732</v>
      </c>
      <c r="P59" s="55"/>
    </row>
    <row r="60" spans="1:16">
      <c r="A60" s="28" t="s">
        <v>84</v>
      </c>
      <c r="B60" s="29"/>
      <c r="C60" s="9"/>
      <c r="D60" s="20"/>
      <c r="E60" s="9"/>
      <c r="F60" s="9"/>
      <c r="G60" s="9"/>
      <c r="H60" s="9"/>
      <c r="I60" s="9"/>
      <c r="J60" s="56"/>
      <c r="K60" s="338"/>
      <c r="L60" s="359"/>
      <c r="M60" s="26"/>
      <c r="N60" s="359"/>
      <c r="O60" s="343"/>
      <c r="P60" s="57"/>
    </row>
    <row r="61" spans="1:16">
      <c r="A61" s="28" t="s">
        <v>86</v>
      </c>
      <c r="B61" s="29" t="s">
        <v>87</v>
      </c>
      <c r="C61" s="9" t="s">
        <v>85</v>
      </c>
      <c r="D61" s="20"/>
      <c r="E61" s="9"/>
      <c r="F61" s="9"/>
      <c r="G61" s="9"/>
      <c r="H61" s="9"/>
      <c r="I61" s="9"/>
      <c r="J61" s="95"/>
      <c r="K61" s="338"/>
      <c r="L61" s="379">
        <v>254222761</v>
      </c>
      <c r="M61" s="26"/>
      <c r="N61" s="360">
        <v>19068036</v>
      </c>
      <c r="O61" s="88">
        <v>273290797</v>
      </c>
      <c r="P61" s="48"/>
    </row>
    <row r="62" spans="1:16" s="36" customFormat="1">
      <c r="A62" s="28"/>
      <c r="B62" s="29"/>
      <c r="C62" s="21" t="s">
        <v>88</v>
      </c>
      <c r="D62" s="21"/>
      <c r="E62" s="21"/>
      <c r="F62" s="21"/>
      <c r="G62" s="21"/>
      <c r="H62" s="58"/>
      <c r="I62" s="21"/>
      <c r="J62" s="75"/>
      <c r="K62" s="88"/>
      <c r="L62" s="378">
        <v>-16063599</v>
      </c>
      <c r="M62" s="59">
        <v>-106251</v>
      </c>
      <c r="N62" s="361">
        <v>0</v>
      </c>
      <c r="O62" s="361">
        <v>-16063599</v>
      </c>
      <c r="P62" s="60"/>
    </row>
    <row r="63" spans="1:16" s="36" customFormat="1">
      <c r="A63" s="40"/>
      <c r="B63" s="29"/>
      <c r="C63" s="61"/>
      <c r="D63" s="21"/>
      <c r="E63" s="21"/>
      <c r="F63" s="21"/>
      <c r="G63" s="21"/>
      <c r="H63" s="35"/>
      <c r="I63" s="35"/>
      <c r="J63" s="87"/>
      <c r="K63" s="348"/>
      <c r="L63" s="362"/>
      <c r="M63" s="52"/>
      <c r="N63" s="362"/>
      <c r="O63" s="362"/>
      <c r="P63" s="51"/>
    </row>
    <row r="64" spans="1:16" s="331" customFormat="1">
      <c r="A64" s="327"/>
      <c r="B64" s="328"/>
      <c r="C64" s="329" t="s">
        <v>89</v>
      </c>
      <c r="D64" s="329"/>
      <c r="E64" s="329"/>
      <c r="F64" s="329"/>
      <c r="G64" s="329"/>
      <c r="H64" s="329"/>
      <c r="I64" s="329"/>
      <c r="J64" s="329"/>
      <c r="K64" s="349"/>
      <c r="L64" s="349">
        <v>238159162</v>
      </c>
      <c r="M64" s="330"/>
      <c r="N64" s="363">
        <v>19068036</v>
      </c>
      <c r="O64" s="363">
        <v>257227198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62"/>
      <c r="J65" s="96"/>
      <c r="K65" s="338"/>
      <c r="L65" s="362"/>
      <c r="M65" s="52"/>
      <c r="N65" s="362"/>
      <c r="O65" s="362"/>
      <c r="P65" s="24"/>
    </row>
    <row r="66" spans="1:16">
      <c r="A66" s="40"/>
      <c r="B66" s="29"/>
      <c r="C66" s="9" t="s">
        <v>90</v>
      </c>
      <c r="D66" s="9"/>
      <c r="E66" s="9"/>
      <c r="F66" s="9"/>
      <c r="G66" s="9"/>
      <c r="H66" s="9"/>
      <c r="I66" s="9"/>
      <c r="J66" s="63"/>
      <c r="K66" s="338"/>
      <c r="L66" s="338">
        <v>255080952</v>
      </c>
      <c r="M66" s="9"/>
      <c r="N66" s="338">
        <v>22957978</v>
      </c>
      <c r="O66" s="338">
        <v>278038930</v>
      </c>
      <c r="P66" s="64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43"/>
      <c r="L67" s="343"/>
      <c r="M67" s="20"/>
      <c r="N67" s="343"/>
      <c r="O67" s="343"/>
    </row>
    <row r="68" spans="1:16" customFormat="1" ht="15">
      <c r="C68" s="4" t="s">
        <v>91</v>
      </c>
      <c r="K68" s="350"/>
      <c r="L68" s="380"/>
      <c r="M68" s="65"/>
      <c r="N68" s="364"/>
      <c r="O68" s="364"/>
    </row>
    <row r="69" spans="1:16">
      <c r="I69" s="66"/>
      <c r="J69" s="66"/>
      <c r="K69" s="351"/>
      <c r="L69" s="365">
        <v>0</v>
      </c>
      <c r="M69" s="97"/>
      <c r="N69" s="365">
        <v>0</v>
      </c>
      <c r="O69" s="365">
        <v>-2</v>
      </c>
    </row>
    <row r="70" spans="1:16">
      <c r="L70" s="365">
        <v>0</v>
      </c>
      <c r="M70" s="97"/>
      <c r="N70" s="365"/>
      <c r="O70" s="365"/>
    </row>
    <row r="71" spans="1:16">
      <c r="L71" s="365"/>
      <c r="M71" s="97"/>
      <c r="N71" s="360"/>
      <c r="O71" s="360"/>
    </row>
    <row r="72" spans="1:16">
      <c r="L72" s="365"/>
      <c r="M72" s="97"/>
      <c r="N72" s="365"/>
      <c r="O72" s="365"/>
    </row>
    <row r="73" spans="1:16">
      <c r="L73" s="365"/>
      <c r="M73" s="97"/>
      <c r="N73" s="365"/>
      <c r="O73" s="365"/>
    </row>
    <row r="74" spans="1:16">
      <c r="J74" s="332"/>
      <c r="L74" s="365"/>
      <c r="M74" s="97"/>
      <c r="N74" s="365"/>
      <c r="O74" s="365"/>
    </row>
    <row r="75" spans="1:16">
      <c r="A75" s="7"/>
      <c r="B75" s="8"/>
      <c r="L75" s="365"/>
      <c r="M75" s="97"/>
      <c r="N75" s="365"/>
      <c r="O75" s="365"/>
    </row>
    <row r="76" spans="1:16">
      <c r="L76" s="365"/>
      <c r="M76" s="97"/>
      <c r="N76" s="365"/>
      <c r="O76" s="365"/>
    </row>
    <row r="77" spans="1:16">
      <c r="A77" s="7"/>
      <c r="B77" s="8"/>
      <c r="L77" s="365"/>
      <c r="M77" s="97"/>
      <c r="N77" s="365"/>
      <c r="O77" s="365"/>
    </row>
    <row r="78" spans="1:16">
      <c r="L78" s="365"/>
      <c r="M78" s="97"/>
      <c r="N78" s="365"/>
      <c r="O78" s="365"/>
    </row>
    <row r="79" spans="1:16">
      <c r="A79" s="7"/>
      <c r="B79" s="8"/>
      <c r="L79" s="365"/>
      <c r="M79" s="97"/>
      <c r="N79" s="365"/>
      <c r="O79" s="365"/>
    </row>
    <row r="80" spans="1:16">
      <c r="L80" s="365"/>
      <c r="M80" s="97"/>
      <c r="N80" s="365"/>
      <c r="O80" s="365"/>
    </row>
    <row r="82" spans="1:2">
      <c r="A82" s="7"/>
      <c r="B82" s="8"/>
    </row>
    <row r="83" spans="1:2">
      <c r="A83" s="4"/>
    </row>
  </sheetData>
  <sheetProtection algorithmName="SHA-512" hashValue="sokq5uC//wmnIvv4YsjXeQ35rPgGym3kFje7fMR6vyHG/ahYCArN/laULdloNd7rLBzjgRHJdv1LF0E28Euzzg==" saltValue="eNsHTTGW916sQ/ik9Tn8Og==" spinCount="100000" sheet="1" formatColumns="0" formatRows="0"/>
  <conditionalFormatting sqref="L68">
    <cfRule type="cellIs" dxfId="75" priority="3" operator="notEqual">
      <formula>0</formula>
    </cfRule>
    <cfRule type="cellIs" dxfId="74" priority="4" operator="equal">
      <formula>0</formula>
    </cfRule>
  </conditionalFormatting>
  <conditionalFormatting sqref="N68:O68">
    <cfRule type="cellIs" dxfId="73" priority="1" operator="notEqual">
      <formula>0</formula>
    </cfRule>
    <cfRule type="cellIs" dxfId="72" priority="2" operator="equal">
      <formula>0</formula>
    </cfRule>
  </conditionalFormatting>
  <printOptions horizontalCentered="1"/>
  <pageMargins left="0.7" right="0.7" top="0.75" bottom="0.75" header="0.5" footer="0.5"/>
  <pageSetup scale="58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P83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0" width="17.7109375" style="4" customWidth="1"/>
    <col min="11" max="12" width="17.7109375" style="352" customWidth="1"/>
    <col min="13" max="13" width="0.140625" style="4" customWidth="1"/>
    <col min="14" max="14" width="17.7109375" style="352" customWidth="1"/>
    <col min="15" max="15" width="19.28515625" style="352" customWidth="1"/>
    <col min="16" max="16" width="11.28515625" style="4" customWidth="1"/>
    <col min="17" max="16384" width="11.140625" style="4"/>
  </cols>
  <sheetData>
    <row r="1" spans="1:16">
      <c r="B1" s="2"/>
      <c r="C1" s="339"/>
      <c r="D1" s="104"/>
      <c r="E1" s="104"/>
      <c r="F1" s="104"/>
      <c r="G1" s="104"/>
      <c r="H1" s="104"/>
      <c r="I1" s="104"/>
      <c r="J1" s="101" t="s">
        <v>107</v>
      </c>
      <c r="K1" s="339"/>
      <c r="L1" s="339"/>
      <c r="M1" s="104"/>
      <c r="N1" s="339"/>
      <c r="O1" s="339"/>
      <c r="P1" s="3"/>
    </row>
    <row r="2" spans="1:16">
      <c r="B2" s="2"/>
      <c r="C2" s="104"/>
      <c r="D2" s="104"/>
      <c r="E2" s="104"/>
      <c r="F2" s="104"/>
      <c r="G2" s="104"/>
      <c r="H2" s="104"/>
      <c r="I2" s="104"/>
      <c r="J2" s="101" t="s">
        <v>0</v>
      </c>
      <c r="K2" s="339"/>
      <c r="L2" s="339"/>
      <c r="M2" s="104"/>
      <c r="N2" s="339"/>
      <c r="O2" s="339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02" t="s">
        <v>1</v>
      </c>
      <c r="K3" s="340"/>
      <c r="L3" s="340"/>
      <c r="M3" s="15"/>
      <c r="N3" s="340"/>
      <c r="O3" s="366"/>
      <c r="P3" s="4" t="s">
        <v>2</v>
      </c>
    </row>
    <row r="4" spans="1:16">
      <c r="B4" s="2"/>
      <c r="C4" s="105"/>
      <c r="D4" s="106"/>
      <c r="E4" s="106"/>
      <c r="F4" s="106"/>
      <c r="G4" s="106"/>
      <c r="H4" s="106"/>
      <c r="I4" s="106"/>
      <c r="J4" s="107" t="s">
        <v>373</v>
      </c>
      <c r="K4" s="340"/>
      <c r="L4" s="340"/>
      <c r="M4" s="106"/>
      <c r="N4" s="340"/>
      <c r="O4" s="367"/>
      <c r="P4" s="4" t="s">
        <v>374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88"/>
      <c r="L5" s="353"/>
      <c r="M5" s="10"/>
      <c r="N5" s="353"/>
      <c r="O5" s="353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54" t="s">
        <v>3</v>
      </c>
      <c r="K6" s="341"/>
      <c r="L6" s="354" t="s">
        <v>3</v>
      </c>
      <c r="M6" s="255"/>
      <c r="N6" s="354" t="s">
        <v>4</v>
      </c>
      <c r="O6" s="354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56" t="s">
        <v>290</v>
      </c>
      <c r="K7" s="342" t="s">
        <v>291</v>
      </c>
      <c r="L7" s="370"/>
      <c r="M7" s="258"/>
      <c r="N7" s="342" t="str">
        <f>[4]SNP!$O$9</f>
        <v>Unit</v>
      </c>
      <c r="O7" s="342"/>
      <c r="P7" s="16"/>
    </row>
    <row r="8" spans="1:16">
      <c r="A8" s="17" t="s">
        <v>7</v>
      </c>
      <c r="B8" s="18" t="s">
        <v>8</v>
      </c>
      <c r="C8" s="9" t="s">
        <v>6</v>
      </c>
      <c r="D8" s="9"/>
      <c r="E8" s="9"/>
      <c r="F8" s="9"/>
      <c r="G8" s="9"/>
      <c r="H8" s="9"/>
      <c r="I8" s="9"/>
      <c r="J8" s="9"/>
      <c r="K8" s="338"/>
      <c r="L8" s="353"/>
      <c r="M8" s="10"/>
      <c r="N8" s="353"/>
      <c r="O8" s="353"/>
      <c r="P8" s="11"/>
    </row>
    <row r="9" spans="1:16">
      <c r="B9" s="19"/>
      <c r="C9" s="20" t="s">
        <v>9</v>
      </c>
      <c r="D9" s="21"/>
      <c r="E9" s="9"/>
      <c r="F9" s="9"/>
      <c r="G9" s="9"/>
      <c r="H9" s="9"/>
      <c r="I9" s="20"/>
      <c r="J9" s="20"/>
      <c r="K9" s="343"/>
      <c r="L9" s="343"/>
      <c r="M9" s="10"/>
      <c r="N9" s="343"/>
      <c r="O9" s="343"/>
    </row>
    <row r="10" spans="1:16">
      <c r="A10" s="1" t="s">
        <v>11</v>
      </c>
      <c r="B10" s="19" t="s">
        <v>12</v>
      </c>
      <c r="C10" s="20"/>
      <c r="D10" s="22" t="s">
        <v>321</v>
      </c>
      <c r="E10" s="20"/>
      <c r="F10" s="109"/>
      <c r="G10" s="109"/>
      <c r="H10" s="23"/>
      <c r="I10" s="21"/>
      <c r="J10" s="89"/>
      <c r="K10" s="344"/>
      <c r="L10" s="372"/>
      <c r="M10" s="76"/>
      <c r="N10" s="344"/>
      <c r="O10" s="372"/>
      <c r="P10" s="24"/>
    </row>
    <row r="11" spans="1:16">
      <c r="A11" s="1" t="s">
        <v>14</v>
      </c>
      <c r="B11" s="19" t="s">
        <v>15</v>
      </c>
      <c r="C11" s="20"/>
      <c r="D11" s="21" t="s">
        <v>322</v>
      </c>
      <c r="E11" s="9"/>
      <c r="F11" s="25"/>
      <c r="G11" s="26">
        <v>11439043.609999999</v>
      </c>
      <c r="H11" s="9"/>
      <c r="I11" s="20"/>
      <c r="J11" s="78">
        <v>19864438.380000003</v>
      </c>
      <c r="K11" s="345">
        <v>0</v>
      </c>
      <c r="L11" s="343">
        <v>19864438.380000003</v>
      </c>
      <c r="M11" s="77"/>
      <c r="N11" s="345">
        <v>0</v>
      </c>
      <c r="O11" s="343">
        <v>19864438</v>
      </c>
      <c r="P11" s="27"/>
    </row>
    <row r="12" spans="1:16">
      <c r="A12" s="1" t="s">
        <v>17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8">
        <v>559455.42000000004</v>
      </c>
      <c r="K12" s="345">
        <v>0</v>
      </c>
      <c r="L12" s="343">
        <v>559455.42000000004</v>
      </c>
      <c r="M12" s="77"/>
      <c r="N12" s="345">
        <v>0</v>
      </c>
      <c r="O12" s="343">
        <v>559455</v>
      </c>
      <c r="P12" s="27"/>
    </row>
    <row r="13" spans="1:16">
      <c r="A13" s="1" t="s">
        <v>19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8">
        <v>329993.61</v>
      </c>
      <c r="K13" s="345">
        <v>0</v>
      </c>
      <c r="L13" s="343">
        <v>329993.61</v>
      </c>
      <c r="M13" s="77"/>
      <c r="N13" s="345">
        <v>0</v>
      </c>
      <c r="O13" s="343">
        <v>329994</v>
      </c>
      <c r="P13" s="27"/>
    </row>
    <row r="14" spans="1:16">
      <c r="A14" s="1" t="s">
        <v>21</v>
      </c>
      <c r="B14" s="19" t="s">
        <v>12</v>
      </c>
      <c r="C14" s="20"/>
      <c r="D14" s="21" t="s">
        <v>20</v>
      </c>
      <c r="E14" s="9"/>
      <c r="F14" s="25"/>
      <c r="G14" s="25"/>
      <c r="H14" s="20"/>
      <c r="I14" s="20"/>
      <c r="J14" s="78">
        <v>0</v>
      </c>
      <c r="K14" s="345">
        <v>0</v>
      </c>
      <c r="L14" s="343">
        <v>0</v>
      </c>
      <c r="M14" s="77"/>
      <c r="N14" s="345">
        <v>4177326</v>
      </c>
      <c r="O14" s="343">
        <v>4177326</v>
      </c>
      <c r="P14" s="27"/>
    </row>
    <row r="15" spans="1:16">
      <c r="A15" s="28"/>
      <c r="B15" s="29"/>
      <c r="C15" s="20"/>
      <c r="D15" s="21" t="s">
        <v>22</v>
      </c>
      <c r="E15" s="9"/>
      <c r="F15" s="30"/>
      <c r="G15" s="26"/>
      <c r="H15" s="31"/>
      <c r="I15" s="20"/>
      <c r="J15" s="90">
        <v>500</v>
      </c>
      <c r="K15" s="346">
        <v>0</v>
      </c>
      <c r="L15" s="374">
        <v>500</v>
      </c>
      <c r="M15" s="77"/>
      <c r="N15" s="343">
        <v>0</v>
      </c>
      <c r="O15" s="343">
        <v>500</v>
      </c>
    </row>
    <row r="16" spans="1:16">
      <c r="A16" s="28" t="s">
        <v>24</v>
      </c>
      <c r="B16" s="29" t="s">
        <v>12</v>
      </c>
      <c r="C16" s="20"/>
      <c r="D16" s="22" t="s">
        <v>324</v>
      </c>
      <c r="E16" s="20"/>
      <c r="F16" s="109"/>
      <c r="G16" s="109"/>
      <c r="H16" s="31"/>
      <c r="I16" s="20"/>
      <c r="J16" s="78"/>
      <c r="K16" s="345">
        <v>0</v>
      </c>
      <c r="L16" s="343"/>
      <c r="M16" s="77"/>
      <c r="N16" s="345">
        <v>0</v>
      </c>
      <c r="O16" s="343"/>
      <c r="P16" s="27"/>
    </row>
    <row r="17" spans="1:16">
      <c r="A17" s="28" t="s">
        <v>25</v>
      </c>
      <c r="B17" s="32" t="s">
        <v>26</v>
      </c>
      <c r="C17" s="20"/>
      <c r="D17" s="33" t="s">
        <v>325</v>
      </c>
      <c r="E17" s="9"/>
      <c r="F17" s="9"/>
      <c r="G17" s="9">
        <v>1314743.6599999999</v>
      </c>
      <c r="H17" s="9"/>
      <c r="I17" s="21"/>
      <c r="J17" s="79">
        <v>6901283.2999999998</v>
      </c>
      <c r="K17" s="347">
        <v>0</v>
      </c>
      <c r="L17" s="375">
        <v>6901283.2999999998</v>
      </c>
      <c r="M17" s="77"/>
      <c r="N17" s="347">
        <v>0</v>
      </c>
      <c r="O17" s="375">
        <v>6901283</v>
      </c>
      <c r="P17" s="27"/>
    </row>
    <row r="18" spans="1:16" s="36" customFormat="1">
      <c r="A18" s="28"/>
      <c r="B18" s="32"/>
      <c r="C18" s="21"/>
      <c r="D18" s="21" t="s">
        <v>27</v>
      </c>
      <c r="E18" s="21"/>
      <c r="F18" s="21"/>
      <c r="G18" s="21"/>
      <c r="H18" s="34"/>
      <c r="I18" s="34"/>
      <c r="J18" s="34">
        <v>988164.1</v>
      </c>
      <c r="K18" s="88">
        <v>64686.27</v>
      </c>
      <c r="L18" s="88">
        <v>1052850.3699999999</v>
      </c>
      <c r="M18" s="35"/>
      <c r="N18" s="348">
        <v>18907007</v>
      </c>
      <c r="O18" s="348">
        <v>19959857</v>
      </c>
    </row>
    <row r="19" spans="1:16" ht="13.5" thickBot="1">
      <c r="A19" s="28" t="s">
        <v>28</v>
      </c>
      <c r="B19" s="32"/>
      <c r="C19" s="20"/>
      <c r="D19" s="37"/>
      <c r="E19" s="20"/>
      <c r="F19" s="9"/>
      <c r="G19" s="9"/>
      <c r="H19" s="9"/>
      <c r="I19" s="9"/>
      <c r="J19" s="91"/>
      <c r="K19" s="80"/>
      <c r="L19" s="80"/>
      <c r="M19" s="38"/>
      <c r="N19" s="80"/>
      <c r="O19" s="80"/>
      <c r="P19" s="39"/>
    </row>
    <row r="20" spans="1:16" ht="13.5" thickTop="1">
      <c r="A20" s="28"/>
      <c r="B20" s="32"/>
      <c r="C20" s="9"/>
      <c r="D20" s="9" t="s">
        <v>29</v>
      </c>
      <c r="E20" s="9"/>
      <c r="F20" s="9"/>
      <c r="G20" s="9"/>
      <c r="H20" s="9"/>
      <c r="I20" s="9"/>
      <c r="J20" s="81">
        <v>28643834.810000006</v>
      </c>
      <c r="K20" s="338">
        <v>64686</v>
      </c>
      <c r="L20" s="353">
        <v>28708520</v>
      </c>
      <c r="M20" s="10"/>
      <c r="N20" s="353">
        <v>23084333</v>
      </c>
      <c r="O20" s="353">
        <v>51792853</v>
      </c>
      <c r="P20" s="11"/>
    </row>
    <row r="21" spans="1:16">
      <c r="A21" s="40"/>
      <c r="B21" s="41"/>
      <c r="C21" s="15"/>
      <c r="D21" s="9"/>
      <c r="E21" s="9"/>
      <c r="F21" s="9"/>
      <c r="G21" s="9"/>
      <c r="H21" s="9"/>
      <c r="I21" s="9"/>
      <c r="J21" s="81"/>
      <c r="K21" s="338"/>
      <c r="L21" s="353"/>
      <c r="M21" s="10"/>
      <c r="N21" s="353"/>
      <c r="O21" s="353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81"/>
      <c r="K22" s="338"/>
      <c r="L22" s="353"/>
      <c r="M22" s="10"/>
      <c r="N22" s="353"/>
      <c r="O22" s="353"/>
      <c r="P22" s="11"/>
    </row>
    <row r="23" spans="1:16">
      <c r="A23" s="7" t="s">
        <v>32</v>
      </c>
      <c r="B23" s="12" t="s">
        <v>33</v>
      </c>
      <c r="C23" s="22" t="s">
        <v>31</v>
      </c>
      <c r="D23" s="21"/>
      <c r="E23" s="9"/>
      <c r="F23" s="9"/>
      <c r="G23" s="20"/>
      <c r="H23" s="9"/>
      <c r="I23" s="9"/>
      <c r="J23" s="92"/>
      <c r="K23" s="344"/>
      <c r="L23" s="376"/>
      <c r="M23" s="77"/>
      <c r="N23" s="344"/>
      <c r="O23" s="372"/>
      <c r="P23" s="27"/>
    </row>
    <row r="24" spans="1:16">
      <c r="A24" s="1" t="s">
        <v>35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8">
        <v>91944842.99000001</v>
      </c>
      <c r="K24" s="345">
        <v>0</v>
      </c>
      <c r="L24" s="343">
        <v>91944842.99000001</v>
      </c>
      <c r="M24" s="77"/>
      <c r="N24" s="345">
        <v>1378039</v>
      </c>
      <c r="O24" s="343">
        <v>93322882</v>
      </c>
      <c r="P24" s="27"/>
    </row>
    <row r="25" spans="1:16">
      <c r="A25" s="7" t="s">
        <v>37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8">
        <v>33228992.220000003</v>
      </c>
      <c r="K25" s="345">
        <v>0</v>
      </c>
      <c r="L25" s="343">
        <v>33228992.220000003</v>
      </c>
      <c r="M25" s="77"/>
      <c r="N25" s="345">
        <v>4378411</v>
      </c>
      <c r="O25" s="343">
        <v>37607403</v>
      </c>
      <c r="P25" s="27"/>
    </row>
    <row r="26" spans="1:16">
      <c r="A26" s="1" t="s">
        <v>39</v>
      </c>
      <c r="B26" s="12" t="s">
        <v>33</v>
      </c>
      <c r="C26" s="22"/>
      <c r="D26" s="99" t="s">
        <v>38</v>
      </c>
      <c r="E26" s="110"/>
      <c r="F26" s="9"/>
      <c r="G26" s="20"/>
      <c r="H26" s="9"/>
      <c r="I26" s="9"/>
      <c r="J26" s="78">
        <v>4842477.8599999994</v>
      </c>
      <c r="K26" s="345">
        <v>0</v>
      </c>
      <c r="L26" s="343">
        <v>4842477.8599999994</v>
      </c>
      <c r="M26" s="77"/>
      <c r="N26" s="345">
        <v>129585</v>
      </c>
      <c r="O26" s="343">
        <v>4972063</v>
      </c>
      <c r="P26" s="27"/>
    </row>
    <row r="27" spans="1:16">
      <c r="A27" s="7" t="s">
        <v>41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8">
        <v>11073726.73</v>
      </c>
      <c r="K27" s="345">
        <v>0</v>
      </c>
      <c r="L27" s="343">
        <v>11073726.73</v>
      </c>
      <c r="M27" s="77"/>
      <c r="N27" s="345">
        <v>0</v>
      </c>
      <c r="O27" s="343">
        <v>11073727</v>
      </c>
      <c r="P27" s="27"/>
    </row>
    <row r="28" spans="1:16">
      <c r="A28" s="1" t="s">
        <v>43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8">
        <v>14182219.77</v>
      </c>
      <c r="K28" s="345">
        <v>0</v>
      </c>
      <c r="L28" s="343">
        <v>14182219.77</v>
      </c>
      <c r="M28" s="77"/>
      <c r="N28" s="345">
        <v>32191563</v>
      </c>
      <c r="O28" s="343">
        <v>46373783</v>
      </c>
      <c r="P28" s="27"/>
    </row>
    <row r="29" spans="1:16">
      <c r="A29" s="7" t="s">
        <v>45</v>
      </c>
      <c r="B29" s="12" t="s">
        <v>46</v>
      </c>
      <c r="C29" s="22"/>
      <c r="D29" s="21" t="s">
        <v>44</v>
      </c>
      <c r="E29" s="9"/>
      <c r="F29" s="9"/>
      <c r="G29" s="20"/>
      <c r="H29" s="9"/>
      <c r="I29" s="9"/>
      <c r="J29" s="79">
        <v>15900627.85</v>
      </c>
      <c r="K29" s="347">
        <v>0</v>
      </c>
      <c r="L29" s="375">
        <v>15900627.85</v>
      </c>
      <c r="M29" s="77"/>
      <c r="N29" s="347">
        <v>64297</v>
      </c>
      <c r="O29" s="375">
        <v>15964925</v>
      </c>
      <c r="P29" s="27"/>
    </row>
    <row r="30" spans="1:16">
      <c r="C30" s="22"/>
      <c r="D30" s="21" t="s">
        <v>47</v>
      </c>
      <c r="E30" s="9"/>
      <c r="F30" s="9"/>
      <c r="G30" s="20"/>
      <c r="H30" s="9"/>
      <c r="I30" s="9"/>
      <c r="J30" s="93">
        <v>13060313.869999999</v>
      </c>
      <c r="K30" s="338">
        <v>0</v>
      </c>
      <c r="L30" s="353">
        <v>13060313.869999999</v>
      </c>
      <c r="M30" s="42"/>
      <c r="N30" s="353">
        <v>436770</v>
      </c>
      <c r="O30" s="353">
        <v>13497084</v>
      </c>
      <c r="P30" s="43"/>
    </row>
    <row r="31" spans="1:16" ht="13.5" thickBot="1">
      <c r="A31" s="1" t="s">
        <v>48</v>
      </c>
      <c r="C31" s="9"/>
      <c r="D31" s="37"/>
      <c r="E31" s="20"/>
      <c r="F31" s="9"/>
      <c r="G31" s="9"/>
      <c r="H31" s="9"/>
      <c r="I31" s="9"/>
      <c r="J31" s="91"/>
      <c r="K31" s="80"/>
      <c r="L31" s="80"/>
      <c r="M31" s="82"/>
      <c r="N31" s="80"/>
      <c r="O31" s="80"/>
      <c r="P31" s="39"/>
    </row>
    <row r="32" spans="1:16" ht="13.5" thickTop="1">
      <c r="A32" s="7"/>
      <c r="C32" s="22"/>
      <c r="D32" s="44" t="s">
        <v>49</v>
      </c>
      <c r="E32" s="9"/>
      <c r="F32" s="9"/>
      <c r="G32" s="20"/>
      <c r="H32" s="9"/>
      <c r="I32" s="9"/>
      <c r="J32" s="34">
        <v>184233201.29000002</v>
      </c>
      <c r="K32" s="338">
        <v>0</v>
      </c>
      <c r="L32" s="88">
        <v>184233202</v>
      </c>
      <c r="M32" s="34"/>
      <c r="N32" s="88">
        <v>38578665</v>
      </c>
      <c r="O32" s="88">
        <v>222811867</v>
      </c>
      <c r="P32" s="45"/>
    </row>
    <row r="33" spans="1:16">
      <c r="C33" s="9"/>
      <c r="D33" s="37"/>
      <c r="E33" s="20"/>
      <c r="F33" s="9"/>
      <c r="G33" s="9"/>
      <c r="H33" s="9"/>
      <c r="I33" s="9"/>
      <c r="J33" s="94"/>
      <c r="K33" s="83"/>
      <c r="L33" s="83"/>
      <c r="M33" s="38"/>
      <c r="N33" s="83"/>
      <c r="O33" s="83"/>
      <c r="P33" s="39"/>
    </row>
    <row r="34" spans="1:16">
      <c r="A34" s="7"/>
      <c r="C34" s="9"/>
      <c r="D34" s="9" t="s">
        <v>306</v>
      </c>
      <c r="E34" s="9"/>
      <c r="F34" s="9"/>
      <c r="G34" s="9"/>
      <c r="H34" s="9"/>
      <c r="I34" s="9"/>
      <c r="J34" s="81">
        <v>-155589366.48000002</v>
      </c>
      <c r="K34" s="338">
        <v>64686</v>
      </c>
      <c r="L34" s="353">
        <v>-155524682</v>
      </c>
      <c r="M34" s="46"/>
      <c r="N34" s="353">
        <v>-15494332</v>
      </c>
      <c r="O34" s="353">
        <v>-171019014</v>
      </c>
      <c r="P34" s="47"/>
    </row>
    <row r="35" spans="1:16">
      <c r="C35" s="15"/>
      <c r="D35" s="20"/>
      <c r="E35" s="9"/>
      <c r="F35" s="9"/>
      <c r="G35" s="9"/>
      <c r="H35" s="9"/>
      <c r="I35" s="9"/>
      <c r="J35" s="81"/>
      <c r="K35" s="338"/>
      <c r="L35" s="353"/>
      <c r="M35" s="10"/>
      <c r="N35" s="353"/>
      <c r="O35" s="353"/>
      <c r="P35" s="11"/>
    </row>
    <row r="36" spans="1:16">
      <c r="A36" s="7" t="s">
        <v>51</v>
      </c>
      <c r="B36" s="12" t="s">
        <v>52</v>
      </c>
      <c r="C36" s="21" t="s">
        <v>50</v>
      </c>
      <c r="D36" s="20"/>
      <c r="E36" s="9"/>
      <c r="F36" s="9"/>
      <c r="G36" s="20"/>
      <c r="H36" s="9"/>
      <c r="I36" s="9"/>
      <c r="J36" s="89"/>
      <c r="K36" s="344"/>
      <c r="L36" s="372"/>
      <c r="M36" s="26"/>
      <c r="N36" s="344"/>
      <c r="O36" s="372"/>
      <c r="P36" s="48"/>
    </row>
    <row r="37" spans="1:16">
      <c r="A37" s="1" t="s">
        <v>54</v>
      </c>
      <c r="B37" s="12" t="s">
        <v>15</v>
      </c>
      <c r="C37" s="99" t="s">
        <v>53</v>
      </c>
      <c r="E37" s="110"/>
      <c r="F37" s="110"/>
      <c r="G37" s="20"/>
      <c r="H37" s="9"/>
      <c r="I37" s="9"/>
      <c r="J37" s="78">
        <v>64761368.600000001</v>
      </c>
      <c r="K37" s="345">
        <v>0</v>
      </c>
      <c r="L37" s="343">
        <v>64761368.600000001</v>
      </c>
      <c r="M37" s="26"/>
      <c r="N37" s="355">
        <v>0</v>
      </c>
      <c r="O37" s="343">
        <v>64761369</v>
      </c>
      <c r="P37" s="48"/>
    </row>
    <row r="38" spans="1:16">
      <c r="A38" s="7" t="s">
        <v>56</v>
      </c>
      <c r="B38" s="12" t="s">
        <v>15</v>
      </c>
      <c r="C38" s="99" t="s">
        <v>55</v>
      </c>
      <c r="E38" s="110"/>
      <c r="F38" s="110"/>
      <c r="G38" s="20"/>
      <c r="H38" s="9"/>
      <c r="I38" s="9"/>
      <c r="J38" s="78">
        <v>38548025.579999998</v>
      </c>
      <c r="K38" s="345">
        <v>0</v>
      </c>
      <c r="L38" s="343">
        <v>38548025.579999998</v>
      </c>
      <c r="M38" s="26"/>
      <c r="N38" s="355">
        <v>0</v>
      </c>
      <c r="O38" s="343">
        <v>38548026</v>
      </c>
      <c r="P38" s="48"/>
    </row>
    <row r="39" spans="1:16">
      <c r="A39" s="1" t="s">
        <v>58</v>
      </c>
      <c r="B39" s="12" t="s">
        <v>59</v>
      </c>
      <c r="C39" s="99" t="s">
        <v>57</v>
      </c>
      <c r="E39" s="110"/>
      <c r="F39" s="110"/>
      <c r="G39" s="20"/>
      <c r="H39" s="9"/>
      <c r="I39" s="9"/>
      <c r="J39" s="78">
        <v>33250409.349999994</v>
      </c>
      <c r="K39" s="345">
        <v>0</v>
      </c>
      <c r="L39" s="343">
        <v>33250409.349999994</v>
      </c>
      <c r="M39" s="26"/>
      <c r="N39" s="355">
        <v>0</v>
      </c>
      <c r="O39" s="343">
        <v>33250409</v>
      </c>
      <c r="P39" s="48"/>
    </row>
    <row r="40" spans="1:16">
      <c r="A40" s="7" t="s">
        <v>61</v>
      </c>
      <c r="B40" s="12" t="s">
        <v>59</v>
      </c>
      <c r="C40" s="99" t="s">
        <v>60</v>
      </c>
      <c r="E40" s="110"/>
      <c r="F40" s="110"/>
      <c r="G40" s="20"/>
      <c r="H40" s="9"/>
      <c r="I40" s="9"/>
      <c r="J40" s="78">
        <v>2098517.56</v>
      </c>
      <c r="K40" s="345">
        <v>0</v>
      </c>
      <c r="L40" s="343">
        <v>2098517.56</v>
      </c>
      <c r="M40" s="26"/>
      <c r="N40" s="355">
        <v>0</v>
      </c>
      <c r="O40" s="343">
        <v>2098518</v>
      </c>
      <c r="P40" s="48"/>
    </row>
    <row r="41" spans="1:16">
      <c r="A41" s="1" t="s">
        <v>62</v>
      </c>
      <c r="B41" s="12" t="s">
        <v>26</v>
      </c>
      <c r="C41" s="99" t="s">
        <v>307</v>
      </c>
      <c r="E41" s="110"/>
      <c r="F41" s="110"/>
      <c r="G41" s="20"/>
      <c r="H41" s="9"/>
      <c r="I41" s="9"/>
      <c r="J41" s="78">
        <v>0</v>
      </c>
      <c r="K41" s="345">
        <v>0</v>
      </c>
      <c r="L41" s="343">
        <v>0</v>
      </c>
      <c r="M41" s="26"/>
      <c r="N41" s="355">
        <v>0</v>
      </c>
      <c r="O41" s="343">
        <v>0</v>
      </c>
      <c r="P41" s="48"/>
    </row>
    <row r="42" spans="1:16">
      <c r="A42" s="7" t="s">
        <v>64</v>
      </c>
      <c r="B42" s="12" t="s">
        <v>65</v>
      </c>
      <c r="C42" s="21" t="s">
        <v>63</v>
      </c>
      <c r="D42" s="20"/>
      <c r="E42" s="9"/>
      <c r="F42" s="9"/>
      <c r="G42" s="20"/>
      <c r="H42" s="9"/>
      <c r="I42" s="9"/>
      <c r="J42" s="78">
        <v>0</v>
      </c>
      <c r="K42" s="345">
        <v>0</v>
      </c>
      <c r="L42" s="343">
        <v>0</v>
      </c>
      <c r="M42" s="26"/>
      <c r="N42" s="355">
        <v>7778551</v>
      </c>
      <c r="O42" s="343">
        <v>7778551</v>
      </c>
      <c r="P42" s="48"/>
    </row>
    <row r="43" spans="1:16">
      <c r="A43" s="1" t="s">
        <v>66</v>
      </c>
      <c r="B43" s="12" t="s">
        <v>33</v>
      </c>
      <c r="C43" s="21" t="s">
        <v>311</v>
      </c>
      <c r="D43" s="20"/>
      <c r="E43" s="20"/>
      <c r="F43" s="20"/>
      <c r="G43" s="20"/>
      <c r="H43" s="20"/>
      <c r="I43" s="20"/>
      <c r="J43" s="78">
        <v>0</v>
      </c>
      <c r="K43" s="345">
        <v>0</v>
      </c>
      <c r="L43" s="343">
        <v>0</v>
      </c>
      <c r="M43" s="26"/>
      <c r="N43" s="355">
        <v>0</v>
      </c>
      <c r="O43" s="343">
        <v>0</v>
      </c>
      <c r="P43" s="48"/>
    </row>
    <row r="44" spans="1:16">
      <c r="A44" s="7" t="s">
        <v>68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79">
        <v>-294865.19</v>
      </c>
      <c r="K44" s="347">
        <v>0</v>
      </c>
      <c r="L44" s="375">
        <v>-294865.19</v>
      </c>
      <c r="M44" s="26"/>
      <c r="N44" s="356">
        <v>-69998</v>
      </c>
      <c r="O44" s="375">
        <v>-364863</v>
      </c>
      <c r="P44" s="48"/>
    </row>
    <row r="45" spans="1:16">
      <c r="C45" s="20" t="s">
        <v>69</v>
      </c>
      <c r="D45" s="20"/>
      <c r="E45" s="20"/>
      <c r="F45" s="20"/>
      <c r="G45" s="20"/>
      <c r="H45" s="20"/>
      <c r="I45" s="20"/>
      <c r="J45" s="78">
        <v>0</v>
      </c>
      <c r="K45" s="343">
        <v>0</v>
      </c>
      <c r="L45" s="343">
        <v>0</v>
      </c>
      <c r="M45" s="49"/>
      <c r="N45" s="343">
        <v>0</v>
      </c>
      <c r="O45" s="343">
        <v>0</v>
      </c>
      <c r="P45" s="50"/>
    </row>
    <row r="46" spans="1:16">
      <c r="A46" s="28" t="s">
        <v>70</v>
      </c>
      <c r="B46" s="29"/>
      <c r="C46" s="15"/>
      <c r="D46" s="20"/>
      <c r="E46" s="9"/>
      <c r="F46" s="9"/>
      <c r="G46" s="9"/>
      <c r="H46" s="9"/>
      <c r="I46" s="9"/>
      <c r="J46" s="94"/>
      <c r="K46" s="83"/>
      <c r="L46" s="83"/>
      <c r="M46" s="34"/>
      <c r="N46" s="83"/>
      <c r="O46" s="83"/>
      <c r="P46" s="39"/>
    </row>
    <row r="47" spans="1:16">
      <c r="A47" s="28"/>
      <c r="B47" s="29"/>
      <c r="C47" s="15" t="s">
        <v>71</v>
      </c>
      <c r="D47" s="20"/>
      <c r="E47" s="9"/>
      <c r="F47" s="9"/>
      <c r="G47" s="9"/>
      <c r="H47" s="9"/>
      <c r="I47" s="9"/>
      <c r="J47" s="34">
        <v>138363455.90000001</v>
      </c>
      <c r="K47" s="88">
        <v>0</v>
      </c>
      <c r="L47" s="88">
        <v>138363457</v>
      </c>
      <c r="M47" s="34"/>
      <c r="N47" s="88">
        <v>7708553</v>
      </c>
      <c r="O47" s="88">
        <v>146072010</v>
      </c>
      <c r="P47" s="45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8"/>
      <c r="K48" s="343"/>
      <c r="L48" s="343"/>
      <c r="M48" s="20"/>
      <c r="N48" s="343"/>
      <c r="O48" s="343"/>
    </row>
    <row r="49" spans="1:16">
      <c r="A49" s="28"/>
      <c r="B49" s="29"/>
      <c r="C49" s="9" t="s">
        <v>326</v>
      </c>
      <c r="D49" s="15"/>
      <c r="E49" s="9"/>
      <c r="F49" s="9"/>
      <c r="G49" s="9"/>
      <c r="H49" s="9"/>
      <c r="I49" s="9"/>
      <c r="J49" s="94"/>
      <c r="K49" s="83"/>
      <c r="L49" s="83"/>
      <c r="M49" s="34"/>
      <c r="N49" s="83"/>
      <c r="O49" s="83"/>
      <c r="P49" s="39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81">
        <v>-17225910.580000013</v>
      </c>
      <c r="K50" s="338">
        <v>64686</v>
      </c>
      <c r="L50" s="353">
        <v>-17161225</v>
      </c>
      <c r="M50" s="10"/>
      <c r="N50" s="353">
        <v>-7785779</v>
      </c>
      <c r="O50" s="353">
        <v>-24947004</v>
      </c>
      <c r="P50" s="11"/>
    </row>
    <row r="51" spans="1:16">
      <c r="A51" s="28" t="s">
        <v>73</v>
      </c>
      <c r="B51" s="29" t="s">
        <v>52</v>
      </c>
      <c r="C51" s="21"/>
      <c r="D51" s="20"/>
      <c r="E51" s="9"/>
      <c r="F51" s="9"/>
      <c r="G51" s="9"/>
      <c r="H51" s="20"/>
      <c r="I51" s="9"/>
      <c r="J51" s="89"/>
      <c r="K51" s="344"/>
      <c r="L51" s="372"/>
      <c r="M51" s="26"/>
      <c r="N51" s="344"/>
      <c r="O51" s="372"/>
      <c r="P51" s="48"/>
    </row>
    <row r="52" spans="1:16">
      <c r="A52" s="28" t="s">
        <v>75</v>
      </c>
      <c r="B52" s="29" t="s">
        <v>76</v>
      </c>
      <c r="C52" s="21" t="s">
        <v>74</v>
      </c>
      <c r="D52" s="20"/>
      <c r="E52" s="9"/>
      <c r="F52" s="9"/>
      <c r="G52" s="9"/>
      <c r="H52" s="20"/>
      <c r="I52" s="9"/>
      <c r="J52" s="78">
        <v>19773353.43</v>
      </c>
      <c r="K52" s="345">
        <v>0</v>
      </c>
      <c r="L52" s="343">
        <v>19773353.43</v>
      </c>
      <c r="M52" s="77"/>
      <c r="N52" s="345">
        <v>0</v>
      </c>
      <c r="O52" s="343">
        <v>19773353</v>
      </c>
      <c r="P52" s="27"/>
    </row>
    <row r="53" spans="1:16">
      <c r="A53" s="28" t="s">
        <v>78</v>
      </c>
      <c r="B53" s="29" t="s">
        <v>79</v>
      </c>
      <c r="C53" s="9" t="s">
        <v>77</v>
      </c>
      <c r="D53" s="20"/>
      <c r="E53" s="9"/>
      <c r="F53" s="9"/>
      <c r="G53" s="9"/>
      <c r="H53" s="20"/>
      <c r="I53" s="9"/>
      <c r="J53" s="78">
        <v>-1112139.129999999</v>
      </c>
      <c r="K53" s="345">
        <v>28291697</v>
      </c>
      <c r="L53" s="343">
        <v>27179557.870000001</v>
      </c>
      <c r="M53" s="77"/>
      <c r="N53" s="357">
        <v>0</v>
      </c>
      <c r="O53" s="343">
        <v>27179558</v>
      </c>
      <c r="P53" s="27"/>
    </row>
    <row r="54" spans="1:16">
      <c r="A54" s="28" t="s">
        <v>81</v>
      </c>
      <c r="B54" s="29" t="s">
        <v>79</v>
      </c>
      <c r="C54" s="44" t="s">
        <v>80</v>
      </c>
      <c r="D54" s="20"/>
      <c r="E54" s="9"/>
      <c r="F54" s="9"/>
      <c r="G54" s="9"/>
      <c r="H54" s="20"/>
      <c r="I54" s="9"/>
      <c r="J54" s="79">
        <v>0</v>
      </c>
      <c r="K54" s="347">
        <v>0</v>
      </c>
      <c r="L54" s="375">
        <v>0</v>
      </c>
      <c r="M54" s="77"/>
      <c r="N54" s="347">
        <v>608872</v>
      </c>
      <c r="O54" s="375">
        <v>608872</v>
      </c>
      <c r="P54" s="27"/>
    </row>
    <row r="55" spans="1:16">
      <c r="A55" s="28"/>
      <c r="B55" s="29"/>
      <c r="C55" s="20" t="s">
        <v>309</v>
      </c>
      <c r="D55" s="20"/>
      <c r="E55" s="9"/>
      <c r="F55" s="9"/>
      <c r="G55" s="9"/>
      <c r="H55" s="9"/>
      <c r="I55" s="9"/>
      <c r="J55" s="49">
        <v>0</v>
      </c>
      <c r="K55" s="338">
        <v>0</v>
      </c>
      <c r="L55" s="343">
        <v>0</v>
      </c>
      <c r="M55" s="49"/>
      <c r="N55" s="343">
        <v>0</v>
      </c>
      <c r="O55" s="343">
        <v>0</v>
      </c>
      <c r="P55" s="50"/>
    </row>
    <row r="56" spans="1:16" ht="13.5" thickBot="1">
      <c r="A56" s="40" t="s">
        <v>82</v>
      </c>
      <c r="B56" s="29"/>
      <c r="C56" s="15"/>
      <c r="D56" s="20"/>
      <c r="E56" s="20"/>
      <c r="F56" s="9"/>
      <c r="G56" s="9"/>
      <c r="H56" s="9"/>
      <c r="I56" s="9"/>
      <c r="J56" s="80"/>
      <c r="K56" s="80"/>
      <c r="L56" s="80"/>
      <c r="M56" s="82"/>
      <c r="N56" s="80"/>
      <c r="O56" s="80"/>
      <c r="P56" s="51"/>
    </row>
    <row r="57" spans="1:16" ht="13.5" thickTop="1">
      <c r="A57" s="28"/>
      <c r="B57" s="29"/>
      <c r="C57" s="15" t="s">
        <v>83</v>
      </c>
      <c r="D57" s="20"/>
      <c r="E57" s="20"/>
      <c r="F57" s="9"/>
      <c r="G57" s="9"/>
      <c r="H57" s="9"/>
      <c r="I57" s="9"/>
      <c r="J57" s="88">
        <v>18661214.300000001</v>
      </c>
      <c r="K57" s="88">
        <v>28291697</v>
      </c>
      <c r="L57" s="88">
        <v>46952911</v>
      </c>
      <c r="M57" s="34"/>
      <c r="N57" s="88">
        <v>608872</v>
      </c>
      <c r="O57" s="88">
        <v>47561783</v>
      </c>
      <c r="P57" s="45"/>
    </row>
    <row r="58" spans="1:16">
      <c r="A58" s="40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52"/>
      <c r="N58" s="83"/>
      <c r="O58" s="83"/>
      <c r="P58" s="51"/>
    </row>
    <row r="59" spans="1:16">
      <c r="A59" s="28"/>
      <c r="B59" s="29"/>
      <c r="C59" s="53" t="s">
        <v>310</v>
      </c>
      <c r="D59" s="20"/>
      <c r="E59" s="20"/>
      <c r="F59" s="9"/>
      <c r="G59" s="9"/>
      <c r="H59" s="9"/>
      <c r="I59" s="9"/>
      <c r="J59" s="54">
        <v>1435303.7199999876</v>
      </c>
      <c r="K59" s="338">
        <v>28356383</v>
      </c>
      <c r="L59" s="358">
        <v>29791686</v>
      </c>
      <c r="M59" s="54"/>
      <c r="N59" s="358">
        <v>-7176907</v>
      </c>
      <c r="O59" s="358">
        <v>22614779</v>
      </c>
      <c r="P59" s="55"/>
    </row>
    <row r="60" spans="1:16">
      <c r="A60" s="28" t="s">
        <v>84</v>
      </c>
      <c r="B60" s="29"/>
      <c r="C60" s="9"/>
      <c r="D60" s="20"/>
      <c r="E60" s="9"/>
      <c r="F60" s="9"/>
      <c r="G60" s="9"/>
      <c r="H60" s="9"/>
      <c r="I60" s="9"/>
      <c r="J60" s="56"/>
      <c r="K60" s="338"/>
      <c r="L60" s="359"/>
      <c r="M60" s="26"/>
      <c r="N60" s="359"/>
      <c r="O60" s="343"/>
      <c r="P60" s="57"/>
    </row>
    <row r="61" spans="1:16">
      <c r="A61" s="28" t="s">
        <v>86</v>
      </c>
      <c r="B61" s="29" t="s">
        <v>87</v>
      </c>
      <c r="C61" s="9" t="s">
        <v>85</v>
      </c>
      <c r="D61" s="20"/>
      <c r="E61" s="9"/>
      <c r="F61" s="9"/>
      <c r="G61" s="9"/>
      <c r="H61" s="9"/>
      <c r="I61" s="9"/>
      <c r="J61" s="95"/>
      <c r="K61" s="338"/>
      <c r="L61" s="379">
        <v>281649037</v>
      </c>
      <c r="M61" s="26"/>
      <c r="N61" s="360">
        <v>152705119</v>
      </c>
      <c r="O61" s="88">
        <v>434354156</v>
      </c>
      <c r="P61" s="48"/>
    </row>
    <row r="62" spans="1:16" s="36" customFormat="1">
      <c r="A62" s="28"/>
      <c r="B62" s="29"/>
      <c r="C62" s="21" t="s">
        <v>88</v>
      </c>
      <c r="D62" s="21"/>
      <c r="E62" s="21"/>
      <c r="F62" s="21"/>
      <c r="G62" s="21"/>
      <c r="H62" s="58"/>
      <c r="I62" s="21"/>
      <c r="J62" s="75"/>
      <c r="K62" s="88"/>
      <c r="L62" s="378"/>
      <c r="M62" s="59">
        <v>-106251</v>
      </c>
      <c r="N62" s="361">
        <v>0</v>
      </c>
      <c r="O62" s="361">
        <v>0</v>
      </c>
      <c r="P62" s="60"/>
    </row>
    <row r="63" spans="1:16" s="36" customFormat="1">
      <c r="A63" s="40"/>
      <c r="B63" s="29"/>
      <c r="C63" s="61"/>
      <c r="D63" s="21"/>
      <c r="E63" s="21"/>
      <c r="F63" s="21"/>
      <c r="G63" s="21"/>
      <c r="H63" s="35"/>
      <c r="I63" s="35"/>
      <c r="J63" s="87"/>
      <c r="K63" s="348"/>
      <c r="L63" s="362"/>
      <c r="M63" s="52"/>
      <c r="N63" s="362"/>
      <c r="O63" s="362"/>
      <c r="P63" s="51"/>
    </row>
    <row r="64" spans="1:16" s="331" customFormat="1">
      <c r="A64" s="327"/>
      <c r="B64" s="328"/>
      <c r="C64" s="329" t="s">
        <v>89</v>
      </c>
      <c r="D64" s="329"/>
      <c r="E64" s="329"/>
      <c r="F64" s="329"/>
      <c r="G64" s="329"/>
      <c r="H64" s="329"/>
      <c r="I64" s="329"/>
      <c r="J64" s="329"/>
      <c r="K64" s="349"/>
      <c r="L64" s="349">
        <v>281649037</v>
      </c>
      <c r="M64" s="330"/>
      <c r="N64" s="363">
        <v>152705119</v>
      </c>
      <c r="O64" s="363">
        <v>434354156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62"/>
      <c r="J65" s="96"/>
      <c r="K65" s="338"/>
      <c r="L65" s="362"/>
      <c r="M65" s="52"/>
      <c r="N65" s="362"/>
      <c r="O65" s="362"/>
      <c r="P65" s="24"/>
    </row>
    <row r="66" spans="1:16">
      <c r="A66" s="40"/>
      <c r="B66" s="29"/>
      <c r="C66" s="9" t="s">
        <v>90</v>
      </c>
      <c r="D66" s="9"/>
      <c r="E66" s="9"/>
      <c r="F66" s="9"/>
      <c r="G66" s="9"/>
      <c r="H66" s="9"/>
      <c r="I66" s="9"/>
      <c r="J66" s="63"/>
      <c r="K66" s="338"/>
      <c r="L66" s="338">
        <v>311440723</v>
      </c>
      <c r="M66" s="9"/>
      <c r="N66" s="338">
        <v>145528212</v>
      </c>
      <c r="O66" s="338">
        <v>456968935</v>
      </c>
      <c r="P66" s="64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43"/>
      <c r="L67" s="343"/>
      <c r="M67" s="20"/>
      <c r="N67" s="343"/>
      <c r="O67" s="343"/>
    </row>
    <row r="68" spans="1:16" customFormat="1" ht="15">
      <c r="C68" s="4" t="s">
        <v>91</v>
      </c>
      <c r="K68" s="350"/>
      <c r="L68" s="380"/>
      <c r="M68" s="65"/>
      <c r="N68" s="364"/>
      <c r="O68" s="364"/>
    </row>
    <row r="69" spans="1:16">
      <c r="I69" s="66"/>
      <c r="J69" s="66"/>
      <c r="K69" s="351"/>
      <c r="L69" s="365">
        <v>-1</v>
      </c>
      <c r="M69" s="97"/>
      <c r="N69" s="365">
        <v>0</v>
      </c>
      <c r="O69" s="365">
        <v>-1</v>
      </c>
    </row>
    <row r="70" spans="1:16">
      <c r="L70" s="365">
        <v>1</v>
      </c>
      <c r="M70" s="97"/>
      <c r="N70" s="365"/>
      <c r="O70" s="365"/>
    </row>
    <row r="71" spans="1:16">
      <c r="L71" s="365"/>
      <c r="M71" s="97"/>
      <c r="N71" s="360"/>
      <c r="O71" s="360"/>
    </row>
    <row r="72" spans="1:16">
      <c r="L72" s="365"/>
      <c r="M72" s="97"/>
      <c r="N72" s="365"/>
      <c r="O72" s="365"/>
    </row>
    <row r="73" spans="1:16">
      <c r="L73" s="365"/>
      <c r="M73" s="97"/>
      <c r="N73" s="365"/>
      <c r="O73" s="365"/>
    </row>
    <row r="74" spans="1:16" ht="39.75" customHeight="1">
      <c r="J74" s="332"/>
      <c r="L74" s="401" t="s">
        <v>369</v>
      </c>
      <c r="M74" s="402"/>
      <c r="N74" s="401"/>
      <c r="O74" s="401"/>
    </row>
    <row r="75" spans="1:16">
      <c r="A75" s="7"/>
      <c r="B75" s="8"/>
      <c r="L75" s="365"/>
      <c r="M75" s="97"/>
      <c r="N75" s="365"/>
      <c r="O75" s="365"/>
    </row>
    <row r="76" spans="1:16">
      <c r="L76" s="365"/>
      <c r="M76" s="97"/>
      <c r="N76" s="365"/>
      <c r="O76" s="365"/>
    </row>
    <row r="77" spans="1:16">
      <c r="A77" s="7"/>
      <c r="B77" s="8"/>
      <c r="L77" s="365"/>
      <c r="M77" s="97"/>
      <c r="N77" s="365"/>
      <c r="O77" s="365"/>
    </row>
    <row r="78" spans="1:16">
      <c r="L78" s="365"/>
      <c r="M78" s="97"/>
      <c r="N78" s="365"/>
      <c r="O78" s="365"/>
    </row>
    <row r="79" spans="1:16">
      <c r="A79" s="7"/>
      <c r="B79" s="8"/>
      <c r="L79" s="365"/>
      <c r="M79" s="97"/>
      <c r="N79" s="365"/>
      <c r="O79" s="365"/>
    </row>
    <row r="80" spans="1:16">
      <c r="L80" s="365"/>
      <c r="M80" s="97"/>
      <c r="N80" s="365"/>
      <c r="O80" s="365"/>
    </row>
    <row r="82" spans="1:2">
      <c r="A82" s="7"/>
      <c r="B82" s="8"/>
    </row>
    <row r="83" spans="1:2">
      <c r="A83" s="4"/>
    </row>
  </sheetData>
  <sheetProtection algorithmName="SHA-512" hashValue="HtMTa0cZnVI33kppC4XIL9BDuFapiyJvGU+3sRXfWqu3Nwzy4L85e1oXAoQRMFR004rOtqCkiBKi9U9cLSPoOw==" saltValue="88xtYBJiLMSrI+cP2xzDUg==" spinCount="100000" sheet="1" formatColumns="0" formatRows="0"/>
  <mergeCells count="1">
    <mergeCell ref="L74:O74"/>
  </mergeCells>
  <conditionalFormatting sqref="L68">
    <cfRule type="cellIs" dxfId="71" priority="3" operator="notEqual">
      <formula>0</formula>
    </cfRule>
    <cfRule type="cellIs" dxfId="70" priority="4" operator="equal">
      <formula>0</formula>
    </cfRule>
  </conditionalFormatting>
  <conditionalFormatting sqref="N68:O68">
    <cfRule type="cellIs" dxfId="69" priority="1" operator="notEqual">
      <formula>0</formula>
    </cfRule>
    <cfRule type="cellIs" dxfId="68" priority="2" operator="equal">
      <formula>0</formula>
    </cfRule>
  </conditionalFormatting>
  <printOptions horizontalCentered="1"/>
  <pageMargins left="0.7" right="0.7" top="0.75" bottom="0.75" header="0.5" footer="0.5"/>
  <pageSetup scale="51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  <pageSetUpPr fitToPage="1"/>
  </sheetPr>
  <dimension ref="A1:P83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0" width="17.7109375" style="4" customWidth="1"/>
    <col min="11" max="12" width="17.7109375" style="352" customWidth="1"/>
    <col min="13" max="13" width="0.140625" style="4" customWidth="1"/>
    <col min="14" max="14" width="17.7109375" style="352" customWidth="1"/>
    <col min="15" max="15" width="19.28515625" style="352" customWidth="1"/>
    <col min="16" max="16" width="11.28515625" style="4" customWidth="1"/>
    <col min="17" max="16384" width="11.140625" style="4"/>
  </cols>
  <sheetData>
    <row r="1" spans="1:16">
      <c r="B1" s="2"/>
      <c r="C1" s="339"/>
      <c r="D1" s="104"/>
      <c r="E1" s="104"/>
      <c r="F1" s="104"/>
      <c r="G1" s="104"/>
      <c r="H1" s="104"/>
      <c r="I1" s="104"/>
      <c r="J1" s="101" t="s">
        <v>102</v>
      </c>
      <c r="K1" s="339"/>
      <c r="L1" s="339"/>
      <c r="M1" s="104"/>
      <c r="N1" s="339"/>
      <c r="O1" s="339"/>
      <c r="P1" s="3"/>
    </row>
    <row r="2" spans="1:16">
      <c r="B2" s="2"/>
      <c r="C2" s="104"/>
      <c r="D2" s="104"/>
      <c r="E2" s="104"/>
      <c r="F2" s="104"/>
      <c r="G2" s="104"/>
      <c r="H2" s="104"/>
      <c r="I2" s="104"/>
      <c r="J2" s="101" t="s">
        <v>0</v>
      </c>
      <c r="K2" s="339"/>
      <c r="L2" s="339"/>
      <c r="M2" s="104"/>
      <c r="N2" s="339"/>
      <c r="O2" s="339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02" t="s">
        <v>1</v>
      </c>
      <c r="K3" s="340"/>
      <c r="L3" s="340"/>
      <c r="M3" s="15"/>
      <c r="N3" s="340"/>
      <c r="O3" s="366"/>
      <c r="P3" s="4" t="s">
        <v>2</v>
      </c>
    </row>
    <row r="4" spans="1:16">
      <c r="B4" s="2"/>
      <c r="C4" s="105"/>
      <c r="D4" s="106"/>
      <c r="E4" s="106"/>
      <c r="F4" s="106"/>
      <c r="G4" s="106"/>
      <c r="H4" s="106"/>
      <c r="I4" s="106"/>
      <c r="J4" s="107" t="s">
        <v>373</v>
      </c>
      <c r="K4" s="340"/>
      <c r="L4" s="340"/>
      <c r="M4" s="106"/>
      <c r="N4" s="340"/>
      <c r="O4" s="367"/>
      <c r="P4" s="4" t="s">
        <v>374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88"/>
      <c r="L5" s="353"/>
      <c r="M5" s="10"/>
      <c r="N5" s="353"/>
      <c r="O5" s="353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54" t="s">
        <v>3</v>
      </c>
      <c r="K6" s="341"/>
      <c r="L6" s="354" t="s">
        <v>3</v>
      </c>
      <c r="M6" s="255"/>
      <c r="N6" s="354" t="s">
        <v>4</v>
      </c>
      <c r="O6" s="354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56" t="s">
        <v>290</v>
      </c>
      <c r="K7" s="342" t="s">
        <v>291</v>
      </c>
      <c r="L7" s="370"/>
      <c r="M7" s="258"/>
      <c r="N7" s="342" t="str">
        <f>[4]SNP!$O$9</f>
        <v>Unit</v>
      </c>
      <c r="O7" s="342"/>
      <c r="P7" s="16"/>
    </row>
    <row r="8" spans="1:16">
      <c r="A8" s="17" t="s">
        <v>7</v>
      </c>
      <c r="B8" s="18" t="s">
        <v>8</v>
      </c>
      <c r="C8" s="9" t="s">
        <v>6</v>
      </c>
      <c r="D8" s="9"/>
      <c r="E8" s="9"/>
      <c r="F8" s="9"/>
      <c r="G8" s="9"/>
      <c r="H8" s="9"/>
      <c r="I8" s="9"/>
      <c r="J8" s="9"/>
      <c r="K8" s="338"/>
      <c r="L8" s="353"/>
      <c r="M8" s="10"/>
      <c r="N8" s="353"/>
      <c r="O8" s="353"/>
      <c r="P8" s="11"/>
    </row>
    <row r="9" spans="1:16">
      <c r="B9" s="19"/>
      <c r="C9" s="20" t="s">
        <v>9</v>
      </c>
      <c r="D9" s="21"/>
      <c r="E9" s="9"/>
      <c r="F9" s="9"/>
      <c r="G9" s="9"/>
      <c r="H9" s="9"/>
      <c r="I9" s="20"/>
      <c r="J9" s="20"/>
      <c r="K9" s="343"/>
      <c r="L9" s="343"/>
      <c r="M9" s="10"/>
      <c r="N9" s="343"/>
      <c r="O9" s="343"/>
    </row>
    <row r="10" spans="1:16">
      <c r="A10" s="1" t="s">
        <v>11</v>
      </c>
      <c r="B10" s="19" t="s">
        <v>12</v>
      </c>
      <c r="C10" s="20"/>
      <c r="D10" s="22" t="s">
        <v>321</v>
      </c>
      <c r="E10" s="20"/>
      <c r="F10" s="109"/>
      <c r="G10" s="109"/>
      <c r="H10" s="23"/>
      <c r="I10" s="21"/>
      <c r="J10" s="89"/>
      <c r="K10" s="344"/>
      <c r="L10" s="372"/>
      <c r="M10" s="76"/>
      <c r="N10" s="344"/>
      <c r="O10" s="372"/>
      <c r="P10" s="24"/>
    </row>
    <row r="11" spans="1:16">
      <c r="A11" s="1" t="s">
        <v>14</v>
      </c>
      <c r="B11" s="19" t="s">
        <v>15</v>
      </c>
      <c r="C11" s="20"/>
      <c r="D11" s="21" t="s">
        <v>322</v>
      </c>
      <c r="E11" s="9"/>
      <c r="F11" s="25"/>
      <c r="G11" s="26">
        <v>3190248.09</v>
      </c>
      <c r="H11" s="9"/>
      <c r="I11" s="20"/>
      <c r="J11" s="78">
        <v>2945074.0500000003</v>
      </c>
      <c r="K11" s="345">
        <v>0</v>
      </c>
      <c r="L11" s="343">
        <v>2945074.0500000003</v>
      </c>
      <c r="M11" s="77"/>
      <c r="N11" s="345">
        <v>0</v>
      </c>
      <c r="O11" s="343">
        <v>2945074</v>
      </c>
      <c r="P11" s="27"/>
    </row>
    <row r="12" spans="1:16">
      <c r="A12" s="1" t="s">
        <v>17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8">
        <v>944071.84</v>
      </c>
      <c r="K12" s="345">
        <v>4000</v>
      </c>
      <c r="L12" s="343">
        <v>948071.84</v>
      </c>
      <c r="M12" s="77"/>
      <c r="N12" s="345">
        <v>0</v>
      </c>
      <c r="O12" s="343">
        <v>948072</v>
      </c>
      <c r="P12" s="27"/>
    </row>
    <row r="13" spans="1:16">
      <c r="A13" s="1" t="s">
        <v>19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8">
        <v>1016467.96</v>
      </c>
      <c r="K13" s="345">
        <v>-538961.47</v>
      </c>
      <c r="L13" s="343">
        <v>477506.49</v>
      </c>
      <c r="M13" s="77"/>
      <c r="N13" s="345">
        <v>0</v>
      </c>
      <c r="O13" s="343">
        <v>477506</v>
      </c>
      <c r="P13" s="27"/>
    </row>
    <row r="14" spans="1:16">
      <c r="A14" s="1" t="s">
        <v>21</v>
      </c>
      <c r="B14" s="19" t="s">
        <v>12</v>
      </c>
      <c r="C14" s="20"/>
      <c r="D14" s="21" t="s">
        <v>20</v>
      </c>
      <c r="E14" s="9"/>
      <c r="F14" s="25"/>
      <c r="G14" s="25"/>
      <c r="H14" s="20"/>
      <c r="I14" s="20"/>
      <c r="J14" s="78">
        <v>0</v>
      </c>
      <c r="K14" s="345">
        <v>198456.12</v>
      </c>
      <c r="L14" s="343">
        <v>198456.12</v>
      </c>
      <c r="M14" s="77"/>
      <c r="N14" s="345">
        <v>0</v>
      </c>
      <c r="O14" s="343">
        <v>198456</v>
      </c>
      <c r="P14" s="27"/>
    </row>
    <row r="15" spans="1:16">
      <c r="A15" s="28"/>
      <c r="B15" s="29"/>
      <c r="C15" s="20"/>
      <c r="D15" s="21" t="s">
        <v>22</v>
      </c>
      <c r="E15" s="9"/>
      <c r="F15" s="30"/>
      <c r="G15" s="26"/>
      <c r="H15" s="31"/>
      <c r="I15" s="20"/>
      <c r="J15" s="90">
        <v>0</v>
      </c>
      <c r="K15" s="346">
        <v>0</v>
      </c>
      <c r="L15" s="374">
        <v>0</v>
      </c>
      <c r="M15" s="77"/>
      <c r="N15" s="343">
        <v>0</v>
      </c>
      <c r="O15" s="343">
        <v>0</v>
      </c>
    </row>
    <row r="16" spans="1:16">
      <c r="A16" s="28" t="s">
        <v>24</v>
      </c>
      <c r="B16" s="29" t="s">
        <v>12</v>
      </c>
      <c r="C16" s="20"/>
      <c r="D16" s="22" t="s">
        <v>324</v>
      </c>
      <c r="E16" s="20"/>
      <c r="F16" s="109"/>
      <c r="G16" s="109"/>
      <c r="H16" s="31"/>
      <c r="I16" s="20"/>
      <c r="J16" s="78"/>
      <c r="K16" s="345">
        <v>0</v>
      </c>
      <c r="L16" s="343"/>
      <c r="M16" s="77"/>
      <c r="N16" s="345">
        <v>0</v>
      </c>
      <c r="O16" s="343"/>
      <c r="P16" s="27"/>
    </row>
    <row r="17" spans="1:16">
      <c r="A17" s="28" t="s">
        <v>25</v>
      </c>
      <c r="B17" s="32" t="s">
        <v>26</v>
      </c>
      <c r="C17" s="20"/>
      <c r="D17" s="33" t="s">
        <v>325</v>
      </c>
      <c r="E17" s="9"/>
      <c r="F17" s="9"/>
      <c r="G17" s="9">
        <v>213744.93</v>
      </c>
      <c r="H17" s="9"/>
      <c r="I17" s="21"/>
      <c r="J17" s="79">
        <v>343660.54</v>
      </c>
      <c r="K17" s="347">
        <v>107836.31</v>
      </c>
      <c r="L17" s="375">
        <v>451496.85</v>
      </c>
      <c r="M17" s="77"/>
      <c r="N17" s="347">
        <v>0</v>
      </c>
      <c r="O17" s="375">
        <v>451497</v>
      </c>
      <c r="P17" s="27"/>
    </row>
    <row r="18" spans="1:16" s="36" customFormat="1">
      <c r="A18" s="28"/>
      <c r="B18" s="32"/>
      <c r="C18" s="21"/>
      <c r="D18" s="21" t="s">
        <v>27</v>
      </c>
      <c r="E18" s="21"/>
      <c r="F18" s="21"/>
      <c r="G18" s="21"/>
      <c r="H18" s="34"/>
      <c r="I18" s="34"/>
      <c r="J18" s="34">
        <v>149068.34</v>
      </c>
      <c r="K18" s="88">
        <v>-213744.93</v>
      </c>
      <c r="L18" s="88">
        <v>-64676.59</v>
      </c>
      <c r="M18" s="35"/>
      <c r="N18" s="348">
        <v>936140</v>
      </c>
      <c r="O18" s="348">
        <v>871463</v>
      </c>
    </row>
    <row r="19" spans="1:16" ht="13.5" thickBot="1">
      <c r="A19" s="28" t="s">
        <v>28</v>
      </c>
      <c r="B19" s="32"/>
      <c r="C19" s="20"/>
      <c r="D19" s="37"/>
      <c r="E19" s="20"/>
      <c r="F19" s="9"/>
      <c r="G19" s="9"/>
      <c r="H19" s="9"/>
      <c r="I19" s="9"/>
      <c r="J19" s="91"/>
      <c r="K19" s="80"/>
      <c r="L19" s="80"/>
      <c r="M19" s="38"/>
      <c r="N19" s="80"/>
      <c r="O19" s="80"/>
      <c r="P19" s="39"/>
    </row>
    <row r="20" spans="1:16" ht="13.5" thickTop="1">
      <c r="A20" s="28"/>
      <c r="B20" s="32"/>
      <c r="C20" s="9"/>
      <c r="D20" s="9" t="s">
        <v>29</v>
      </c>
      <c r="E20" s="9"/>
      <c r="F20" s="9"/>
      <c r="G20" s="9"/>
      <c r="H20" s="9"/>
      <c r="I20" s="9"/>
      <c r="J20" s="81">
        <v>5398342.7299999995</v>
      </c>
      <c r="K20" s="338">
        <v>-442414</v>
      </c>
      <c r="L20" s="353">
        <v>4955928</v>
      </c>
      <c r="M20" s="10"/>
      <c r="N20" s="353">
        <v>936140</v>
      </c>
      <c r="O20" s="353">
        <v>5892068</v>
      </c>
      <c r="P20" s="11"/>
    </row>
    <row r="21" spans="1:16">
      <c r="A21" s="40"/>
      <c r="B21" s="41"/>
      <c r="C21" s="15"/>
      <c r="D21" s="9"/>
      <c r="E21" s="9"/>
      <c r="F21" s="9"/>
      <c r="G21" s="9"/>
      <c r="H21" s="9"/>
      <c r="I21" s="9"/>
      <c r="J21" s="81"/>
      <c r="K21" s="338"/>
      <c r="L21" s="353"/>
      <c r="M21" s="10"/>
      <c r="N21" s="353"/>
      <c r="O21" s="353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81"/>
      <c r="K22" s="338"/>
      <c r="L22" s="353"/>
      <c r="M22" s="10"/>
      <c r="N22" s="353"/>
      <c r="O22" s="353"/>
      <c r="P22" s="11"/>
    </row>
    <row r="23" spans="1:16">
      <c r="A23" s="7" t="s">
        <v>32</v>
      </c>
      <c r="B23" s="12" t="s">
        <v>33</v>
      </c>
      <c r="C23" s="22" t="s">
        <v>31</v>
      </c>
      <c r="D23" s="21"/>
      <c r="E23" s="9"/>
      <c r="F23" s="9"/>
      <c r="G23" s="20"/>
      <c r="H23" s="9"/>
      <c r="I23" s="9"/>
      <c r="J23" s="92"/>
      <c r="K23" s="344"/>
      <c r="L23" s="376"/>
      <c r="M23" s="77"/>
      <c r="N23" s="344"/>
      <c r="O23" s="372"/>
      <c r="P23" s="27"/>
    </row>
    <row r="24" spans="1:16">
      <c r="A24" s="1" t="s">
        <v>35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8">
        <v>20595334.690000001</v>
      </c>
      <c r="K24" s="345">
        <v>0</v>
      </c>
      <c r="L24" s="343">
        <v>20595334.690000001</v>
      </c>
      <c r="M24" s="77"/>
      <c r="N24" s="345">
        <v>0</v>
      </c>
      <c r="O24" s="343">
        <v>20595335</v>
      </c>
      <c r="P24" s="27"/>
    </row>
    <row r="25" spans="1:16">
      <c r="A25" s="7" t="s">
        <v>37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8">
        <v>5692898.2599999998</v>
      </c>
      <c r="K25" s="345">
        <v>0</v>
      </c>
      <c r="L25" s="343">
        <v>5692898.2599999998</v>
      </c>
      <c r="M25" s="77"/>
      <c r="N25" s="345">
        <v>915043</v>
      </c>
      <c r="O25" s="343">
        <v>6607941</v>
      </c>
      <c r="P25" s="27"/>
    </row>
    <row r="26" spans="1:16">
      <c r="A26" s="1" t="s">
        <v>39</v>
      </c>
      <c r="B26" s="12" t="s">
        <v>33</v>
      </c>
      <c r="C26" s="22"/>
      <c r="D26" s="99" t="s">
        <v>38</v>
      </c>
      <c r="E26" s="110"/>
      <c r="F26" s="9"/>
      <c r="G26" s="20"/>
      <c r="H26" s="9"/>
      <c r="I26" s="9"/>
      <c r="J26" s="78">
        <v>1087085.27</v>
      </c>
      <c r="K26" s="345">
        <v>0</v>
      </c>
      <c r="L26" s="343">
        <v>1087085.27</v>
      </c>
      <c r="M26" s="77"/>
      <c r="N26" s="345">
        <v>0</v>
      </c>
      <c r="O26" s="343">
        <v>1087085</v>
      </c>
      <c r="P26" s="27"/>
    </row>
    <row r="27" spans="1:16">
      <c r="A27" s="7" t="s">
        <v>41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8">
        <v>2641099.5499999998</v>
      </c>
      <c r="K27" s="345">
        <v>0</v>
      </c>
      <c r="L27" s="343">
        <v>2641099.5499999998</v>
      </c>
      <c r="M27" s="77"/>
      <c r="N27" s="345">
        <v>283733</v>
      </c>
      <c r="O27" s="343">
        <v>2924833</v>
      </c>
      <c r="P27" s="27"/>
    </row>
    <row r="28" spans="1:16">
      <c r="A28" s="1" t="s">
        <v>43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8">
        <v>3081305.21</v>
      </c>
      <c r="K28" s="345">
        <v>9580</v>
      </c>
      <c r="L28" s="343">
        <v>3090885.21</v>
      </c>
      <c r="M28" s="77"/>
      <c r="N28" s="345">
        <v>313135</v>
      </c>
      <c r="O28" s="343">
        <v>3404020</v>
      </c>
      <c r="P28" s="27"/>
    </row>
    <row r="29" spans="1:16">
      <c r="A29" s="7" t="s">
        <v>45</v>
      </c>
      <c r="B29" s="12" t="s">
        <v>46</v>
      </c>
      <c r="C29" s="22"/>
      <c r="D29" s="21" t="s">
        <v>44</v>
      </c>
      <c r="E29" s="9"/>
      <c r="F29" s="9"/>
      <c r="G29" s="20"/>
      <c r="H29" s="9"/>
      <c r="I29" s="9"/>
      <c r="J29" s="79">
        <v>1900883.02</v>
      </c>
      <c r="K29" s="347">
        <v>108692.36</v>
      </c>
      <c r="L29" s="375">
        <v>2009575.3800000001</v>
      </c>
      <c r="M29" s="77"/>
      <c r="N29" s="347">
        <v>0</v>
      </c>
      <c r="O29" s="375">
        <v>2009575</v>
      </c>
      <c r="P29" s="27"/>
    </row>
    <row r="30" spans="1:16">
      <c r="C30" s="22"/>
      <c r="D30" s="21" t="s">
        <v>47</v>
      </c>
      <c r="E30" s="9"/>
      <c r="F30" s="9"/>
      <c r="G30" s="20"/>
      <c r="H30" s="9"/>
      <c r="I30" s="9"/>
      <c r="J30" s="93">
        <v>2049177.4200000002</v>
      </c>
      <c r="K30" s="338">
        <v>0</v>
      </c>
      <c r="L30" s="353">
        <v>2049177.4200000002</v>
      </c>
      <c r="M30" s="42"/>
      <c r="N30" s="353">
        <v>6029</v>
      </c>
      <c r="O30" s="353">
        <v>2055206</v>
      </c>
      <c r="P30" s="43"/>
    </row>
    <row r="31" spans="1:16" ht="13.5" thickBot="1">
      <c r="A31" s="1" t="s">
        <v>48</v>
      </c>
      <c r="C31" s="9"/>
      <c r="D31" s="37"/>
      <c r="E31" s="20"/>
      <c r="F31" s="9"/>
      <c r="G31" s="9"/>
      <c r="H31" s="9"/>
      <c r="I31" s="9"/>
      <c r="J31" s="91"/>
      <c r="K31" s="80"/>
      <c r="L31" s="80"/>
      <c r="M31" s="82"/>
      <c r="N31" s="80"/>
      <c r="O31" s="80"/>
      <c r="P31" s="39"/>
    </row>
    <row r="32" spans="1:16" ht="13.5" thickTop="1">
      <c r="A32" s="7"/>
      <c r="C32" s="22"/>
      <c r="D32" s="44" t="s">
        <v>49</v>
      </c>
      <c r="E32" s="9"/>
      <c r="F32" s="9"/>
      <c r="G32" s="20"/>
      <c r="H32" s="9"/>
      <c r="I32" s="9"/>
      <c r="J32" s="34">
        <v>37047783.420000009</v>
      </c>
      <c r="K32" s="338">
        <v>118272.36</v>
      </c>
      <c r="L32" s="88">
        <v>37166055</v>
      </c>
      <c r="M32" s="34"/>
      <c r="N32" s="88">
        <v>1517940</v>
      </c>
      <c r="O32" s="88">
        <v>38683995</v>
      </c>
      <c r="P32" s="45"/>
    </row>
    <row r="33" spans="1:16">
      <c r="C33" s="9"/>
      <c r="D33" s="37"/>
      <c r="E33" s="20"/>
      <c r="F33" s="9"/>
      <c r="G33" s="9"/>
      <c r="H33" s="9"/>
      <c r="I33" s="9"/>
      <c r="J33" s="94"/>
      <c r="K33" s="83"/>
      <c r="L33" s="83"/>
      <c r="M33" s="38"/>
      <c r="N33" s="83"/>
      <c r="O33" s="83"/>
      <c r="P33" s="39"/>
    </row>
    <row r="34" spans="1:16">
      <c r="A34" s="7"/>
      <c r="C34" s="9"/>
      <c r="D34" s="9" t="s">
        <v>306</v>
      </c>
      <c r="E34" s="9"/>
      <c r="F34" s="9"/>
      <c r="G34" s="9"/>
      <c r="H34" s="9"/>
      <c r="I34" s="9"/>
      <c r="J34" s="81">
        <v>-31649440.690000009</v>
      </c>
      <c r="K34" s="338">
        <v>-560686.36</v>
      </c>
      <c r="L34" s="353">
        <v>-32210127</v>
      </c>
      <c r="M34" s="46"/>
      <c r="N34" s="353">
        <v>-581800</v>
      </c>
      <c r="O34" s="353">
        <v>-32791927</v>
      </c>
      <c r="P34" s="47"/>
    </row>
    <row r="35" spans="1:16">
      <c r="C35" s="15"/>
      <c r="D35" s="20"/>
      <c r="E35" s="9"/>
      <c r="F35" s="9"/>
      <c r="G35" s="9"/>
      <c r="H35" s="9"/>
      <c r="I35" s="9"/>
      <c r="J35" s="81"/>
      <c r="K35" s="338"/>
      <c r="L35" s="353"/>
      <c r="M35" s="10"/>
      <c r="N35" s="353"/>
      <c r="O35" s="353"/>
      <c r="P35" s="11"/>
    </row>
    <row r="36" spans="1:16">
      <c r="A36" s="7" t="s">
        <v>51</v>
      </c>
      <c r="B36" s="12" t="s">
        <v>52</v>
      </c>
      <c r="C36" s="21" t="s">
        <v>50</v>
      </c>
      <c r="D36" s="20"/>
      <c r="E36" s="9"/>
      <c r="F36" s="9"/>
      <c r="G36" s="20"/>
      <c r="H36" s="9"/>
      <c r="I36" s="9"/>
      <c r="J36" s="89"/>
      <c r="K36" s="344"/>
      <c r="L36" s="372"/>
      <c r="M36" s="26"/>
      <c r="N36" s="344"/>
      <c r="O36" s="372"/>
      <c r="P36" s="48"/>
    </row>
    <row r="37" spans="1:16">
      <c r="A37" s="1" t="s">
        <v>54</v>
      </c>
      <c r="B37" s="12" t="s">
        <v>15</v>
      </c>
      <c r="C37" s="21" t="s">
        <v>53</v>
      </c>
      <c r="D37" s="20"/>
      <c r="E37" s="9"/>
      <c r="F37" s="9"/>
      <c r="G37" s="20"/>
      <c r="H37" s="9"/>
      <c r="I37" s="9"/>
      <c r="J37" s="78">
        <v>22428517.490000002</v>
      </c>
      <c r="K37" s="345">
        <v>-1859820.49</v>
      </c>
      <c r="L37" s="343">
        <v>20568697.000000004</v>
      </c>
      <c r="M37" s="26"/>
      <c r="N37" s="355">
        <v>0</v>
      </c>
      <c r="O37" s="343">
        <v>20568697</v>
      </c>
      <c r="P37" s="48"/>
    </row>
    <row r="38" spans="1:16">
      <c r="A38" s="7" t="s">
        <v>56</v>
      </c>
      <c r="B38" s="12" t="s">
        <v>15</v>
      </c>
      <c r="C38" s="99" t="s">
        <v>55</v>
      </c>
      <c r="E38" s="110"/>
      <c r="F38" s="110"/>
      <c r="G38" s="20"/>
      <c r="H38" s="9"/>
      <c r="I38" s="9"/>
      <c r="J38" s="78">
        <v>0</v>
      </c>
      <c r="K38" s="345">
        <v>8620412.8699999992</v>
      </c>
      <c r="L38" s="343">
        <v>8620412.8699999992</v>
      </c>
      <c r="M38" s="26"/>
      <c r="N38" s="355">
        <v>0</v>
      </c>
      <c r="O38" s="343">
        <v>8620413</v>
      </c>
      <c r="P38" s="48"/>
    </row>
    <row r="39" spans="1:16">
      <c r="A39" s="1" t="s">
        <v>58</v>
      </c>
      <c r="B39" s="12" t="s">
        <v>59</v>
      </c>
      <c r="C39" s="99" t="s">
        <v>57</v>
      </c>
      <c r="E39" s="110"/>
      <c r="F39" s="110"/>
      <c r="G39" s="20"/>
      <c r="H39" s="9"/>
      <c r="I39" s="9"/>
      <c r="J39" s="78">
        <v>6963048.5</v>
      </c>
      <c r="K39" s="345">
        <v>-6424087.0300000003</v>
      </c>
      <c r="L39" s="343">
        <v>538961.46999999974</v>
      </c>
      <c r="M39" s="26"/>
      <c r="N39" s="355">
        <v>0</v>
      </c>
      <c r="O39" s="343">
        <v>538961</v>
      </c>
      <c r="P39" s="48"/>
    </row>
    <row r="40" spans="1:16">
      <c r="A40" s="7" t="s">
        <v>61</v>
      </c>
      <c r="B40" s="12" t="s">
        <v>59</v>
      </c>
      <c r="C40" s="99" t="s">
        <v>60</v>
      </c>
      <c r="E40" s="110"/>
      <c r="F40" s="110"/>
      <c r="G40" s="20"/>
      <c r="H40" s="9"/>
      <c r="I40" s="9"/>
      <c r="J40" s="78">
        <v>122245.70999999998</v>
      </c>
      <c r="K40" s="345">
        <v>0</v>
      </c>
      <c r="L40" s="343">
        <v>122245.70999999998</v>
      </c>
      <c r="M40" s="26"/>
      <c r="N40" s="355">
        <v>3628730</v>
      </c>
      <c r="O40" s="343">
        <v>3750976</v>
      </c>
      <c r="P40" s="48"/>
    </row>
    <row r="41" spans="1:16">
      <c r="A41" s="1" t="s">
        <v>62</v>
      </c>
      <c r="B41" s="12" t="s">
        <v>26</v>
      </c>
      <c r="C41" s="99" t="s">
        <v>307</v>
      </c>
      <c r="E41" s="110"/>
      <c r="F41" s="110"/>
      <c r="G41" s="20"/>
      <c r="H41" s="9"/>
      <c r="I41" s="9"/>
      <c r="J41" s="78">
        <v>0</v>
      </c>
      <c r="K41" s="345">
        <v>0</v>
      </c>
      <c r="L41" s="343">
        <v>0</v>
      </c>
      <c r="M41" s="26"/>
      <c r="N41" s="355">
        <v>0</v>
      </c>
      <c r="O41" s="343">
        <v>0</v>
      </c>
      <c r="P41" s="48"/>
    </row>
    <row r="42" spans="1:16">
      <c r="A42" s="7" t="s">
        <v>64</v>
      </c>
      <c r="B42" s="12" t="s">
        <v>65</v>
      </c>
      <c r="C42" s="99" t="s">
        <v>63</v>
      </c>
      <c r="E42" s="110"/>
      <c r="F42" s="110"/>
      <c r="G42" s="20"/>
      <c r="H42" s="9"/>
      <c r="I42" s="9"/>
      <c r="J42" s="78">
        <v>13656.62</v>
      </c>
      <c r="K42" s="345">
        <v>96385</v>
      </c>
      <c r="L42" s="343">
        <v>110041.62</v>
      </c>
      <c r="M42" s="26"/>
      <c r="N42" s="355">
        <v>56604</v>
      </c>
      <c r="O42" s="343">
        <v>166646</v>
      </c>
      <c r="P42" s="48"/>
    </row>
    <row r="43" spans="1:16">
      <c r="A43" s="1" t="s">
        <v>66</v>
      </c>
      <c r="B43" s="12" t="s">
        <v>33</v>
      </c>
      <c r="C43" s="99" t="s">
        <v>311</v>
      </c>
      <c r="G43" s="20"/>
      <c r="H43" s="20"/>
      <c r="I43" s="20"/>
      <c r="J43" s="78">
        <v>0</v>
      </c>
      <c r="K43" s="345">
        <v>9523.6200000000008</v>
      </c>
      <c r="L43" s="343">
        <v>9523.6200000000008</v>
      </c>
      <c r="M43" s="26"/>
      <c r="N43" s="355">
        <v>0</v>
      </c>
      <c r="O43" s="343">
        <v>9524</v>
      </c>
      <c r="P43" s="48"/>
    </row>
    <row r="44" spans="1:16">
      <c r="A44" s="7" t="s">
        <v>68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79">
        <v>-211275.75</v>
      </c>
      <c r="K44" s="347">
        <v>33576.79</v>
      </c>
      <c r="L44" s="375">
        <v>-177698.96</v>
      </c>
      <c r="M44" s="26"/>
      <c r="N44" s="356">
        <v>0</v>
      </c>
      <c r="O44" s="375">
        <v>-177699</v>
      </c>
      <c r="P44" s="48"/>
    </row>
    <row r="45" spans="1:16">
      <c r="C45" s="20" t="s">
        <v>69</v>
      </c>
      <c r="D45" s="20"/>
      <c r="E45" s="20"/>
      <c r="F45" s="20"/>
      <c r="G45" s="20"/>
      <c r="H45" s="20"/>
      <c r="I45" s="20"/>
      <c r="J45" s="78">
        <v>0</v>
      </c>
      <c r="K45" s="343">
        <v>0</v>
      </c>
      <c r="L45" s="343">
        <v>0</v>
      </c>
      <c r="M45" s="49"/>
      <c r="N45" s="343">
        <v>0</v>
      </c>
      <c r="O45" s="343">
        <v>0</v>
      </c>
      <c r="P45" s="50"/>
    </row>
    <row r="46" spans="1:16">
      <c r="A46" s="28" t="s">
        <v>70</v>
      </c>
      <c r="B46" s="29"/>
      <c r="C46" s="15"/>
      <c r="D46" s="20"/>
      <c r="E46" s="9"/>
      <c r="F46" s="9"/>
      <c r="G46" s="9"/>
      <c r="H46" s="9"/>
      <c r="I46" s="9"/>
      <c r="J46" s="94"/>
      <c r="K46" s="83"/>
      <c r="L46" s="83"/>
      <c r="M46" s="34"/>
      <c r="N46" s="83"/>
      <c r="O46" s="83"/>
      <c r="P46" s="39"/>
    </row>
    <row r="47" spans="1:16">
      <c r="A47" s="28"/>
      <c r="B47" s="29"/>
      <c r="C47" s="15" t="s">
        <v>71</v>
      </c>
      <c r="D47" s="20"/>
      <c r="E47" s="9"/>
      <c r="F47" s="9"/>
      <c r="G47" s="9"/>
      <c r="H47" s="9"/>
      <c r="I47" s="9"/>
      <c r="J47" s="34">
        <v>29316192.570000004</v>
      </c>
      <c r="K47" s="88">
        <v>475990.75999999867</v>
      </c>
      <c r="L47" s="88">
        <v>29792184</v>
      </c>
      <c r="M47" s="34"/>
      <c r="N47" s="88">
        <v>3685334</v>
      </c>
      <c r="O47" s="88">
        <v>33477518</v>
      </c>
      <c r="P47" s="45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8"/>
      <c r="K48" s="343"/>
      <c r="L48" s="343"/>
      <c r="M48" s="20"/>
      <c r="N48" s="343"/>
      <c r="O48" s="343"/>
    </row>
    <row r="49" spans="1:16">
      <c r="A49" s="28"/>
      <c r="B49" s="29"/>
      <c r="C49" s="9" t="s">
        <v>308</v>
      </c>
      <c r="D49" s="15"/>
      <c r="E49" s="9"/>
      <c r="F49" s="9"/>
      <c r="G49" s="9"/>
      <c r="H49" s="9"/>
      <c r="I49" s="9"/>
      <c r="J49" s="94"/>
      <c r="K49" s="83"/>
      <c r="L49" s="83"/>
      <c r="M49" s="34"/>
      <c r="N49" s="83"/>
      <c r="O49" s="83"/>
      <c r="P49" s="39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81">
        <v>-2333248.1200000048</v>
      </c>
      <c r="K50" s="338">
        <v>-84695.600000001315</v>
      </c>
      <c r="L50" s="353">
        <v>-2417943</v>
      </c>
      <c r="M50" s="10"/>
      <c r="N50" s="353">
        <v>3103534</v>
      </c>
      <c r="O50" s="353">
        <v>685591</v>
      </c>
      <c r="P50" s="11"/>
    </row>
    <row r="51" spans="1:16">
      <c r="A51" s="28" t="s">
        <v>73</v>
      </c>
      <c r="B51" s="29" t="s">
        <v>52</v>
      </c>
      <c r="C51" s="21"/>
      <c r="D51" s="20"/>
      <c r="E51" s="9"/>
      <c r="F51" s="9"/>
      <c r="G51" s="9"/>
      <c r="H51" s="20"/>
      <c r="I51" s="9"/>
      <c r="J51" s="89"/>
      <c r="K51" s="344"/>
      <c r="L51" s="372"/>
      <c r="M51" s="26"/>
      <c r="N51" s="344"/>
      <c r="O51" s="372"/>
      <c r="P51" s="48"/>
    </row>
    <row r="52" spans="1:16">
      <c r="A52" s="28" t="s">
        <v>75</v>
      </c>
      <c r="B52" s="29" t="s">
        <v>76</v>
      </c>
      <c r="C52" s="21" t="s">
        <v>74</v>
      </c>
      <c r="D52" s="20"/>
      <c r="E52" s="9"/>
      <c r="F52" s="9"/>
      <c r="G52" s="9"/>
      <c r="H52" s="20"/>
      <c r="I52" s="9"/>
      <c r="J52" s="78">
        <v>81558</v>
      </c>
      <c r="K52" s="345">
        <v>0</v>
      </c>
      <c r="L52" s="343">
        <v>81558</v>
      </c>
      <c r="M52" s="77"/>
      <c r="N52" s="345">
        <v>0</v>
      </c>
      <c r="O52" s="343">
        <v>81558</v>
      </c>
      <c r="P52" s="27"/>
    </row>
    <row r="53" spans="1:16">
      <c r="A53" s="28" t="s">
        <v>78</v>
      </c>
      <c r="B53" s="29" t="s">
        <v>79</v>
      </c>
      <c r="C53" s="9" t="s">
        <v>77</v>
      </c>
      <c r="D53" s="20"/>
      <c r="E53" s="9"/>
      <c r="F53" s="9"/>
      <c r="G53" s="9"/>
      <c r="H53" s="20"/>
      <c r="I53" s="9"/>
      <c r="J53" s="78">
        <v>552373.86</v>
      </c>
      <c r="K53" s="345">
        <v>0</v>
      </c>
      <c r="L53" s="343">
        <v>552373.86</v>
      </c>
      <c r="M53" s="77"/>
      <c r="N53" s="357">
        <v>183995</v>
      </c>
      <c r="O53" s="343">
        <v>736369</v>
      </c>
      <c r="P53" s="27"/>
    </row>
    <row r="54" spans="1:16">
      <c r="A54" s="28" t="s">
        <v>81</v>
      </c>
      <c r="B54" s="29" t="s">
        <v>79</v>
      </c>
      <c r="C54" s="44" t="s">
        <v>80</v>
      </c>
      <c r="D54" s="20"/>
      <c r="E54" s="9"/>
      <c r="F54" s="9"/>
      <c r="G54" s="9"/>
      <c r="H54" s="20"/>
      <c r="I54" s="9"/>
      <c r="J54" s="79">
        <v>0</v>
      </c>
      <c r="K54" s="347">
        <v>0</v>
      </c>
      <c r="L54" s="375">
        <v>0</v>
      </c>
      <c r="M54" s="77"/>
      <c r="N54" s="347">
        <v>0</v>
      </c>
      <c r="O54" s="375">
        <v>0</v>
      </c>
      <c r="P54" s="27"/>
    </row>
    <row r="55" spans="1:16">
      <c r="A55" s="28"/>
      <c r="B55" s="29"/>
      <c r="C55" s="20" t="s">
        <v>309</v>
      </c>
      <c r="D55" s="20"/>
      <c r="E55" s="9"/>
      <c r="F55" s="9"/>
      <c r="G55" s="9"/>
      <c r="H55" s="9"/>
      <c r="I55" s="9"/>
      <c r="J55" s="49">
        <v>0</v>
      </c>
      <c r="K55" s="338">
        <v>0</v>
      </c>
      <c r="L55" s="343">
        <v>0</v>
      </c>
      <c r="M55" s="49"/>
      <c r="N55" s="343">
        <v>0</v>
      </c>
      <c r="O55" s="343">
        <v>0</v>
      </c>
      <c r="P55" s="50"/>
    </row>
    <row r="56" spans="1:16" ht="13.5" thickBot="1">
      <c r="A56" s="40" t="s">
        <v>82</v>
      </c>
      <c r="B56" s="29"/>
      <c r="C56" s="15"/>
      <c r="D56" s="20"/>
      <c r="E56" s="20"/>
      <c r="F56" s="9"/>
      <c r="G56" s="9"/>
      <c r="H56" s="9"/>
      <c r="I56" s="9"/>
      <c r="J56" s="80"/>
      <c r="K56" s="80"/>
      <c r="L56" s="80"/>
      <c r="M56" s="82"/>
      <c r="N56" s="80"/>
      <c r="O56" s="80"/>
      <c r="P56" s="51"/>
    </row>
    <row r="57" spans="1:16" ht="13.5" thickTop="1">
      <c r="A57" s="28"/>
      <c r="B57" s="29"/>
      <c r="C57" s="15" t="s">
        <v>83</v>
      </c>
      <c r="D57" s="20"/>
      <c r="E57" s="20"/>
      <c r="F57" s="9"/>
      <c r="G57" s="9"/>
      <c r="H57" s="9"/>
      <c r="I57" s="9"/>
      <c r="J57" s="88">
        <v>633931.86</v>
      </c>
      <c r="K57" s="88">
        <v>0</v>
      </c>
      <c r="L57" s="88">
        <v>633932</v>
      </c>
      <c r="M57" s="34"/>
      <c r="N57" s="88">
        <v>183995</v>
      </c>
      <c r="O57" s="88">
        <v>817927</v>
      </c>
      <c r="P57" s="45"/>
    </row>
    <row r="58" spans="1:16">
      <c r="A58" s="40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52"/>
      <c r="N58" s="83"/>
      <c r="O58" s="83"/>
      <c r="P58" s="51"/>
    </row>
    <row r="59" spans="1:16">
      <c r="A59" s="28"/>
      <c r="B59" s="29"/>
      <c r="C59" s="53" t="s">
        <v>310</v>
      </c>
      <c r="D59" s="20"/>
      <c r="E59" s="20"/>
      <c r="F59" s="9"/>
      <c r="G59" s="9"/>
      <c r="H59" s="9"/>
      <c r="I59" s="9"/>
      <c r="J59" s="54">
        <v>-1699316.2600000049</v>
      </c>
      <c r="K59" s="338">
        <v>-84695.600000001315</v>
      </c>
      <c r="L59" s="358">
        <v>-1784011</v>
      </c>
      <c r="M59" s="54"/>
      <c r="N59" s="358">
        <v>3287529</v>
      </c>
      <c r="O59" s="358">
        <v>1503518</v>
      </c>
      <c r="P59" s="55"/>
    </row>
    <row r="60" spans="1:16">
      <c r="A60" s="28" t="s">
        <v>84</v>
      </c>
      <c r="B60" s="29"/>
      <c r="C60" s="9"/>
      <c r="D60" s="20"/>
      <c r="E60" s="9"/>
      <c r="F60" s="9"/>
      <c r="G60" s="9"/>
      <c r="H60" s="9"/>
      <c r="I60" s="9"/>
      <c r="J60" s="56"/>
      <c r="K60" s="338"/>
      <c r="L60" s="359"/>
      <c r="M60" s="26"/>
      <c r="N60" s="359"/>
      <c r="O60" s="343"/>
      <c r="P60" s="57"/>
    </row>
    <row r="61" spans="1:16">
      <c r="A61" s="28" t="s">
        <v>86</v>
      </c>
      <c r="B61" s="29" t="s">
        <v>87</v>
      </c>
      <c r="C61" s="9" t="s">
        <v>85</v>
      </c>
      <c r="D61" s="20"/>
      <c r="E61" s="9"/>
      <c r="F61" s="9"/>
      <c r="G61" s="9"/>
      <c r="H61" s="9"/>
      <c r="I61" s="9"/>
      <c r="J61" s="95"/>
      <c r="K61" s="338"/>
      <c r="L61" s="379">
        <v>46181237</v>
      </c>
      <c r="M61" s="26"/>
      <c r="N61" s="360">
        <v>24052377</v>
      </c>
      <c r="O61" s="88">
        <v>70233614</v>
      </c>
      <c r="P61" s="48"/>
    </row>
    <row r="62" spans="1:16" s="36" customFormat="1">
      <c r="A62" s="28"/>
      <c r="B62" s="29"/>
      <c r="C62" s="21" t="s">
        <v>88</v>
      </c>
      <c r="D62" s="21"/>
      <c r="E62" s="21"/>
      <c r="F62" s="21"/>
      <c r="G62" s="21"/>
      <c r="H62" s="58"/>
      <c r="I62" s="21"/>
      <c r="J62" s="75"/>
      <c r="K62" s="88"/>
      <c r="L62" s="378"/>
      <c r="M62" s="59">
        <v>-106251</v>
      </c>
      <c r="N62" s="361">
        <v>0</v>
      </c>
      <c r="O62" s="361">
        <v>0</v>
      </c>
      <c r="P62" s="60"/>
    </row>
    <row r="63" spans="1:16" s="36" customFormat="1">
      <c r="A63" s="40"/>
      <c r="B63" s="29"/>
      <c r="C63" s="61"/>
      <c r="D63" s="21"/>
      <c r="E63" s="21"/>
      <c r="F63" s="21"/>
      <c r="G63" s="21"/>
      <c r="H63" s="35"/>
      <c r="I63" s="35"/>
      <c r="J63" s="87"/>
      <c r="K63" s="348"/>
      <c r="L63" s="362"/>
      <c r="M63" s="52"/>
      <c r="N63" s="362"/>
      <c r="O63" s="362"/>
      <c r="P63" s="51"/>
    </row>
    <row r="64" spans="1:16" s="331" customFormat="1">
      <c r="A64" s="327"/>
      <c r="B64" s="328"/>
      <c r="C64" s="329" t="s">
        <v>89</v>
      </c>
      <c r="D64" s="329"/>
      <c r="E64" s="329"/>
      <c r="F64" s="329"/>
      <c r="G64" s="329"/>
      <c r="H64" s="329"/>
      <c r="I64" s="329"/>
      <c r="J64" s="329"/>
      <c r="K64" s="349"/>
      <c r="L64" s="349">
        <v>46181237</v>
      </c>
      <c r="M64" s="330"/>
      <c r="N64" s="363">
        <v>24052377</v>
      </c>
      <c r="O64" s="363">
        <v>70233614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62"/>
      <c r="J65" s="96"/>
      <c r="K65" s="338"/>
      <c r="L65" s="362"/>
      <c r="M65" s="52"/>
      <c r="N65" s="362"/>
      <c r="O65" s="362"/>
      <c r="P65" s="24"/>
    </row>
    <row r="66" spans="1:16">
      <c r="A66" s="40"/>
      <c r="B66" s="29"/>
      <c r="C66" s="9" t="s">
        <v>90</v>
      </c>
      <c r="D66" s="9"/>
      <c r="E66" s="9"/>
      <c r="F66" s="9"/>
      <c r="G66" s="9"/>
      <c r="H66" s="9"/>
      <c r="I66" s="9"/>
      <c r="J66" s="63"/>
      <c r="K66" s="338"/>
      <c r="L66" s="338">
        <v>44397226</v>
      </c>
      <c r="M66" s="9"/>
      <c r="N66" s="338">
        <v>27339906</v>
      </c>
      <c r="O66" s="338">
        <v>71737132</v>
      </c>
      <c r="P66" s="64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43"/>
      <c r="L67" s="343"/>
      <c r="M67" s="20"/>
      <c r="N67" s="343"/>
      <c r="O67" s="343"/>
    </row>
    <row r="68" spans="1:16" customFormat="1" ht="15">
      <c r="C68" s="4" t="s">
        <v>91</v>
      </c>
      <c r="K68" s="350"/>
      <c r="L68" s="380"/>
      <c r="M68" s="65"/>
      <c r="N68" s="364"/>
      <c r="O68" s="364"/>
    </row>
    <row r="69" spans="1:16">
      <c r="I69" s="66"/>
      <c r="J69" s="66"/>
      <c r="K69" s="351"/>
      <c r="L69" s="365">
        <v>2</v>
      </c>
      <c r="M69" s="97"/>
      <c r="N69" s="365">
        <v>0</v>
      </c>
      <c r="O69" s="365">
        <v>0</v>
      </c>
    </row>
    <row r="70" spans="1:16">
      <c r="L70" s="365">
        <v>1</v>
      </c>
      <c r="M70" s="97"/>
      <c r="N70" s="365"/>
      <c r="O70" s="365"/>
    </row>
    <row r="71" spans="1:16">
      <c r="L71" s="365"/>
      <c r="M71" s="97"/>
      <c r="N71" s="360"/>
      <c r="O71" s="360"/>
    </row>
    <row r="72" spans="1:16">
      <c r="L72" s="365"/>
      <c r="M72" s="97"/>
      <c r="N72" s="365"/>
      <c r="O72" s="365"/>
    </row>
    <row r="73" spans="1:16">
      <c r="L73" s="365"/>
      <c r="M73" s="97"/>
      <c r="N73" s="365"/>
      <c r="O73" s="365"/>
    </row>
    <row r="74" spans="1:16">
      <c r="J74" s="332"/>
      <c r="L74" s="365"/>
      <c r="M74" s="97"/>
      <c r="N74" s="365"/>
      <c r="O74" s="365"/>
    </row>
    <row r="75" spans="1:16">
      <c r="A75" s="7"/>
      <c r="B75" s="8"/>
      <c r="L75" s="365"/>
      <c r="M75" s="97"/>
      <c r="N75" s="365"/>
      <c r="O75" s="365"/>
    </row>
    <row r="76" spans="1:16">
      <c r="L76" s="365"/>
      <c r="M76" s="97"/>
      <c r="N76" s="365"/>
      <c r="O76" s="365"/>
    </row>
    <row r="77" spans="1:16">
      <c r="A77" s="7"/>
      <c r="B77" s="8"/>
      <c r="L77" s="365"/>
      <c r="M77" s="97"/>
      <c r="N77" s="365"/>
      <c r="O77" s="365"/>
    </row>
    <row r="78" spans="1:16">
      <c r="L78" s="365"/>
      <c r="M78" s="97"/>
      <c r="N78" s="365"/>
      <c r="O78" s="365"/>
    </row>
    <row r="79" spans="1:16">
      <c r="A79" s="7"/>
      <c r="B79" s="8"/>
      <c r="L79" s="365"/>
      <c r="M79" s="97"/>
      <c r="N79" s="365"/>
      <c r="O79" s="365"/>
    </row>
    <row r="80" spans="1:16">
      <c r="L80" s="365"/>
      <c r="M80" s="97"/>
      <c r="N80" s="365"/>
      <c r="O80" s="365"/>
    </row>
    <row r="82" spans="1:2">
      <c r="A82" s="7"/>
      <c r="B82" s="8"/>
    </row>
    <row r="83" spans="1:2">
      <c r="A83" s="4"/>
    </row>
  </sheetData>
  <sheetProtection algorithmName="SHA-512" hashValue="5n7lavB/WcgLjaZPiGHJ+mC7aWiZmVewI+xoFZIsl0j30wl3+htYoPCA4On0qy5YFOqPV8/Ex0FpohAZ7X1hOA==" saltValue="ThOpw6mdxeTsw9z4nmyq6Q==" spinCount="100000" sheet="1" formatColumns="0" formatRows="0"/>
  <conditionalFormatting sqref="L68">
    <cfRule type="cellIs" dxfId="67" priority="3" operator="notEqual">
      <formula>0</formula>
    </cfRule>
    <cfRule type="cellIs" dxfId="66" priority="4" operator="equal">
      <formula>0</formula>
    </cfRule>
  </conditionalFormatting>
  <conditionalFormatting sqref="N68:O68">
    <cfRule type="cellIs" dxfId="65" priority="1" operator="notEqual">
      <formula>0</formula>
    </cfRule>
    <cfRule type="cellIs" dxfId="64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  <pageSetUpPr fitToPage="1"/>
  </sheetPr>
  <dimension ref="A1:P83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0" width="17.7109375" style="4" customWidth="1"/>
    <col min="11" max="12" width="17.7109375" style="352" customWidth="1"/>
    <col min="13" max="13" width="0.140625" style="4" customWidth="1"/>
    <col min="14" max="14" width="17.7109375" style="352" customWidth="1"/>
    <col min="15" max="15" width="19.28515625" style="352" customWidth="1"/>
    <col min="16" max="16" width="11.28515625" style="4" customWidth="1"/>
    <col min="17" max="16384" width="11.140625" style="4"/>
  </cols>
  <sheetData>
    <row r="1" spans="1:16">
      <c r="B1" s="2"/>
      <c r="C1" s="339"/>
      <c r="D1" s="104"/>
      <c r="E1" s="104"/>
      <c r="F1" s="104"/>
      <c r="G1" s="104"/>
      <c r="H1" s="104"/>
      <c r="I1" s="104"/>
      <c r="J1" s="101" t="s">
        <v>108</v>
      </c>
      <c r="K1" s="339"/>
      <c r="L1" s="339"/>
      <c r="M1" s="104"/>
      <c r="N1" s="339"/>
      <c r="O1" s="339"/>
      <c r="P1" s="3"/>
    </row>
    <row r="2" spans="1:16">
      <c r="B2" s="2"/>
      <c r="C2" s="104"/>
      <c r="D2" s="104"/>
      <c r="E2" s="104"/>
      <c r="F2" s="104"/>
      <c r="G2" s="104"/>
      <c r="H2" s="104"/>
      <c r="I2" s="104"/>
      <c r="J2" s="101" t="s">
        <v>0</v>
      </c>
      <c r="K2" s="339"/>
      <c r="L2" s="339"/>
      <c r="M2" s="104"/>
      <c r="N2" s="339"/>
      <c r="O2" s="339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02" t="s">
        <v>1</v>
      </c>
      <c r="K3" s="340"/>
      <c r="L3" s="340"/>
      <c r="M3" s="15"/>
      <c r="N3" s="340"/>
      <c r="O3" s="366"/>
      <c r="P3" s="4" t="s">
        <v>2</v>
      </c>
    </row>
    <row r="4" spans="1:16">
      <c r="B4" s="2"/>
      <c r="C4" s="105"/>
      <c r="D4" s="106"/>
      <c r="E4" s="106"/>
      <c r="F4" s="106"/>
      <c r="G4" s="106"/>
      <c r="H4" s="106"/>
      <c r="I4" s="106"/>
      <c r="J4" s="107" t="s">
        <v>373</v>
      </c>
      <c r="K4" s="340"/>
      <c r="L4" s="340"/>
      <c r="M4" s="106"/>
      <c r="N4" s="340"/>
      <c r="O4" s="367"/>
      <c r="P4" s="4" t="s">
        <v>374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88"/>
      <c r="L5" s="353"/>
      <c r="M5" s="10"/>
      <c r="N5" s="353"/>
      <c r="O5" s="353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54" t="s">
        <v>3</v>
      </c>
      <c r="K6" s="341"/>
      <c r="L6" s="354" t="s">
        <v>3</v>
      </c>
      <c r="M6" s="255"/>
      <c r="N6" s="354" t="s">
        <v>4</v>
      </c>
      <c r="O6" s="354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56" t="s">
        <v>290</v>
      </c>
      <c r="K7" s="342" t="s">
        <v>291</v>
      </c>
      <c r="L7" s="370"/>
      <c r="M7" s="258"/>
      <c r="N7" s="342" t="str">
        <f>[4]SNP!$O$9</f>
        <v>Unit</v>
      </c>
      <c r="O7" s="342"/>
      <c r="P7" s="16"/>
    </row>
    <row r="8" spans="1:16">
      <c r="A8" s="17" t="s">
        <v>7</v>
      </c>
      <c r="B8" s="18" t="s">
        <v>8</v>
      </c>
      <c r="C8" s="9" t="s">
        <v>6</v>
      </c>
      <c r="D8" s="9"/>
      <c r="E8" s="9"/>
      <c r="F8" s="9"/>
      <c r="G8" s="9"/>
      <c r="H8" s="9"/>
      <c r="I8" s="9"/>
      <c r="J8" s="9"/>
      <c r="K8" s="338"/>
      <c r="L8" s="353"/>
      <c r="M8" s="10"/>
      <c r="N8" s="353"/>
      <c r="O8" s="353"/>
      <c r="P8" s="11"/>
    </row>
    <row r="9" spans="1:16">
      <c r="B9" s="19"/>
      <c r="C9" s="20" t="s">
        <v>9</v>
      </c>
      <c r="D9" s="21"/>
      <c r="E9" s="9"/>
      <c r="F9" s="9"/>
      <c r="G9" s="9"/>
      <c r="H9" s="9"/>
      <c r="I9" s="20"/>
      <c r="J9" s="20"/>
      <c r="K9" s="343"/>
      <c r="L9" s="343"/>
      <c r="M9" s="10"/>
      <c r="N9" s="343"/>
      <c r="O9" s="343"/>
    </row>
    <row r="10" spans="1:16">
      <c r="A10" s="1" t="s">
        <v>11</v>
      </c>
      <c r="B10" s="19" t="s">
        <v>12</v>
      </c>
      <c r="C10" s="20"/>
      <c r="D10" s="22" t="s">
        <v>321</v>
      </c>
      <c r="E10" s="20"/>
      <c r="F10" s="109"/>
      <c r="G10" s="109"/>
      <c r="H10" s="23"/>
      <c r="I10" s="21"/>
      <c r="J10" s="89"/>
      <c r="K10" s="344"/>
      <c r="L10" s="372"/>
      <c r="M10" s="76"/>
      <c r="N10" s="344"/>
      <c r="O10" s="372"/>
      <c r="P10" s="24"/>
    </row>
    <row r="11" spans="1:16">
      <c r="A11" s="1" t="s">
        <v>14</v>
      </c>
      <c r="B11" s="19" t="s">
        <v>15</v>
      </c>
      <c r="C11" s="20"/>
      <c r="D11" s="21" t="s">
        <v>322</v>
      </c>
      <c r="E11" s="9"/>
      <c r="F11" s="25"/>
      <c r="G11" s="26">
        <v>3044092.72</v>
      </c>
      <c r="H11" s="9"/>
      <c r="I11" s="20"/>
      <c r="J11" s="78">
        <v>7916570.1699999999</v>
      </c>
      <c r="K11" s="345">
        <v>0</v>
      </c>
      <c r="L11" s="343">
        <v>7916570.1699999999</v>
      </c>
      <c r="M11" s="77"/>
      <c r="N11" s="345">
        <v>0</v>
      </c>
      <c r="O11" s="343">
        <v>7916570</v>
      </c>
      <c r="P11" s="27"/>
    </row>
    <row r="12" spans="1:16">
      <c r="A12" s="1" t="s">
        <v>17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8">
        <v>146859</v>
      </c>
      <c r="K12" s="345">
        <v>0</v>
      </c>
      <c r="L12" s="343">
        <v>146859</v>
      </c>
      <c r="M12" s="77"/>
      <c r="N12" s="345">
        <v>0</v>
      </c>
      <c r="O12" s="343">
        <v>146859</v>
      </c>
      <c r="P12" s="27"/>
    </row>
    <row r="13" spans="1:16">
      <c r="A13" s="1" t="s">
        <v>19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8">
        <v>1723991.3399999999</v>
      </c>
      <c r="K13" s="345">
        <v>0</v>
      </c>
      <c r="L13" s="343">
        <v>1723991.3399999999</v>
      </c>
      <c r="M13" s="77"/>
      <c r="N13" s="345">
        <v>0</v>
      </c>
      <c r="O13" s="343">
        <v>1723991</v>
      </c>
      <c r="P13" s="27"/>
    </row>
    <row r="14" spans="1:16">
      <c r="A14" s="1" t="s">
        <v>21</v>
      </c>
      <c r="B14" s="19" t="s">
        <v>12</v>
      </c>
      <c r="C14" s="20"/>
      <c r="D14" s="21" t="s">
        <v>20</v>
      </c>
      <c r="E14" s="9"/>
      <c r="F14" s="25"/>
      <c r="G14" s="25"/>
      <c r="H14" s="20"/>
      <c r="I14" s="20"/>
      <c r="J14" s="78">
        <v>825576.51</v>
      </c>
      <c r="K14" s="345">
        <v>0</v>
      </c>
      <c r="L14" s="343">
        <v>825576.51</v>
      </c>
      <c r="M14" s="77"/>
      <c r="N14" s="345">
        <v>0</v>
      </c>
      <c r="O14" s="343">
        <v>825577</v>
      </c>
      <c r="P14" s="27"/>
    </row>
    <row r="15" spans="1:16">
      <c r="A15" s="28"/>
      <c r="B15" s="29"/>
      <c r="C15" s="20"/>
      <c r="D15" s="21" t="s">
        <v>22</v>
      </c>
      <c r="E15" s="9"/>
      <c r="F15" s="30"/>
      <c r="G15" s="26"/>
      <c r="H15" s="31"/>
      <c r="I15" s="20"/>
      <c r="J15" s="90">
        <v>9574</v>
      </c>
      <c r="K15" s="346">
        <v>0</v>
      </c>
      <c r="L15" s="374">
        <v>9574</v>
      </c>
      <c r="M15" s="77"/>
      <c r="N15" s="343">
        <v>0</v>
      </c>
      <c r="O15" s="343">
        <v>9574</v>
      </c>
    </row>
    <row r="16" spans="1:16">
      <c r="A16" s="28" t="s">
        <v>24</v>
      </c>
      <c r="B16" s="29" t="s">
        <v>12</v>
      </c>
      <c r="C16" s="20"/>
      <c r="D16" s="22" t="s">
        <v>324</v>
      </c>
      <c r="E16" s="20"/>
      <c r="F16" s="109"/>
      <c r="G16" s="109"/>
      <c r="H16" s="31"/>
      <c r="I16" s="20"/>
      <c r="J16" s="78"/>
      <c r="K16" s="345">
        <v>0</v>
      </c>
      <c r="L16" s="343"/>
      <c r="M16" s="77"/>
      <c r="N16" s="345">
        <v>0</v>
      </c>
      <c r="O16" s="343"/>
      <c r="P16" s="27"/>
    </row>
    <row r="17" spans="1:16">
      <c r="A17" s="28" t="s">
        <v>25</v>
      </c>
      <c r="B17" s="32" t="s">
        <v>26</v>
      </c>
      <c r="C17" s="20"/>
      <c r="D17" s="33" t="s">
        <v>325</v>
      </c>
      <c r="E17" s="9"/>
      <c r="F17" s="9"/>
      <c r="G17" s="9">
        <v>0</v>
      </c>
      <c r="H17" s="9"/>
      <c r="I17" s="21"/>
      <c r="J17" s="79">
        <v>295290.46000000002</v>
      </c>
      <c r="K17" s="347">
        <v>0</v>
      </c>
      <c r="L17" s="375">
        <v>295290.46000000002</v>
      </c>
      <c r="M17" s="77"/>
      <c r="N17" s="347">
        <v>0</v>
      </c>
      <c r="O17" s="375">
        <v>295290</v>
      </c>
      <c r="P17" s="27"/>
    </row>
    <row r="18" spans="1:16" s="36" customFormat="1">
      <c r="A18" s="28"/>
      <c r="B18" s="32"/>
      <c r="C18" s="21"/>
      <c r="D18" s="21" t="s">
        <v>27</v>
      </c>
      <c r="E18" s="21"/>
      <c r="F18" s="21"/>
      <c r="G18" s="21"/>
      <c r="H18" s="34"/>
      <c r="I18" s="34"/>
      <c r="J18" s="34">
        <v>670050.74</v>
      </c>
      <c r="K18" s="88">
        <v>0</v>
      </c>
      <c r="L18" s="88">
        <v>670050.74</v>
      </c>
      <c r="M18" s="35"/>
      <c r="N18" s="348">
        <v>3452058</v>
      </c>
      <c r="O18" s="348">
        <v>4122109</v>
      </c>
    </row>
    <row r="19" spans="1:16" ht="13.5" thickBot="1">
      <c r="A19" s="28" t="s">
        <v>28</v>
      </c>
      <c r="B19" s="32"/>
      <c r="C19" s="20"/>
      <c r="D19" s="37"/>
      <c r="E19" s="20"/>
      <c r="F19" s="9"/>
      <c r="G19" s="9"/>
      <c r="H19" s="9"/>
      <c r="I19" s="9"/>
      <c r="J19" s="91"/>
      <c r="K19" s="80"/>
      <c r="L19" s="80"/>
      <c r="M19" s="38"/>
      <c r="N19" s="80"/>
      <c r="O19" s="80"/>
      <c r="P19" s="39"/>
    </row>
    <row r="20" spans="1:16" ht="13.5" thickTop="1">
      <c r="A20" s="28"/>
      <c r="B20" s="32"/>
      <c r="C20" s="9"/>
      <c r="D20" s="9" t="s">
        <v>29</v>
      </c>
      <c r="E20" s="9"/>
      <c r="F20" s="9"/>
      <c r="G20" s="9"/>
      <c r="H20" s="9"/>
      <c r="I20" s="9"/>
      <c r="J20" s="81">
        <v>11587912.220000001</v>
      </c>
      <c r="K20" s="338">
        <v>0</v>
      </c>
      <c r="L20" s="353">
        <v>11587912</v>
      </c>
      <c r="M20" s="10"/>
      <c r="N20" s="353">
        <v>3452058</v>
      </c>
      <c r="O20" s="353">
        <v>15039970</v>
      </c>
      <c r="P20" s="11"/>
    </row>
    <row r="21" spans="1:16">
      <c r="A21" s="40"/>
      <c r="B21" s="41"/>
      <c r="C21" s="15"/>
      <c r="D21" s="9"/>
      <c r="E21" s="9"/>
      <c r="F21" s="9"/>
      <c r="G21" s="9"/>
      <c r="H21" s="9"/>
      <c r="I21" s="9"/>
      <c r="J21" s="81"/>
      <c r="K21" s="338"/>
      <c r="L21" s="353"/>
      <c r="M21" s="10"/>
      <c r="N21" s="353"/>
      <c r="O21" s="353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81"/>
      <c r="K22" s="338"/>
      <c r="L22" s="353"/>
      <c r="M22" s="10"/>
      <c r="N22" s="353"/>
      <c r="O22" s="353"/>
      <c r="P22" s="11"/>
    </row>
    <row r="23" spans="1:16">
      <c r="A23" s="7" t="s">
        <v>32</v>
      </c>
      <c r="B23" s="12" t="s">
        <v>33</v>
      </c>
      <c r="C23" s="22" t="s">
        <v>31</v>
      </c>
      <c r="D23" s="21"/>
      <c r="E23" s="9"/>
      <c r="F23" s="9"/>
      <c r="G23" s="20"/>
      <c r="H23" s="9"/>
      <c r="I23" s="9"/>
      <c r="J23" s="92"/>
      <c r="K23" s="344"/>
      <c r="L23" s="376"/>
      <c r="M23" s="77"/>
      <c r="N23" s="344"/>
      <c r="O23" s="372"/>
      <c r="P23" s="27"/>
    </row>
    <row r="24" spans="1:16">
      <c r="A24" s="1" t="s">
        <v>35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8">
        <v>30869835.559999995</v>
      </c>
      <c r="K24" s="345">
        <v>0</v>
      </c>
      <c r="L24" s="343">
        <v>30869835.559999995</v>
      </c>
      <c r="M24" s="77"/>
      <c r="N24" s="345">
        <v>454985</v>
      </c>
      <c r="O24" s="343">
        <v>31324821</v>
      </c>
      <c r="P24" s="27"/>
    </row>
    <row r="25" spans="1:16">
      <c r="A25" s="7" t="s">
        <v>37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8">
        <v>6713681.0600000005</v>
      </c>
      <c r="K25" s="345">
        <v>0</v>
      </c>
      <c r="L25" s="343">
        <v>6713681.0600000005</v>
      </c>
      <c r="M25" s="77"/>
      <c r="N25" s="345">
        <v>1194378</v>
      </c>
      <c r="O25" s="343">
        <v>7908059</v>
      </c>
      <c r="P25" s="27"/>
    </row>
    <row r="26" spans="1:16">
      <c r="A26" s="1" t="s">
        <v>39</v>
      </c>
      <c r="B26" s="12" t="s">
        <v>33</v>
      </c>
      <c r="C26" s="22"/>
      <c r="D26" s="99" t="s">
        <v>38</v>
      </c>
      <c r="E26" s="110"/>
      <c r="F26" s="9"/>
      <c r="G26" s="20"/>
      <c r="H26" s="9"/>
      <c r="I26" s="9"/>
      <c r="J26" s="78">
        <v>1626263.3599999999</v>
      </c>
      <c r="K26" s="345">
        <v>0</v>
      </c>
      <c r="L26" s="343">
        <v>1626263.3599999999</v>
      </c>
      <c r="M26" s="77"/>
      <c r="N26" s="345">
        <v>0</v>
      </c>
      <c r="O26" s="343">
        <v>1626263</v>
      </c>
      <c r="P26" s="27"/>
    </row>
    <row r="27" spans="1:16">
      <c r="A27" s="7" t="s">
        <v>41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8">
        <v>3943310.17</v>
      </c>
      <c r="K27" s="345">
        <v>0</v>
      </c>
      <c r="L27" s="343">
        <v>3943310.17</v>
      </c>
      <c r="M27" s="77"/>
      <c r="N27" s="345">
        <v>32683</v>
      </c>
      <c r="O27" s="343">
        <v>3975993</v>
      </c>
      <c r="P27" s="27"/>
    </row>
    <row r="28" spans="1:16">
      <c r="A28" s="1" t="s">
        <v>43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8">
        <v>3973215.66</v>
      </c>
      <c r="K28" s="345">
        <v>0</v>
      </c>
      <c r="L28" s="343">
        <v>3973215.66</v>
      </c>
      <c r="M28" s="77"/>
      <c r="N28" s="345">
        <v>1170022</v>
      </c>
      <c r="O28" s="343">
        <v>5143238</v>
      </c>
      <c r="P28" s="27"/>
    </row>
    <row r="29" spans="1:16">
      <c r="A29" s="7" t="s">
        <v>45</v>
      </c>
      <c r="B29" s="12" t="s">
        <v>46</v>
      </c>
      <c r="C29" s="22"/>
      <c r="D29" s="21" t="s">
        <v>44</v>
      </c>
      <c r="E29" s="9"/>
      <c r="F29" s="9"/>
      <c r="G29" s="20"/>
      <c r="H29" s="9"/>
      <c r="I29" s="9"/>
      <c r="J29" s="79">
        <v>3357787.3699999996</v>
      </c>
      <c r="K29" s="347">
        <v>0</v>
      </c>
      <c r="L29" s="375">
        <v>3357787.3699999996</v>
      </c>
      <c r="M29" s="77"/>
      <c r="N29" s="347">
        <v>15267</v>
      </c>
      <c r="O29" s="375">
        <v>3373054</v>
      </c>
      <c r="P29" s="27"/>
    </row>
    <row r="30" spans="1:16">
      <c r="C30" s="22"/>
      <c r="D30" s="21" t="s">
        <v>47</v>
      </c>
      <c r="E30" s="9"/>
      <c r="F30" s="9"/>
      <c r="G30" s="20"/>
      <c r="H30" s="9"/>
      <c r="I30" s="9"/>
      <c r="J30" s="93">
        <v>3828030.54</v>
      </c>
      <c r="K30" s="338">
        <v>0</v>
      </c>
      <c r="L30" s="353">
        <v>3828030.54</v>
      </c>
      <c r="M30" s="42"/>
      <c r="N30" s="353">
        <v>0</v>
      </c>
      <c r="O30" s="353">
        <v>3828031</v>
      </c>
      <c r="P30" s="43"/>
    </row>
    <row r="31" spans="1:16" ht="13.5" thickBot="1">
      <c r="A31" s="1" t="s">
        <v>48</v>
      </c>
      <c r="C31" s="9"/>
      <c r="D31" s="37"/>
      <c r="E31" s="20"/>
      <c r="F31" s="9"/>
      <c r="G31" s="9"/>
      <c r="H31" s="9"/>
      <c r="I31" s="9"/>
      <c r="J31" s="91"/>
      <c r="K31" s="80"/>
      <c r="L31" s="80"/>
      <c r="M31" s="82"/>
      <c r="N31" s="80"/>
      <c r="O31" s="80"/>
      <c r="P31" s="39"/>
    </row>
    <row r="32" spans="1:16" ht="13.5" thickTop="1">
      <c r="A32" s="7"/>
      <c r="C32" s="22"/>
      <c r="D32" s="44" t="s">
        <v>49</v>
      </c>
      <c r="E32" s="9"/>
      <c r="F32" s="9"/>
      <c r="G32" s="20"/>
      <c r="H32" s="9"/>
      <c r="I32" s="9"/>
      <c r="J32" s="34">
        <v>54312123.719999999</v>
      </c>
      <c r="K32" s="338">
        <v>0</v>
      </c>
      <c r="L32" s="88">
        <v>54312124</v>
      </c>
      <c r="M32" s="34"/>
      <c r="N32" s="88">
        <v>2867335</v>
      </c>
      <c r="O32" s="88">
        <v>57179459</v>
      </c>
      <c r="P32" s="45"/>
    </row>
    <row r="33" spans="1:16">
      <c r="C33" s="9"/>
      <c r="D33" s="37"/>
      <c r="E33" s="20"/>
      <c r="F33" s="9"/>
      <c r="G33" s="9"/>
      <c r="H33" s="9"/>
      <c r="I33" s="9"/>
      <c r="J33" s="94"/>
      <c r="K33" s="83"/>
      <c r="L33" s="83"/>
      <c r="M33" s="38"/>
      <c r="N33" s="83"/>
      <c r="O33" s="83"/>
      <c r="P33" s="39"/>
    </row>
    <row r="34" spans="1:16">
      <c r="A34" s="7"/>
      <c r="C34" s="9"/>
      <c r="D34" s="9" t="s">
        <v>312</v>
      </c>
      <c r="E34" s="9"/>
      <c r="F34" s="9"/>
      <c r="G34" s="9"/>
      <c r="H34" s="9"/>
      <c r="I34" s="9"/>
      <c r="J34" s="81">
        <v>-42724211.5</v>
      </c>
      <c r="K34" s="338">
        <v>0</v>
      </c>
      <c r="L34" s="353">
        <v>-42724212</v>
      </c>
      <c r="M34" s="46"/>
      <c r="N34" s="353">
        <v>584723</v>
      </c>
      <c r="O34" s="353">
        <v>-42139489</v>
      </c>
      <c r="P34" s="47"/>
    </row>
    <row r="35" spans="1:16">
      <c r="C35" s="15"/>
      <c r="D35" s="20"/>
      <c r="E35" s="9"/>
      <c r="F35" s="9"/>
      <c r="G35" s="9"/>
      <c r="H35" s="9"/>
      <c r="I35" s="9"/>
      <c r="J35" s="81"/>
      <c r="K35" s="338"/>
      <c r="L35" s="353"/>
      <c r="M35" s="10"/>
      <c r="N35" s="353"/>
      <c r="O35" s="353"/>
      <c r="P35" s="11"/>
    </row>
    <row r="36" spans="1:16">
      <c r="A36" s="7" t="s">
        <v>51</v>
      </c>
      <c r="B36" s="12" t="s">
        <v>52</v>
      </c>
      <c r="C36" s="21" t="s">
        <v>50</v>
      </c>
      <c r="D36" s="20"/>
      <c r="E36" s="9"/>
      <c r="F36" s="9"/>
      <c r="G36" s="20"/>
      <c r="H36" s="9"/>
      <c r="I36" s="9"/>
      <c r="J36" s="89"/>
      <c r="K36" s="344"/>
      <c r="L36" s="372"/>
      <c r="M36" s="26"/>
      <c r="N36" s="344"/>
      <c r="O36" s="372"/>
      <c r="P36" s="48"/>
    </row>
    <row r="37" spans="1:16">
      <c r="A37" s="1" t="s">
        <v>54</v>
      </c>
      <c r="B37" s="12" t="s">
        <v>15</v>
      </c>
      <c r="C37" s="21" t="s">
        <v>53</v>
      </c>
      <c r="D37" s="20"/>
      <c r="E37" s="9"/>
      <c r="F37" s="9"/>
      <c r="G37" s="20"/>
      <c r="H37" s="9"/>
      <c r="I37" s="9"/>
      <c r="J37" s="78">
        <v>25721522.140000001</v>
      </c>
      <c r="K37" s="345">
        <v>0</v>
      </c>
      <c r="L37" s="343">
        <v>25721522.140000001</v>
      </c>
      <c r="M37" s="26"/>
      <c r="N37" s="355">
        <v>0</v>
      </c>
      <c r="O37" s="343">
        <v>25721522</v>
      </c>
      <c r="P37" s="48"/>
    </row>
    <row r="38" spans="1:16">
      <c r="A38" s="7" t="s">
        <v>56</v>
      </c>
      <c r="B38" s="12" t="s">
        <v>15</v>
      </c>
      <c r="C38" s="21" t="s">
        <v>55</v>
      </c>
      <c r="D38" s="20"/>
      <c r="E38" s="9"/>
      <c r="F38" s="9"/>
      <c r="G38" s="20"/>
      <c r="H38" s="9"/>
      <c r="I38" s="9"/>
      <c r="J38" s="78">
        <v>8133337.71</v>
      </c>
      <c r="K38" s="345">
        <v>0</v>
      </c>
      <c r="L38" s="343">
        <v>8133337.71</v>
      </c>
      <c r="M38" s="26"/>
      <c r="N38" s="355">
        <v>0</v>
      </c>
      <c r="O38" s="343">
        <v>8133338</v>
      </c>
      <c r="P38" s="48"/>
    </row>
    <row r="39" spans="1:16">
      <c r="A39" s="1" t="s">
        <v>58</v>
      </c>
      <c r="B39" s="12" t="s">
        <v>59</v>
      </c>
      <c r="C39" s="99" t="s">
        <v>57</v>
      </c>
      <c r="E39" s="110"/>
      <c r="F39" s="110"/>
      <c r="G39" s="20"/>
      <c r="H39" s="9"/>
      <c r="I39" s="9"/>
      <c r="J39" s="78">
        <v>2266424.2399999998</v>
      </c>
      <c r="K39" s="345">
        <v>0</v>
      </c>
      <c r="L39" s="343">
        <v>2266424.2399999998</v>
      </c>
      <c r="M39" s="26"/>
      <c r="N39" s="355">
        <v>0</v>
      </c>
      <c r="O39" s="343">
        <v>2266424</v>
      </c>
      <c r="P39" s="48"/>
    </row>
    <row r="40" spans="1:16">
      <c r="A40" s="7" t="s">
        <v>61</v>
      </c>
      <c r="B40" s="12" t="s">
        <v>59</v>
      </c>
      <c r="C40" s="99" t="s">
        <v>60</v>
      </c>
      <c r="E40" s="110"/>
      <c r="F40" s="110"/>
      <c r="G40" s="20"/>
      <c r="H40" s="9"/>
      <c r="I40" s="9"/>
      <c r="J40" s="78">
        <v>326949.70999999996</v>
      </c>
      <c r="K40" s="345">
        <v>0</v>
      </c>
      <c r="L40" s="343">
        <v>326949.70999999996</v>
      </c>
      <c r="M40" s="26"/>
      <c r="N40" s="355">
        <v>450246</v>
      </c>
      <c r="O40" s="343">
        <v>777196</v>
      </c>
      <c r="P40" s="48"/>
    </row>
    <row r="41" spans="1:16">
      <c r="A41" s="1" t="s">
        <v>62</v>
      </c>
      <c r="B41" s="12" t="s">
        <v>26</v>
      </c>
      <c r="C41" s="21" t="s">
        <v>307</v>
      </c>
      <c r="D41" s="20"/>
      <c r="E41" s="9"/>
      <c r="F41" s="9"/>
      <c r="G41" s="20"/>
      <c r="H41" s="9"/>
      <c r="I41" s="9"/>
      <c r="J41" s="78">
        <v>0</v>
      </c>
      <c r="K41" s="345">
        <v>0</v>
      </c>
      <c r="L41" s="343">
        <v>0</v>
      </c>
      <c r="M41" s="26"/>
      <c r="N41" s="355">
        <v>3364122</v>
      </c>
      <c r="O41" s="343">
        <v>3364122</v>
      </c>
      <c r="P41" s="48"/>
    </row>
    <row r="42" spans="1:16">
      <c r="A42" s="7" t="s">
        <v>64</v>
      </c>
      <c r="B42" s="12" t="s">
        <v>65</v>
      </c>
      <c r="C42" s="21" t="s">
        <v>63</v>
      </c>
      <c r="D42" s="20"/>
      <c r="E42" s="9"/>
      <c r="F42" s="9"/>
      <c r="G42" s="20"/>
      <c r="H42" s="9"/>
      <c r="I42" s="9"/>
      <c r="J42" s="78">
        <v>0</v>
      </c>
      <c r="K42" s="345">
        <v>0</v>
      </c>
      <c r="L42" s="343">
        <v>0</v>
      </c>
      <c r="M42" s="26"/>
      <c r="N42" s="355">
        <v>0</v>
      </c>
      <c r="O42" s="343">
        <v>0</v>
      </c>
      <c r="P42" s="48"/>
    </row>
    <row r="43" spans="1:16">
      <c r="A43" s="1" t="s">
        <v>66</v>
      </c>
      <c r="B43" s="12" t="s">
        <v>33</v>
      </c>
      <c r="C43" s="21" t="s">
        <v>311</v>
      </c>
      <c r="D43" s="20"/>
      <c r="E43" s="20"/>
      <c r="F43" s="20"/>
      <c r="G43" s="20"/>
      <c r="H43" s="20"/>
      <c r="I43" s="20"/>
      <c r="J43" s="78">
        <v>0</v>
      </c>
      <c r="K43" s="345">
        <v>0</v>
      </c>
      <c r="L43" s="343">
        <v>0</v>
      </c>
      <c r="M43" s="26"/>
      <c r="N43" s="355">
        <v>0</v>
      </c>
      <c r="O43" s="343">
        <v>0</v>
      </c>
      <c r="P43" s="48"/>
    </row>
    <row r="44" spans="1:16">
      <c r="A44" s="7" t="s">
        <v>68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79">
        <v>-6930.86</v>
      </c>
      <c r="K44" s="347">
        <v>0</v>
      </c>
      <c r="L44" s="375">
        <v>-6930.86</v>
      </c>
      <c r="M44" s="26"/>
      <c r="N44" s="356">
        <v>0</v>
      </c>
      <c r="O44" s="375">
        <v>-6931</v>
      </c>
      <c r="P44" s="48"/>
    </row>
    <row r="45" spans="1:16">
      <c r="C45" s="20" t="s">
        <v>69</v>
      </c>
      <c r="D45" s="20"/>
      <c r="E45" s="20"/>
      <c r="F45" s="20"/>
      <c r="G45" s="20"/>
      <c r="H45" s="20"/>
      <c r="I45" s="20"/>
      <c r="J45" s="78">
        <v>0</v>
      </c>
      <c r="K45" s="343">
        <v>0</v>
      </c>
      <c r="L45" s="343">
        <v>0</v>
      </c>
      <c r="M45" s="49"/>
      <c r="N45" s="343">
        <v>0</v>
      </c>
      <c r="O45" s="343">
        <v>0</v>
      </c>
      <c r="P45" s="50"/>
    </row>
    <row r="46" spans="1:16">
      <c r="A46" s="28" t="s">
        <v>70</v>
      </c>
      <c r="B46" s="29"/>
      <c r="C46" s="15"/>
      <c r="D46" s="20"/>
      <c r="E46" s="9"/>
      <c r="F46" s="9"/>
      <c r="G46" s="9"/>
      <c r="H46" s="9"/>
      <c r="I46" s="9"/>
      <c r="J46" s="94"/>
      <c r="K46" s="83"/>
      <c r="L46" s="83"/>
      <c r="M46" s="34"/>
      <c r="N46" s="83"/>
      <c r="O46" s="83"/>
      <c r="P46" s="39"/>
    </row>
    <row r="47" spans="1:16">
      <c r="A47" s="28"/>
      <c r="B47" s="29"/>
      <c r="C47" s="15" t="s">
        <v>71</v>
      </c>
      <c r="D47" s="20"/>
      <c r="E47" s="9"/>
      <c r="F47" s="9"/>
      <c r="G47" s="9"/>
      <c r="H47" s="9"/>
      <c r="I47" s="9"/>
      <c r="J47" s="34">
        <v>36441302.940000005</v>
      </c>
      <c r="K47" s="88">
        <v>0</v>
      </c>
      <c r="L47" s="88">
        <v>36441303</v>
      </c>
      <c r="M47" s="34"/>
      <c r="N47" s="88">
        <v>3814368</v>
      </c>
      <c r="O47" s="88">
        <v>40255671</v>
      </c>
      <c r="P47" s="45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8"/>
      <c r="K48" s="343"/>
      <c r="L48" s="343"/>
      <c r="M48" s="20"/>
      <c r="N48" s="343"/>
      <c r="O48" s="343"/>
    </row>
    <row r="49" spans="1:16">
      <c r="A49" s="28"/>
      <c r="B49" s="29"/>
      <c r="C49" s="9" t="s">
        <v>308</v>
      </c>
      <c r="D49" s="15"/>
      <c r="E49" s="9"/>
      <c r="F49" s="9"/>
      <c r="G49" s="9"/>
      <c r="H49" s="9"/>
      <c r="I49" s="9"/>
      <c r="J49" s="94"/>
      <c r="K49" s="83"/>
      <c r="L49" s="83"/>
      <c r="M49" s="34"/>
      <c r="N49" s="83"/>
      <c r="O49" s="83"/>
      <c r="P49" s="39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81">
        <v>-6282908.5599999949</v>
      </c>
      <c r="K50" s="338">
        <v>0</v>
      </c>
      <c r="L50" s="353">
        <v>-6282909</v>
      </c>
      <c r="M50" s="10"/>
      <c r="N50" s="353">
        <v>4399091</v>
      </c>
      <c r="O50" s="353">
        <v>-1883818</v>
      </c>
      <c r="P50" s="11"/>
    </row>
    <row r="51" spans="1:16">
      <c r="A51" s="28" t="s">
        <v>73</v>
      </c>
      <c r="B51" s="29" t="s">
        <v>52</v>
      </c>
      <c r="C51" s="21"/>
      <c r="D51" s="20"/>
      <c r="E51" s="9"/>
      <c r="F51" s="9"/>
      <c r="G51" s="9"/>
      <c r="H51" s="20"/>
      <c r="I51" s="9"/>
      <c r="J51" s="89"/>
      <c r="K51" s="344"/>
      <c r="L51" s="372"/>
      <c r="M51" s="26"/>
      <c r="N51" s="344"/>
      <c r="O51" s="372"/>
      <c r="P51" s="48"/>
    </row>
    <row r="52" spans="1:16">
      <c r="A52" s="28" t="s">
        <v>75</v>
      </c>
      <c r="B52" s="29" t="s">
        <v>76</v>
      </c>
      <c r="C52" s="21" t="s">
        <v>74</v>
      </c>
      <c r="D52" s="20"/>
      <c r="E52" s="9"/>
      <c r="F52" s="9"/>
      <c r="G52" s="9"/>
      <c r="H52" s="20"/>
      <c r="I52" s="9"/>
      <c r="J52" s="78">
        <v>17537773.559999999</v>
      </c>
      <c r="K52" s="345">
        <v>0</v>
      </c>
      <c r="L52" s="343">
        <v>17537773.559999999</v>
      </c>
      <c r="M52" s="77"/>
      <c r="N52" s="345">
        <v>0</v>
      </c>
      <c r="O52" s="343">
        <v>17537774</v>
      </c>
      <c r="P52" s="27"/>
    </row>
    <row r="53" spans="1:16">
      <c r="A53" s="28" t="s">
        <v>78</v>
      </c>
      <c r="B53" s="29" t="s">
        <v>79</v>
      </c>
      <c r="C53" s="9" t="s">
        <v>77</v>
      </c>
      <c r="D53" s="20"/>
      <c r="E53" s="9"/>
      <c r="F53" s="9"/>
      <c r="G53" s="9"/>
      <c r="H53" s="20"/>
      <c r="I53" s="9"/>
      <c r="J53" s="78">
        <v>1063378.8999999999</v>
      </c>
      <c r="K53" s="345">
        <v>1000</v>
      </c>
      <c r="L53" s="343">
        <v>1064378.8999999999</v>
      </c>
      <c r="M53" s="77"/>
      <c r="N53" s="357">
        <v>0</v>
      </c>
      <c r="O53" s="343">
        <v>1064379</v>
      </c>
      <c r="P53" s="27"/>
    </row>
    <row r="54" spans="1:16">
      <c r="A54" s="28" t="s">
        <v>81</v>
      </c>
      <c r="B54" s="29" t="s">
        <v>79</v>
      </c>
      <c r="C54" s="44" t="s">
        <v>80</v>
      </c>
      <c r="D54" s="20"/>
      <c r="E54" s="9"/>
      <c r="F54" s="9"/>
      <c r="G54" s="9"/>
      <c r="H54" s="20"/>
      <c r="I54" s="9"/>
      <c r="J54" s="79">
        <v>0</v>
      </c>
      <c r="K54" s="347">
        <v>0</v>
      </c>
      <c r="L54" s="375">
        <v>0</v>
      </c>
      <c r="M54" s="77"/>
      <c r="N54" s="347">
        <v>82415</v>
      </c>
      <c r="O54" s="375">
        <v>82415</v>
      </c>
      <c r="P54" s="27"/>
    </row>
    <row r="55" spans="1:16">
      <c r="A55" s="28"/>
      <c r="B55" s="29"/>
      <c r="C55" s="20" t="s">
        <v>309</v>
      </c>
      <c r="D55" s="20"/>
      <c r="E55" s="9"/>
      <c r="F55" s="9"/>
      <c r="G55" s="9"/>
      <c r="H55" s="9"/>
      <c r="I55" s="9"/>
      <c r="J55" s="49">
        <v>0</v>
      </c>
      <c r="K55" s="338">
        <v>0</v>
      </c>
      <c r="L55" s="343">
        <v>0</v>
      </c>
      <c r="M55" s="49"/>
      <c r="N55" s="343">
        <v>0</v>
      </c>
      <c r="O55" s="343">
        <v>0</v>
      </c>
      <c r="P55" s="50"/>
    </row>
    <row r="56" spans="1:16" ht="13.5" thickBot="1">
      <c r="A56" s="40" t="s">
        <v>82</v>
      </c>
      <c r="B56" s="29"/>
      <c r="C56" s="15"/>
      <c r="D56" s="20"/>
      <c r="E56" s="20"/>
      <c r="F56" s="9"/>
      <c r="G56" s="9"/>
      <c r="H56" s="9"/>
      <c r="I56" s="9"/>
      <c r="J56" s="80"/>
      <c r="K56" s="80"/>
      <c r="L56" s="80"/>
      <c r="M56" s="82"/>
      <c r="N56" s="80"/>
      <c r="O56" s="80"/>
      <c r="P56" s="51"/>
    </row>
    <row r="57" spans="1:16" ht="13.5" thickTop="1">
      <c r="A57" s="28"/>
      <c r="B57" s="29"/>
      <c r="C57" s="15" t="s">
        <v>83</v>
      </c>
      <c r="D57" s="20"/>
      <c r="E57" s="20"/>
      <c r="F57" s="9"/>
      <c r="G57" s="9"/>
      <c r="H57" s="9"/>
      <c r="I57" s="9"/>
      <c r="J57" s="88">
        <v>18601152.459999997</v>
      </c>
      <c r="K57" s="88">
        <v>1000</v>
      </c>
      <c r="L57" s="88">
        <v>18602153</v>
      </c>
      <c r="M57" s="34"/>
      <c r="N57" s="88">
        <v>82415</v>
      </c>
      <c r="O57" s="88">
        <v>18684568</v>
      </c>
      <c r="P57" s="45"/>
    </row>
    <row r="58" spans="1:16">
      <c r="A58" s="40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52"/>
      <c r="N58" s="83"/>
      <c r="O58" s="83"/>
      <c r="P58" s="51"/>
    </row>
    <row r="59" spans="1:16">
      <c r="A59" s="28"/>
      <c r="B59" s="29"/>
      <c r="C59" s="53" t="s">
        <v>314</v>
      </c>
      <c r="D59" s="20"/>
      <c r="E59" s="20"/>
      <c r="F59" s="9"/>
      <c r="G59" s="9"/>
      <c r="H59" s="9"/>
      <c r="I59" s="9"/>
      <c r="J59" s="54">
        <v>12318243.900000002</v>
      </c>
      <c r="K59" s="338">
        <v>1000</v>
      </c>
      <c r="L59" s="358">
        <v>12319244</v>
      </c>
      <c r="M59" s="54"/>
      <c r="N59" s="358">
        <v>4481506</v>
      </c>
      <c r="O59" s="358">
        <v>16800750</v>
      </c>
      <c r="P59" s="55"/>
    </row>
    <row r="60" spans="1:16">
      <c r="A60" s="28" t="s">
        <v>84</v>
      </c>
      <c r="B60" s="29"/>
      <c r="C60" s="9"/>
      <c r="D60" s="20"/>
      <c r="E60" s="9"/>
      <c r="F60" s="9"/>
      <c r="G60" s="9"/>
      <c r="H60" s="9"/>
      <c r="I60" s="9"/>
      <c r="J60" s="56"/>
      <c r="K60" s="338"/>
      <c r="L60" s="359"/>
      <c r="M60" s="26"/>
      <c r="N60" s="359"/>
      <c r="O60" s="343"/>
      <c r="P60" s="57"/>
    </row>
    <row r="61" spans="1:16">
      <c r="A61" s="28" t="s">
        <v>86</v>
      </c>
      <c r="B61" s="29" t="s">
        <v>87</v>
      </c>
      <c r="C61" s="9" t="s">
        <v>85</v>
      </c>
      <c r="D61" s="20"/>
      <c r="E61" s="9"/>
      <c r="F61" s="9"/>
      <c r="G61" s="9"/>
      <c r="H61" s="9"/>
      <c r="I61" s="9"/>
      <c r="J61" s="95"/>
      <c r="K61" s="338"/>
      <c r="L61" s="379">
        <v>61640815</v>
      </c>
      <c r="M61" s="26"/>
      <c r="N61" s="360">
        <v>24518046</v>
      </c>
      <c r="O61" s="88">
        <v>86158861</v>
      </c>
      <c r="P61" s="48"/>
    </row>
    <row r="62" spans="1:16" s="36" customFormat="1">
      <c r="A62" s="28"/>
      <c r="B62" s="29"/>
      <c r="C62" s="21" t="s">
        <v>88</v>
      </c>
      <c r="D62" s="21"/>
      <c r="E62" s="21"/>
      <c r="F62" s="21"/>
      <c r="G62" s="21"/>
      <c r="H62" s="58"/>
      <c r="I62" s="21"/>
      <c r="J62" s="75"/>
      <c r="K62" s="88"/>
      <c r="L62" s="378">
        <v>5347390</v>
      </c>
      <c r="M62" s="59">
        <v>632391</v>
      </c>
      <c r="N62" s="361">
        <v>-738642</v>
      </c>
      <c r="O62" s="361">
        <v>4608748</v>
      </c>
      <c r="P62" s="60"/>
    </row>
    <row r="63" spans="1:16" s="36" customFormat="1">
      <c r="A63" s="40"/>
      <c r="B63" s="29"/>
      <c r="C63" s="61"/>
      <c r="D63" s="21"/>
      <c r="E63" s="21"/>
      <c r="F63" s="21"/>
      <c r="G63" s="21"/>
      <c r="H63" s="35"/>
      <c r="I63" s="35"/>
      <c r="J63" s="87"/>
      <c r="K63" s="348"/>
      <c r="L63" s="362"/>
      <c r="M63" s="52"/>
      <c r="N63" s="362"/>
      <c r="O63" s="362"/>
      <c r="P63" s="51"/>
    </row>
    <row r="64" spans="1:16" s="331" customFormat="1">
      <c r="A64" s="327"/>
      <c r="B64" s="328"/>
      <c r="C64" s="329" t="s">
        <v>89</v>
      </c>
      <c r="D64" s="329"/>
      <c r="E64" s="329"/>
      <c r="F64" s="329"/>
      <c r="G64" s="329"/>
      <c r="H64" s="329"/>
      <c r="I64" s="329"/>
      <c r="J64" s="329"/>
      <c r="K64" s="349"/>
      <c r="L64" s="349">
        <v>66988205</v>
      </c>
      <c r="M64" s="330"/>
      <c r="N64" s="363">
        <v>23779404</v>
      </c>
      <c r="O64" s="363">
        <v>90767609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62"/>
      <c r="J65" s="96"/>
      <c r="K65" s="338"/>
      <c r="L65" s="362"/>
      <c r="M65" s="52"/>
      <c r="N65" s="362"/>
      <c r="O65" s="362"/>
      <c r="P65" s="24"/>
    </row>
    <row r="66" spans="1:16">
      <c r="A66" s="40"/>
      <c r="B66" s="29"/>
      <c r="C66" s="9" t="s">
        <v>90</v>
      </c>
      <c r="D66" s="9"/>
      <c r="E66" s="9"/>
      <c r="F66" s="9"/>
      <c r="G66" s="9"/>
      <c r="H66" s="9"/>
      <c r="I66" s="9"/>
      <c r="J66" s="63"/>
      <c r="K66" s="338"/>
      <c r="L66" s="338">
        <v>79307449</v>
      </c>
      <c r="M66" s="9"/>
      <c r="N66" s="338">
        <v>28260910</v>
      </c>
      <c r="O66" s="338">
        <v>107568359</v>
      </c>
      <c r="P66" s="64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43"/>
      <c r="L67" s="343"/>
      <c r="M67" s="20"/>
      <c r="N67" s="343"/>
      <c r="O67" s="343"/>
    </row>
    <row r="68" spans="1:16" customFormat="1" ht="15">
      <c r="C68" s="4" t="s">
        <v>91</v>
      </c>
      <c r="K68" s="350"/>
      <c r="L68" s="380"/>
      <c r="M68" s="65"/>
      <c r="N68" s="364"/>
      <c r="O68" s="364"/>
    </row>
    <row r="69" spans="1:16">
      <c r="I69" s="66"/>
      <c r="J69" s="66"/>
      <c r="K69" s="351"/>
      <c r="L69" s="365">
        <v>0</v>
      </c>
      <c r="M69" s="97"/>
      <c r="N69" s="365">
        <v>0</v>
      </c>
      <c r="O69" s="365">
        <v>0</v>
      </c>
    </row>
    <row r="70" spans="1:16">
      <c r="L70" s="365">
        <v>1</v>
      </c>
      <c r="M70" s="97"/>
      <c r="N70" s="365"/>
      <c r="O70" s="365"/>
    </row>
    <row r="71" spans="1:16">
      <c r="L71" s="365"/>
      <c r="M71" s="97"/>
      <c r="N71" s="360"/>
      <c r="O71" s="360"/>
    </row>
    <row r="72" spans="1:16">
      <c r="L72" s="365"/>
      <c r="M72" s="97"/>
      <c r="N72" s="365"/>
      <c r="O72" s="365"/>
    </row>
    <row r="73" spans="1:16">
      <c r="L73" s="365"/>
      <c r="M73" s="97"/>
      <c r="N73" s="365"/>
      <c r="O73" s="365"/>
    </row>
    <row r="74" spans="1:16">
      <c r="J74" s="332"/>
      <c r="L74" s="365"/>
      <c r="M74" s="97"/>
      <c r="N74" s="365"/>
      <c r="O74" s="365"/>
    </row>
    <row r="75" spans="1:16">
      <c r="A75" s="7"/>
      <c r="B75" s="8"/>
      <c r="L75" s="365"/>
      <c r="M75" s="97"/>
      <c r="N75" s="365"/>
      <c r="O75" s="365"/>
    </row>
    <row r="76" spans="1:16">
      <c r="L76" s="365"/>
      <c r="M76" s="97"/>
      <c r="N76" s="365"/>
      <c r="O76" s="365"/>
    </row>
    <row r="77" spans="1:16">
      <c r="A77" s="7"/>
      <c r="B77" s="8"/>
      <c r="L77" s="365"/>
      <c r="M77" s="97"/>
      <c r="N77" s="365"/>
      <c r="O77" s="365"/>
    </row>
    <row r="78" spans="1:16">
      <c r="L78" s="365"/>
      <c r="M78" s="97"/>
      <c r="N78" s="365"/>
      <c r="O78" s="365"/>
    </row>
    <row r="79" spans="1:16">
      <c r="A79" s="7"/>
      <c r="B79" s="8"/>
      <c r="L79" s="365"/>
      <c r="M79" s="97"/>
      <c r="N79" s="365"/>
      <c r="O79" s="365"/>
    </row>
    <row r="80" spans="1:16">
      <c r="L80" s="365"/>
      <c r="M80" s="97"/>
      <c r="N80" s="365"/>
      <c r="O80" s="365"/>
    </row>
    <row r="82" spans="1:2">
      <c r="A82" s="7"/>
      <c r="B82" s="8"/>
    </row>
    <row r="83" spans="1:2">
      <c r="A83" s="4"/>
    </row>
  </sheetData>
  <sheetProtection algorithmName="SHA-512" hashValue="nLk9bH/rGoeHZhgild8aEqDp8tj3vV0t/rRJVfM08C84GywR/dGyn3zJZrTteX+cRnbb5FYuQy4I2vHvv+7doQ==" saltValue="vRqUEpjM6y6FpDhHzHQoBg==" spinCount="100000" sheet="1" formatColumns="0" formatRows="0"/>
  <conditionalFormatting sqref="L68">
    <cfRule type="cellIs" dxfId="63" priority="3" operator="notEqual">
      <formula>0</formula>
    </cfRule>
    <cfRule type="cellIs" dxfId="62" priority="4" operator="equal">
      <formula>0</formula>
    </cfRule>
  </conditionalFormatting>
  <conditionalFormatting sqref="N68:O68">
    <cfRule type="cellIs" dxfId="61" priority="1" operator="notEqual">
      <formula>0</formula>
    </cfRule>
    <cfRule type="cellIs" dxfId="60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A1:P83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0" width="17.7109375" style="4" customWidth="1"/>
    <col min="11" max="12" width="17.7109375" style="352" customWidth="1"/>
    <col min="13" max="13" width="0.140625" style="4" customWidth="1"/>
    <col min="14" max="14" width="17.7109375" style="352" customWidth="1"/>
    <col min="15" max="15" width="19.28515625" style="352" customWidth="1"/>
    <col min="16" max="16" width="11.28515625" style="4" customWidth="1"/>
    <col min="17" max="16384" width="11.140625" style="4"/>
  </cols>
  <sheetData>
    <row r="1" spans="1:16">
      <c r="B1" s="2"/>
      <c r="C1" s="339"/>
      <c r="D1" s="104"/>
      <c r="E1" s="104"/>
      <c r="F1" s="104"/>
      <c r="G1" s="104"/>
      <c r="H1" s="104"/>
      <c r="I1" s="104"/>
      <c r="J1" s="101" t="s">
        <v>121</v>
      </c>
      <c r="K1" s="339"/>
      <c r="L1" s="339"/>
      <c r="M1" s="104"/>
      <c r="N1" s="339"/>
      <c r="O1" s="339"/>
      <c r="P1" s="3"/>
    </row>
    <row r="2" spans="1:16">
      <c r="B2" s="2"/>
      <c r="C2" s="104"/>
      <c r="D2" s="104"/>
      <c r="E2" s="104"/>
      <c r="F2" s="104"/>
      <c r="G2" s="104"/>
      <c r="H2" s="104"/>
      <c r="I2" s="104"/>
      <c r="J2" s="101" t="s">
        <v>0</v>
      </c>
      <c r="K2" s="339"/>
      <c r="L2" s="339"/>
      <c r="M2" s="104"/>
      <c r="N2" s="339"/>
      <c r="O2" s="339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02" t="s">
        <v>1</v>
      </c>
      <c r="K3" s="340"/>
      <c r="L3" s="340"/>
      <c r="M3" s="15"/>
      <c r="N3" s="340"/>
      <c r="O3" s="366"/>
      <c r="P3" s="4" t="s">
        <v>2</v>
      </c>
    </row>
    <row r="4" spans="1:16">
      <c r="B4" s="2"/>
      <c r="C4" s="105"/>
      <c r="D4" s="106"/>
      <c r="E4" s="106"/>
      <c r="F4" s="106"/>
      <c r="G4" s="106"/>
      <c r="H4" s="106"/>
      <c r="I4" s="106"/>
      <c r="J4" s="107" t="s">
        <v>373</v>
      </c>
      <c r="K4" s="340"/>
      <c r="L4" s="340"/>
      <c r="M4" s="106"/>
      <c r="N4" s="340"/>
      <c r="O4" s="367"/>
      <c r="P4" s="4" t="s">
        <v>374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88"/>
      <c r="L5" s="353"/>
      <c r="M5" s="10"/>
      <c r="N5" s="353"/>
      <c r="O5" s="353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54" t="s">
        <v>3</v>
      </c>
      <c r="K6" s="341"/>
      <c r="L6" s="354" t="s">
        <v>3</v>
      </c>
      <c r="M6" s="255"/>
      <c r="N6" s="354" t="s">
        <v>4</v>
      </c>
      <c r="O6" s="354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56" t="s">
        <v>290</v>
      </c>
      <c r="K7" s="342" t="s">
        <v>291</v>
      </c>
      <c r="L7" s="370"/>
      <c r="M7" s="258"/>
      <c r="N7" s="342" t="str">
        <f>[4]SNP!$O$9</f>
        <v>Unit</v>
      </c>
      <c r="O7" s="342"/>
      <c r="P7" s="16"/>
    </row>
    <row r="8" spans="1:16">
      <c r="A8" s="17" t="s">
        <v>7</v>
      </c>
      <c r="B8" s="18" t="s">
        <v>8</v>
      </c>
      <c r="C8" s="9" t="s">
        <v>6</v>
      </c>
      <c r="D8" s="9"/>
      <c r="E8" s="9"/>
      <c r="F8" s="9"/>
      <c r="G8" s="9"/>
      <c r="H8" s="9"/>
      <c r="I8" s="9"/>
      <c r="J8" s="9"/>
      <c r="K8" s="338"/>
      <c r="L8" s="353"/>
      <c r="M8" s="10"/>
      <c r="N8" s="353"/>
      <c r="O8" s="353"/>
      <c r="P8" s="11"/>
    </row>
    <row r="9" spans="1:16">
      <c r="B9" s="19"/>
      <c r="C9" s="20" t="s">
        <v>9</v>
      </c>
      <c r="D9" s="21"/>
      <c r="E9" s="9"/>
      <c r="F9" s="9"/>
      <c r="G9" s="9"/>
      <c r="H9" s="9"/>
      <c r="I9" s="20"/>
      <c r="J9" s="20"/>
      <c r="K9" s="343"/>
      <c r="L9" s="343"/>
      <c r="M9" s="10"/>
      <c r="N9" s="343"/>
      <c r="O9" s="343"/>
    </row>
    <row r="10" spans="1:16">
      <c r="A10" s="1" t="s">
        <v>11</v>
      </c>
      <c r="B10" s="19" t="s">
        <v>12</v>
      </c>
      <c r="C10" s="20"/>
      <c r="D10" s="22" t="s">
        <v>321</v>
      </c>
      <c r="E10" s="20"/>
      <c r="F10" s="109"/>
      <c r="G10" s="109"/>
      <c r="H10" s="23"/>
      <c r="I10" s="21"/>
      <c r="J10" s="89"/>
      <c r="K10" s="344"/>
      <c r="L10" s="372"/>
      <c r="M10" s="76"/>
      <c r="N10" s="344"/>
      <c r="O10" s="372"/>
      <c r="P10" s="24"/>
    </row>
    <row r="11" spans="1:16">
      <c r="A11" s="1" t="s">
        <v>14</v>
      </c>
      <c r="B11" s="19" t="s">
        <v>15</v>
      </c>
      <c r="C11" s="20"/>
      <c r="D11" s="21" t="s">
        <v>322</v>
      </c>
      <c r="E11" s="9"/>
      <c r="F11" s="25"/>
      <c r="G11" s="26">
        <v>6154314.9100000001</v>
      </c>
      <c r="H11" s="9"/>
      <c r="I11" s="20"/>
      <c r="J11" s="78">
        <v>16030232.07</v>
      </c>
      <c r="K11" s="345">
        <v>0</v>
      </c>
      <c r="L11" s="343">
        <v>16030232.07</v>
      </c>
      <c r="M11" s="77"/>
      <c r="N11" s="345">
        <v>0</v>
      </c>
      <c r="O11" s="343">
        <v>16030232</v>
      </c>
      <c r="P11" s="27"/>
    </row>
    <row r="12" spans="1:16">
      <c r="A12" s="1" t="s">
        <v>17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8">
        <v>6164542.0700000003</v>
      </c>
      <c r="K12" s="345">
        <v>0</v>
      </c>
      <c r="L12" s="343">
        <v>6164542.0700000003</v>
      </c>
      <c r="M12" s="77"/>
      <c r="N12" s="345">
        <v>0</v>
      </c>
      <c r="O12" s="343">
        <v>6164542</v>
      </c>
      <c r="P12" s="27"/>
    </row>
    <row r="13" spans="1:16">
      <c r="A13" s="1" t="s">
        <v>19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8">
        <v>3427943.0000000005</v>
      </c>
      <c r="K13" s="345">
        <v>0</v>
      </c>
      <c r="L13" s="343">
        <v>3427943.0000000005</v>
      </c>
      <c r="M13" s="77"/>
      <c r="N13" s="345">
        <v>0</v>
      </c>
      <c r="O13" s="343">
        <v>3427943</v>
      </c>
      <c r="P13" s="27"/>
    </row>
    <row r="14" spans="1:16">
      <c r="A14" s="1" t="s">
        <v>21</v>
      </c>
      <c r="B14" s="19" t="s">
        <v>12</v>
      </c>
      <c r="C14" s="20"/>
      <c r="D14" s="21" t="s">
        <v>20</v>
      </c>
      <c r="E14" s="9"/>
      <c r="F14" s="25"/>
      <c r="G14" s="25"/>
      <c r="H14" s="20"/>
      <c r="I14" s="20"/>
      <c r="J14" s="78">
        <v>1724030.1900000002</v>
      </c>
      <c r="K14" s="345">
        <v>0</v>
      </c>
      <c r="L14" s="343">
        <v>1724030.1900000002</v>
      </c>
      <c r="M14" s="77"/>
      <c r="N14" s="345"/>
      <c r="O14" s="343">
        <v>1724030</v>
      </c>
      <c r="P14" s="27"/>
    </row>
    <row r="15" spans="1:16">
      <c r="A15" s="28"/>
      <c r="B15" s="29"/>
      <c r="C15" s="20"/>
      <c r="D15" s="21" t="s">
        <v>22</v>
      </c>
      <c r="E15" s="9"/>
      <c r="F15" s="30"/>
      <c r="G15" s="26"/>
      <c r="H15" s="31"/>
      <c r="I15" s="20"/>
      <c r="J15" s="90">
        <v>233096.41</v>
      </c>
      <c r="K15" s="346">
        <v>0</v>
      </c>
      <c r="L15" s="374">
        <v>233096.41</v>
      </c>
      <c r="M15" s="77"/>
      <c r="N15" s="343">
        <v>0</v>
      </c>
      <c r="O15" s="343">
        <v>233096</v>
      </c>
    </row>
    <row r="16" spans="1:16">
      <c r="A16" s="28" t="s">
        <v>24</v>
      </c>
      <c r="B16" s="29" t="s">
        <v>12</v>
      </c>
      <c r="C16" s="20"/>
      <c r="D16" s="22" t="s">
        <v>324</v>
      </c>
      <c r="E16" s="20"/>
      <c r="F16" s="109"/>
      <c r="G16" s="109"/>
      <c r="H16" s="31"/>
      <c r="I16" s="20"/>
      <c r="J16" s="78"/>
      <c r="K16" s="345">
        <v>0</v>
      </c>
      <c r="L16" s="343"/>
      <c r="M16" s="77"/>
      <c r="N16" s="345">
        <v>0</v>
      </c>
      <c r="O16" s="343"/>
      <c r="P16" s="27"/>
    </row>
    <row r="17" spans="1:16">
      <c r="A17" s="28" t="s">
        <v>25</v>
      </c>
      <c r="B17" s="32" t="s">
        <v>26</v>
      </c>
      <c r="C17" s="20"/>
      <c r="D17" s="33" t="s">
        <v>325</v>
      </c>
      <c r="E17" s="9"/>
      <c r="F17" s="9"/>
      <c r="G17" s="9">
        <v>0</v>
      </c>
      <c r="H17" s="9"/>
      <c r="I17" s="21"/>
      <c r="J17" s="79">
        <v>1058339.83</v>
      </c>
      <c r="K17" s="347">
        <v>0</v>
      </c>
      <c r="L17" s="375">
        <v>1058339.83</v>
      </c>
      <c r="M17" s="77"/>
      <c r="N17" s="347">
        <v>0</v>
      </c>
      <c r="O17" s="375">
        <v>1058340</v>
      </c>
      <c r="P17" s="27"/>
    </row>
    <row r="18" spans="1:16" s="36" customFormat="1">
      <c r="A18" s="28"/>
      <c r="B18" s="32"/>
      <c r="C18" s="21"/>
      <c r="D18" s="21" t="s">
        <v>27</v>
      </c>
      <c r="E18" s="21"/>
      <c r="F18" s="21"/>
      <c r="G18" s="21"/>
      <c r="H18" s="34"/>
      <c r="I18" s="34"/>
      <c r="J18" s="34">
        <v>1087022.2200000002</v>
      </c>
      <c r="K18" s="88">
        <v>0</v>
      </c>
      <c r="L18" s="88">
        <v>1087022.2200000002</v>
      </c>
      <c r="M18" s="35"/>
      <c r="N18" s="348">
        <v>441855</v>
      </c>
      <c r="O18" s="348">
        <v>1528877</v>
      </c>
    </row>
    <row r="19" spans="1:16" ht="13.5" thickBot="1">
      <c r="A19" s="28" t="s">
        <v>28</v>
      </c>
      <c r="B19" s="32"/>
      <c r="C19" s="20"/>
      <c r="D19" s="37"/>
      <c r="E19" s="20"/>
      <c r="F19" s="9"/>
      <c r="G19" s="9"/>
      <c r="H19" s="9"/>
      <c r="I19" s="9"/>
      <c r="J19" s="91"/>
      <c r="K19" s="80"/>
      <c r="L19" s="80"/>
      <c r="M19" s="38"/>
      <c r="N19" s="80"/>
      <c r="O19" s="80"/>
      <c r="P19" s="39"/>
    </row>
    <row r="20" spans="1:16" ht="13.5" thickTop="1">
      <c r="A20" s="28"/>
      <c r="B20" s="32"/>
      <c r="C20" s="9"/>
      <c r="D20" s="9" t="s">
        <v>29</v>
      </c>
      <c r="E20" s="9"/>
      <c r="F20" s="9"/>
      <c r="G20" s="9"/>
      <c r="H20" s="9"/>
      <c r="I20" s="9"/>
      <c r="J20" s="81">
        <v>29725205.789999999</v>
      </c>
      <c r="K20" s="338">
        <v>0</v>
      </c>
      <c r="L20" s="353">
        <v>29725205</v>
      </c>
      <c r="M20" s="10"/>
      <c r="N20" s="353">
        <v>441855</v>
      </c>
      <c r="O20" s="353">
        <v>30167060</v>
      </c>
      <c r="P20" s="11"/>
    </row>
    <row r="21" spans="1:16">
      <c r="A21" s="40"/>
      <c r="B21" s="41"/>
      <c r="C21" s="15"/>
      <c r="D21" s="9"/>
      <c r="E21" s="9"/>
      <c r="F21" s="9"/>
      <c r="G21" s="9"/>
      <c r="H21" s="9"/>
      <c r="I21" s="9"/>
      <c r="J21" s="81"/>
      <c r="K21" s="338"/>
      <c r="L21" s="353"/>
      <c r="M21" s="10"/>
      <c r="N21" s="353"/>
      <c r="O21" s="353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81"/>
      <c r="K22" s="338"/>
      <c r="L22" s="353"/>
      <c r="M22" s="10"/>
      <c r="N22" s="353"/>
      <c r="O22" s="353"/>
      <c r="P22" s="11"/>
    </row>
    <row r="23" spans="1:16">
      <c r="A23" s="7" t="s">
        <v>32</v>
      </c>
      <c r="B23" s="12" t="s">
        <v>33</v>
      </c>
      <c r="C23" s="22" t="s">
        <v>31</v>
      </c>
      <c r="D23" s="21"/>
      <c r="E23" s="9"/>
      <c r="F23" s="9"/>
      <c r="G23" s="20"/>
      <c r="H23" s="9"/>
      <c r="I23" s="9"/>
      <c r="J23" s="92"/>
      <c r="K23" s="344"/>
      <c r="L23" s="376"/>
      <c r="M23" s="77"/>
      <c r="N23" s="344"/>
      <c r="O23" s="372"/>
      <c r="P23" s="27"/>
    </row>
    <row r="24" spans="1:16">
      <c r="A24" s="1" t="s">
        <v>35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8">
        <v>54159999.632999994</v>
      </c>
      <c r="K24" s="345">
        <v>0</v>
      </c>
      <c r="L24" s="343">
        <v>54159999.632999994</v>
      </c>
      <c r="M24" s="77"/>
      <c r="N24" s="345">
        <v>808043</v>
      </c>
      <c r="O24" s="343">
        <v>54968043</v>
      </c>
      <c r="P24" s="27"/>
    </row>
    <row r="25" spans="1:16">
      <c r="A25" s="7" t="s">
        <v>37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8">
        <v>13107760.989999995</v>
      </c>
      <c r="K25" s="345">
        <v>0</v>
      </c>
      <c r="L25" s="343">
        <v>13107760.989999995</v>
      </c>
      <c r="M25" s="77"/>
      <c r="N25" s="345">
        <v>2006511</v>
      </c>
      <c r="O25" s="343">
        <v>15114272</v>
      </c>
      <c r="P25" s="27"/>
    </row>
    <row r="26" spans="1:16">
      <c r="A26" s="1" t="s">
        <v>39</v>
      </c>
      <c r="B26" s="12" t="s">
        <v>33</v>
      </c>
      <c r="C26" s="22"/>
      <c r="D26" s="99" t="s">
        <v>38</v>
      </c>
      <c r="E26" s="110"/>
      <c r="F26" s="9"/>
      <c r="G26" s="20"/>
      <c r="H26" s="9"/>
      <c r="I26" s="9"/>
      <c r="J26" s="78">
        <v>1946451.9799999997</v>
      </c>
      <c r="K26" s="345">
        <v>0</v>
      </c>
      <c r="L26" s="343">
        <v>1946451.9799999997</v>
      </c>
      <c r="M26" s="77"/>
      <c r="N26" s="345">
        <v>0</v>
      </c>
      <c r="O26" s="343">
        <v>1946452</v>
      </c>
      <c r="P26" s="27"/>
    </row>
    <row r="27" spans="1:16">
      <c r="A27" s="7" t="s">
        <v>41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8">
        <v>9581305.0899999999</v>
      </c>
      <c r="K27" s="345">
        <v>0</v>
      </c>
      <c r="L27" s="343">
        <v>9581305.0899999999</v>
      </c>
      <c r="M27" s="77"/>
      <c r="N27" s="345">
        <v>0</v>
      </c>
      <c r="O27" s="343">
        <v>9581305</v>
      </c>
      <c r="P27" s="27"/>
    </row>
    <row r="28" spans="1:16">
      <c r="A28" s="1" t="s">
        <v>43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8">
        <v>7504485.5099999998</v>
      </c>
      <c r="K28" s="345">
        <v>-153393.42000000001</v>
      </c>
      <c r="L28" s="343">
        <v>7351092.0899999999</v>
      </c>
      <c r="M28" s="77"/>
      <c r="N28" s="345">
        <v>1208317</v>
      </c>
      <c r="O28" s="343">
        <v>8559409</v>
      </c>
      <c r="P28" s="27"/>
    </row>
    <row r="29" spans="1:16">
      <c r="A29" s="7" t="s">
        <v>45</v>
      </c>
      <c r="B29" s="12" t="s">
        <v>46</v>
      </c>
      <c r="C29" s="22"/>
      <c r="D29" s="21" t="s">
        <v>44</v>
      </c>
      <c r="E29" s="9"/>
      <c r="F29" s="9"/>
      <c r="G29" s="20"/>
      <c r="H29" s="9"/>
      <c r="I29" s="9"/>
      <c r="J29" s="79">
        <v>9215476.25</v>
      </c>
      <c r="K29" s="347">
        <v>0</v>
      </c>
      <c r="L29" s="375">
        <v>9215476.25</v>
      </c>
      <c r="M29" s="77"/>
      <c r="N29" s="347">
        <v>60771</v>
      </c>
      <c r="O29" s="375">
        <v>9276247</v>
      </c>
      <c r="P29" s="27"/>
    </row>
    <row r="30" spans="1:16">
      <c r="C30" s="22"/>
      <c r="D30" s="21" t="s">
        <v>47</v>
      </c>
      <c r="E30" s="9"/>
      <c r="F30" s="9"/>
      <c r="G30" s="20"/>
      <c r="H30" s="9"/>
      <c r="I30" s="9"/>
      <c r="J30" s="93">
        <v>7707233.6899999995</v>
      </c>
      <c r="K30" s="338">
        <v>0</v>
      </c>
      <c r="L30" s="353">
        <v>7707233.6899999995</v>
      </c>
      <c r="M30" s="42"/>
      <c r="N30" s="353">
        <v>0</v>
      </c>
      <c r="O30" s="353">
        <v>7707234</v>
      </c>
      <c r="P30" s="43"/>
    </row>
    <row r="31" spans="1:16" ht="13.5" thickBot="1">
      <c r="A31" s="1" t="s">
        <v>48</v>
      </c>
      <c r="C31" s="9"/>
      <c r="D31" s="37"/>
      <c r="E31" s="20"/>
      <c r="F31" s="9"/>
      <c r="G31" s="9"/>
      <c r="H31" s="9"/>
      <c r="I31" s="9"/>
      <c r="J31" s="91"/>
      <c r="K31" s="80"/>
      <c r="L31" s="80"/>
      <c r="M31" s="82"/>
      <c r="N31" s="80"/>
      <c r="O31" s="80"/>
      <c r="P31" s="39"/>
    </row>
    <row r="32" spans="1:16" ht="13.5" thickTop="1">
      <c r="A32" s="7"/>
      <c r="C32" s="22"/>
      <c r="D32" s="44" t="s">
        <v>49</v>
      </c>
      <c r="E32" s="9"/>
      <c r="F32" s="9"/>
      <c r="G32" s="20"/>
      <c r="H32" s="9"/>
      <c r="I32" s="9"/>
      <c r="J32" s="34">
        <v>103222713.14300001</v>
      </c>
      <c r="K32" s="338">
        <v>-153393.42000000001</v>
      </c>
      <c r="L32" s="88">
        <v>103069320</v>
      </c>
      <c r="M32" s="34"/>
      <c r="N32" s="88">
        <v>4083642</v>
      </c>
      <c r="O32" s="88">
        <v>107152962</v>
      </c>
      <c r="P32" s="45"/>
    </row>
    <row r="33" spans="1:16">
      <c r="C33" s="9"/>
      <c r="D33" s="37"/>
      <c r="E33" s="20"/>
      <c r="F33" s="9"/>
      <c r="G33" s="9"/>
      <c r="H33" s="9"/>
      <c r="I33" s="9"/>
      <c r="J33" s="94"/>
      <c r="K33" s="83"/>
      <c r="L33" s="83"/>
      <c r="M33" s="38"/>
      <c r="N33" s="83"/>
      <c r="O33" s="83"/>
      <c r="P33" s="39"/>
    </row>
    <row r="34" spans="1:16">
      <c r="A34" s="7"/>
      <c r="C34" s="9"/>
      <c r="D34" s="9" t="s">
        <v>306</v>
      </c>
      <c r="E34" s="9"/>
      <c r="F34" s="9"/>
      <c r="G34" s="9"/>
      <c r="H34" s="9"/>
      <c r="I34" s="9"/>
      <c r="J34" s="81">
        <v>-73497507.353000015</v>
      </c>
      <c r="K34" s="338">
        <v>153393.42000000001</v>
      </c>
      <c r="L34" s="353">
        <v>-73344115</v>
      </c>
      <c r="M34" s="46"/>
      <c r="N34" s="353">
        <v>-3641787</v>
      </c>
      <c r="O34" s="353">
        <v>-76985902</v>
      </c>
      <c r="P34" s="47"/>
    </row>
    <row r="35" spans="1:16">
      <c r="C35" s="15"/>
      <c r="D35" s="20"/>
      <c r="E35" s="9"/>
      <c r="F35" s="9"/>
      <c r="G35" s="9"/>
      <c r="H35" s="9"/>
      <c r="I35" s="9"/>
      <c r="J35" s="81"/>
      <c r="K35" s="338"/>
      <c r="L35" s="353"/>
      <c r="M35" s="10"/>
      <c r="N35" s="353"/>
      <c r="O35" s="353"/>
      <c r="P35" s="11"/>
    </row>
    <row r="36" spans="1:16">
      <c r="A36" s="7" t="s">
        <v>51</v>
      </c>
      <c r="B36" s="12" t="s">
        <v>52</v>
      </c>
      <c r="C36" s="21" t="s">
        <v>50</v>
      </c>
      <c r="D36" s="20"/>
      <c r="E36" s="9"/>
      <c r="F36" s="9"/>
      <c r="G36" s="20"/>
      <c r="H36" s="9"/>
      <c r="I36" s="9"/>
      <c r="J36" s="89"/>
      <c r="K36" s="344"/>
      <c r="L36" s="372"/>
      <c r="M36" s="26"/>
      <c r="N36" s="344"/>
      <c r="O36" s="372"/>
      <c r="P36" s="48"/>
    </row>
    <row r="37" spans="1:16">
      <c r="A37" s="1" t="s">
        <v>54</v>
      </c>
      <c r="B37" s="12" t="s">
        <v>15</v>
      </c>
      <c r="C37" s="21" t="s">
        <v>53</v>
      </c>
      <c r="D37" s="20"/>
      <c r="E37" s="9"/>
      <c r="F37" s="9"/>
      <c r="G37" s="20"/>
      <c r="H37" s="9"/>
      <c r="I37" s="9"/>
      <c r="J37" s="78">
        <v>38573775.539999999</v>
      </c>
      <c r="K37" s="345">
        <v>0</v>
      </c>
      <c r="L37" s="343">
        <v>38573775.539999999</v>
      </c>
      <c r="M37" s="26"/>
      <c r="N37" s="355">
        <v>0</v>
      </c>
      <c r="O37" s="343">
        <v>38573776</v>
      </c>
      <c r="P37" s="48"/>
    </row>
    <row r="38" spans="1:16">
      <c r="A38" s="7" t="s">
        <v>56</v>
      </c>
      <c r="B38" s="12" t="s">
        <v>15</v>
      </c>
      <c r="C38" s="21" t="s">
        <v>55</v>
      </c>
      <c r="D38" s="20"/>
      <c r="E38" s="9"/>
      <c r="F38" s="9"/>
      <c r="G38" s="20"/>
      <c r="H38" s="9"/>
      <c r="I38" s="9"/>
      <c r="J38" s="78">
        <v>656052.21</v>
      </c>
      <c r="K38" s="345">
        <v>0</v>
      </c>
      <c r="L38" s="343">
        <v>656052.21</v>
      </c>
      <c r="M38" s="26"/>
      <c r="N38" s="355">
        <v>0</v>
      </c>
      <c r="O38" s="343">
        <v>656052</v>
      </c>
      <c r="P38" s="48"/>
    </row>
    <row r="39" spans="1:16">
      <c r="A39" s="1" t="s">
        <v>58</v>
      </c>
      <c r="B39" s="12" t="s">
        <v>59</v>
      </c>
      <c r="C39" s="99" t="s">
        <v>57</v>
      </c>
      <c r="E39" s="110"/>
      <c r="F39" s="110"/>
      <c r="G39" s="20"/>
      <c r="H39" s="9"/>
      <c r="I39" s="9"/>
      <c r="J39" s="78">
        <v>19608129.219999999</v>
      </c>
      <c r="K39" s="345"/>
      <c r="L39" s="343">
        <v>19608129.219999999</v>
      </c>
      <c r="M39" s="26"/>
      <c r="N39" s="355">
        <v>7155198</v>
      </c>
      <c r="O39" s="343">
        <v>26763327</v>
      </c>
      <c r="P39" s="48"/>
    </row>
    <row r="40" spans="1:16">
      <c r="A40" s="7" t="s">
        <v>61</v>
      </c>
      <c r="B40" s="12" t="s">
        <v>59</v>
      </c>
      <c r="C40" s="99" t="s">
        <v>60</v>
      </c>
      <c r="E40" s="110"/>
      <c r="F40" s="110"/>
      <c r="G40" s="20"/>
      <c r="H40" s="9"/>
      <c r="I40" s="9"/>
      <c r="J40" s="78">
        <v>2712346.69</v>
      </c>
      <c r="K40" s="345">
        <v>0</v>
      </c>
      <c r="L40" s="343">
        <v>2712346.69</v>
      </c>
      <c r="M40" s="26"/>
      <c r="N40" s="355">
        <v>0</v>
      </c>
      <c r="O40" s="343">
        <v>2712347</v>
      </c>
      <c r="P40" s="48"/>
    </row>
    <row r="41" spans="1:16">
      <c r="A41" s="1" t="s">
        <v>62</v>
      </c>
      <c r="B41" s="12" t="s">
        <v>26</v>
      </c>
      <c r="C41" s="99" t="s">
        <v>307</v>
      </c>
      <c r="E41" s="110"/>
      <c r="F41" s="110"/>
      <c r="G41" s="20"/>
      <c r="H41" s="9"/>
      <c r="I41" s="9"/>
      <c r="J41" s="78">
        <v>0</v>
      </c>
      <c r="K41" s="345">
        <v>0</v>
      </c>
      <c r="L41" s="343">
        <v>0</v>
      </c>
      <c r="M41" s="26"/>
      <c r="N41" s="355">
        <v>4273965</v>
      </c>
      <c r="O41" s="343">
        <v>4273965</v>
      </c>
      <c r="P41" s="48"/>
    </row>
    <row r="42" spans="1:16">
      <c r="A42" s="7" t="s">
        <v>64</v>
      </c>
      <c r="B42" s="12" t="s">
        <v>65</v>
      </c>
      <c r="C42" s="99" t="s">
        <v>63</v>
      </c>
      <c r="E42" s="110"/>
      <c r="F42" s="110"/>
      <c r="G42" s="20"/>
      <c r="H42" s="9"/>
      <c r="I42" s="9"/>
      <c r="J42" s="78">
        <v>1443780.06</v>
      </c>
      <c r="K42" s="345">
        <v>0</v>
      </c>
      <c r="L42" s="343">
        <v>1443780.06</v>
      </c>
      <c r="M42" s="26"/>
      <c r="N42" s="355">
        <v>0</v>
      </c>
      <c r="O42" s="343">
        <v>1443780</v>
      </c>
      <c r="P42" s="48"/>
    </row>
    <row r="43" spans="1:16">
      <c r="A43" s="1" t="s">
        <v>66</v>
      </c>
      <c r="B43" s="12" t="s">
        <v>33</v>
      </c>
      <c r="C43" s="21" t="s">
        <v>311</v>
      </c>
      <c r="D43" s="20"/>
      <c r="E43" s="20"/>
      <c r="F43" s="20"/>
      <c r="G43" s="20"/>
      <c r="H43" s="20"/>
      <c r="I43" s="20"/>
      <c r="J43" s="78">
        <v>0</v>
      </c>
      <c r="K43" s="345">
        <v>0</v>
      </c>
      <c r="L43" s="343">
        <v>0</v>
      </c>
      <c r="M43" s="26"/>
      <c r="N43" s="355">
        <v>0</v>
      </c>
      <c r="O43" s="343">
        <v>0</v>
      </c>
      <c r="P43" s="48"/>
    </row>
    <row r="44" spans="1:16">
      <c r="A44" s="7" t="s">
        <v>68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79">
        <v>0</v>
      </c>
      <c r="K44" s="347">
        <v>0</v>
      </c>
      <c r="L44" s="375">
        <v>0</v>
      </c>
      <c r="M44" s="26"/>
      <c r="N44" s="356">
        <v>0</v>
      </c>
      <c r="O44" s="375">
        <v>0</v>
      </c>
      <c r="P44" s="48"/>
    </row>
    <row r="45" spans="1:16">
      <c r="C45" s="20" t="s">
        <v>69</v>
      </c>
      <c r="D45" s="20"/>
      <c r="E45" s="20"/>
      <c r="F45" s="20"/>
      <c r="G45" s="20"/>
      <c r="H45" s="20"/>
      <c r="I45" s="20"/>
      <c r="J45" s="78">
        <v>0</v>
      </c>
      <c r="K45" s="343">
        <v>0</v>
      </c>
      <c r="L45" s="343">
        <v>0</v>
      </c>
      <c r="M45" s="49"/>
      <c r="N45" s="343">
        <v>0</v>
      </c>
      <c r="O45" s="343">
        <v>0</v>
      </c>
      <c r="P45" s="50"/>
    </row>
    <row r="46" spans="1:16">
      <c r="A46" s="28" t="s">
        <v>70</v>
      </c>
      <c r="B46" s="29"/>
      <c r="C46" s="15"/>
      <c r="D46" s="20"/>
      <c r="E46" s="9"/>
      <c r="F46" s="9"/>
      <c r="G46" s="9"/>
      <c r="H46" s="9"/>
      <c r="I46" s="9"/>
      <c r="J46" s="94"/>
      <c r="K46" s="83"/>
      <c r="L46" s="83"/>
      <c r="M46" s="34"/>
      <c r="N46" s="83"/>
      <c r="O46" s="83"/>
      <c r="P46" s="39"/>
    </row>
    <row r="47" spans="1:16">
      <c r="A47" s="28"/>
      <c r="B47" s="29"/>
      <c r="C47" s="15" t="s">
        <v>71</v>
      </c>
      <c r="D47" s="20"/>
      <c r="E47" s="9"/>
      <c r="F47" s="9"/>
      <c r="G47" s="9"/>
      <c r="H47" s="9"/>
      <c r="I47" s="9"/>
      <c r="J47" s="34">
        <v>62994083.719999999</v>
      </c>
      <c r="K47" s="88">
        <v>0</v>
      </c>
      <c r="L47" s="88">
        <v>62994084</v>
      </c>
      <c r="M47" s="34"/>
      <c r="N47" s="88">
        <v>11429163</v>
      </c>
      <c r="O47" s="88">
        <v>74423247</v>
      </c>
      <c r="P47" s="45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8"/>
      <c r="K48" s="343"/>
      <c r="L48" s="343"/>
      <c r="M48" s="20"/>
      <c r="N48" s="343"/>
      <c r="O48" s="343"/>
    </row>
    <row r="49" spans="1:16">
      <c r="A49" s="28"/>
      <c r="B49" s="29"/>
      <c r="C49" s="9" t="s">
        <v>308</v>
      </c>
      <c r="D49" s="15"/>
      <c r="E49" s="9"/>
      <c r="F49" s="9"/>
      <c r="G49" s="9"/>
      <c r="H49" s="9"/>
      <c r="I49" s="9"/>
      <c r="J49" s="94"/>
      <c r="K49" s="83"/>
      <c r="L49" s="83"/>
      <c r="M49" s="34"/>
      <c r="N49" s="83"/>
      <c r="O49" s="83"/>
      <c r="P49" s="39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81">
        <v>-10503423.633000016</v>
      </c>
      <c r="K50" s="338">
        <v>153393.42000000001</v>
      </c>
      <c r="L50" s="353">
        <v>-10350031</v>
      </c>
      <c r="M50" s="10"/>
      <c r="N50" s="353">
        <v>7787376</v>
      </c>
      <c r="O50" s="353">
        <v>-2562655</v>
      </c>
      <c r="P50" s="11"/>
    </row>
    <row r="51" spans="1:16">
      <c r="A51" s="28" t="s">
        <v>73</v>
      </c>
      <c r="B51" s="29" t="s">
        <v>52</v>
      </c>
      <c r="C51" s="21"/>
      <c r="D51" s="20"/>
      <c r="E51" s="9"/>
      <c r="F51" s="9"/>
      <c r="G51" s="9"/>
      <c r="H51" s="20"/>
      <c r="I51" s="9"/>
      <c r="J51" s="89"/>
      <c r="K51" s="344"/>
      <c r="L51" s="372"/>
      <c r="M51" s="26"/>
      <c r="N51" s="344"/>
      <c r="O51" s="372"/>
      <c r="P51" s="48"/>
    </row>
    <row r="52" spans="1:16">
      <c r="A52" s="28" t="s">
        <v>75</v>
      </c>
      <c r="B52" s="29" t="s">
        <v>76</v>
      </c>
      <c r="C52" s="21" t="s">
        <v>74</v>
      </c>
      <c r="D52" s="20"/>
      <c r="E52" s="9"/>
      <c r="F52" s="9"/>
      <c r="G52" s="9"/>
      <c r="H52" s="20"/>
      <c r="I52" s="9"/>
      <c r="J52" s="78">
        <v>14079714.23</v>
      </c>
      <c r="K52" s="345">
        <v>0</v>
      </c>
      <c r="L52" s="343">
        <v>14079714.23</v>
      </c>
      <c r="M52" s="77"/>
      <c r="N52" s="345">
        <v>0</v>
      </c>
      <c r="O52" s="343">
        <v>14079714</v>
      </c>
      <c r="P52" s="27"/>
    </row>
    <row r="53" spans="1:16">
      <c r="A53" s="28" t="s">
        <v>78</v>
      </c>
      <c r="B53" s="29" t="s">
        <v>79</v>
      </c>
      <c r="C53" s="9" t="s">
        <v>77</v>
      </c>
      <c r="D53" s="20"/>
      <c r="E53" s="9"/>
      <c r="F53" s="9"/>
      <c r="G53" s="9"/>
      <c r="H53" s="20"/>
      <c r="I53" s="9"/>
      <c r="J53" s="78">
        <v>13641650.83</v>
      </c>
      <c r="K53" s="345">
        <v>-153393.42000000001</v>
      </c>
      <c r="L53" s="343">
        <v>13488257.41</v>
      </c>
      <c r="M53" s="77"/>
      <c r="N53" s="357">
        <v>0</v>
      </c>
      <c r="O53" s="343">
        <v>13488257</v>
      </c>
      <c r="P53" s="27"/>
    </row>
    <row r="54" spans="1:16">
      <c r="A54" s="28" t="s">
        <v>81</v>
      </c>
      <c r="B54" s="29" t="s">
        <v>79</v>
      </c>
      <c r="C54" s="44" t="s">
        <v>80</v>
      </c>
      <c r="D54" s="20"/>
      <c r="E54" s="9"/>
      <c r="F54" s="9"/>
      <c r="G54" s="9"/>
      <c r="H54" s="20"/>
      <c r="I54" s="9"/>
      <c r="J54" s="79">
        <v>0</v>
      </c>
      <c r="K54" s="347">
        <v>0</v>
      </c>
      <c r="L54" s="375">
        <v>0</v>
      </c>
      <c r="M54" s="77"/>
      <c r="N54" s="347">
        <v>0</v>
      </c>
      <c r="O54" s="375">
        <v>0</v>
      </c>
      <c r="P54" s="27"/>
    </row>
    <row r="55" spans="1:16">
      <c r="A55" s="28"/>
      <c r="B55" s="29"/>
      <c r="C55" s="20" t="s">
        <v>316</v>
      </c>
      <c r="D55" s="20"/>
      <c r="E55" s="9"/>
      <c r="F55" s="9"/>
      <c r="G55" s="9"/>
      <c r="H55" s="9"/>
      <c r="I55" s="9"/>
      <c r="J55" s="49">
        <v>0</v>
      </c>
      <c r="K55" s="338">
        <v>-1285046.6299999999</v>
      </c>
      <c r="L55" s="343">
        <v>-1285046.6299999999</v>
      </c>
      <c r="M55" s="49"/>
      <c r="N55" s="343">
        <v>0</v>
      </c>
      <c r="O55" s="343">
        <v>-1285047</v>
      </c>
      <c r="P55" s="50"/>
    </row>
    <row r="56" spans="1:16" ht="13.5" thickBot="1">
      <c r="A56" s="40" t="s">
        <v>82</v>
      </c>
      <c r="B56" s="29"/>
      <c r="C56" s="15"/>
      <c r="D56" s="20"/>
      <c r="E56" s="20"/>
      <c r="F56" s="9"/>
      <c r="G56" s="9"/>
      <c r="H56" s="9"/>
      <c r="I56" s="9"/>
      <c r="J56" s="80"/>
      <c r="K56" s="80"/>
      <c r="L56" s="80"/>
      <c r="M56" s="82"/>
      <c r="N56" s="80"/>
      <c r="O56" s="80"/>
      <c r="P56" s="51"/>
    </row>
    <row r="57" spans="1:16" ht="13.5" thickTop="1">
      <c r="A57" s="28"/>
      <c r="B57" s="29"/>
      <c r="C57" s="15" t="s">
        <v>83</v>
      </c>
      <c r="D57" s="20"/>
      <c r="E57" s="20"/>
      <c r="F57" s="9"/>
      <c r="G57" s="9"/>
      <c r="H57" s="9"/>
      <c r="I57" s="9"/>
      <c r="J57" s="88">
        <v>27721365.060000002</v>
      </c>
      <c r="K57" s="88">
        <v>-1438440.0499999998</v>
      </c>
      <c r="L57" s="88">
        <v>26282924</v>
      </c>
      <c r="M57" s="34"/>
      <c r="N57" s="88">
        <v>0</v>
      </c>
      <c r="O57" s="88">
        <v>26282924</v>
      </c>
      <c r="P57" s="45"/>
    </row>
    <row r="58" spans="1:16">
      <c r="A58" s="40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52"/>
      <c r="N58" s="83"/>
      <c r="O58" s="83"/>
      <c r="P58" s="51"/>
    </row>
    <row r="59" spans="1:16">
      <c r="A59" s="28"/>
      <c r="B59" s="29"/>
      <c r="C59" s="53" t="s">
        <v>314</v>
      </c>
      <c r="D59" s="20"/>
      <c r="E59" s="20"/>
      <c r="F59" s="9"/>
      <c r="G59" s="9"/>
      <c r="H59" s="9"/>
      <c r="I59" s="9"/>
      <c r="J59" s="54">
        <v>17217941.426999986</v>
      </c>
      <c r="K59" s="338">
        <v>-1285046.6299999999</v>
      </c>
      <c r="L59" s="358">
        <v>15932893</v>
      </c>
      <c r="M59" s="54"/>
      <c r="N59" s="358">
        <v>7787376</v>
      </c>
      <c r="O59" s="358">
        <v>23720269</v>
      </c>
      <c r="P59" s="55"/>
    </row>
    <row r="60" spans="1:16">
      <c r="A60" s="28" t="s">
        <v>84</v>
      </c>
      <c r="B60" s="29"/>
      <c r="C60" s="9"/>
      <c r="D60" s="20"/>
      <c r="E60" s="9"/>
      <c r="F60" s="9"/>
      <c r="G60" s="9"/>
      <c r="H60" s="9"/>
      <c r="I60" s="9"/>
      <c r="J60" s="56"/>
      <c r="K60" s="338"/>
      <c r="L60" s="359"/>
      <c r="M60" s="26"/>
      <c r="N60" s="359"/>
      <c r="O60" s="343"/>
      <c r="P60" s="57"/>
    </row>
    <row r="61" spans="1:16">
      <c r="A61" s="28" t="s">
        <v>86</v>
      </c>
      <c r="B61" s="29" t="s">
        <v>87</v>
      </c>
      <c r="C61" s="9" t="s">
        <v>85</v>
      </c>
      <c r="D61" s="20"/>
      <c r="E61" s="9"/>
      <c r="F61" s="9"/>
      <c r="G61" s="9"/>
      <c r="H61" s="9"/>
      <c r="I61" s="9"/>
      <c r="J61" s="95"/>
      <c r="K61" s="338"/>
      <c r="L61" s="379">
        <v>125279121</v>
      </c>
      <c r="M61" s="26"/>
      <c r="N61" s="360">
        <v>69886776</v>
      </c>
      <c r="O61" s="88">
        <v>195165897</v>
      </c>
      <c r="P61" s="48"/>
    </row>
    <row r="62" spans="1:16" s="36" customFormat="1">
      <c r="A62" s="28"/>
      <c r="B62" s="29"/>
      <c r="C62" s="21" t="s">
        <v>88</v>
      </c>
      <c r="D62" s="21"/>
      <c r="E62" s="21"/>
      <c r="F62" s="21"/>
      <c r="G62" s="21"/>
      <c r="H62" s="58"/>
      <c r="I62" s="21"/>
      <c r="J62" s="75"/>
      <c r="K62" s="88"/>
      <c r="L62" s="378">
        <v>-203503.03999999998</v>
      </c>
      <c r="M62" s="59">
        <v>-106251</v>
      </c>
      <c r="N62" s="361">
        <v>0</v>
      </c>
      <c r="O62" s="361">
        <v>-203503</v>
      </c>
      <c r="P62" s="60"/>
    </row>
    <row r="63" spans="1:16" s="36" customFormat="1">
      <c r="A63" s="40"/>
      <c r="B63" s="29"/>
      <c r="C63" s="61"/>
      <c r="D63" s="21"/>
      <c r="E63" s="21"/>
      <c r="F63" s="21"/>
      <c r="G63" s="21"/>
      <c r="H63" s="35"/>
      <c r="I63" s="35"/>
      <c r="J63" s="87"/>
      <c r="K63" s="348"/>
      <c r="L63" s="362"/>
      <c r="M63" s="52"/>
      <c r="N63" s="362"/>
      <c r="O63" s="362"/>
      <c r="P63" s="51"/>
    </row>
    <row r="64" spans="1:16" s="331" customFormat="1">
      <c r="A64" s="327"/>
      <c r="B64" s="328"/>
      <c r="C64" s="329" t="s">
        <v>89</v>
      </c>
      <c r="D64" s="329"/>
      <c r="E64" s="329"/>
      <c r="F64" s="329"/>
      <c r="G64" s="329"/>
      <c r="H64" s="329"/>
      <c r="I64" s="329"/>
      <c r="J64" s="329"/>
      <c r="K64" s="349"/>
      <c r="L64" s="349">
        <v>125075618</v>
      </c>
      <c r="M64" s="330"/>
      <c r="N64" s="363">
        <v>69886776</v>
      </c>
      <c r="O64" s="363">
        <v>194962394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62"/>
      <c r="J65" s="96"/>
      <c r="K65" s="338"/>
      <c r="L65" s="362"/>
      <c r="M65" s="52"/>
      <c r="N65" s="362"/>
      <c r="O65" s="362"/>
      <c r="P65" s="24"/>
    </row>
    <row r="66" spans="1:16">
      <c r="A66" s="40"/>
      <c r="B66" s="29"/>
      <c r="C66" s="9" t="s">
        <v>90</v>
      </c>
      <c r="D66" s="9"/>
      <c r="E66" s="9"/>
      <c r="F66" s="9"/>
      <c r="G66" s="9"/>
      <c r="H66" s="9"/>
      <c r="I66" s="9"/>
      <c r="J66" s="63"/>
      <c r="K66" s="338"/>
      <c r="L66" s="338">
        <v>141008511</v>
      </c>
      <c r="M66" s="9"/>
      <c r="N66" s="338">
        <v>77674152</v>
      </c>
      <c r="O66" s="338">
        <v>218682663</v>
      </c>
      <c r="P66" s="64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43"/>
      <c r="L67" s="343"/>
      <c r="M67" s="20"/>
      <c r="N67" s="343"/>
      <c r="O67" s="343"/>
    </row>
    <row r="68" spans="1:16" customFormat="1" ht="15">
      <c r="C68" s="4" t="s">
        <v>91</v>
      </c>
      <c r="K68" s="350"/>
      <c r="L68" s="380"/>
      <c r="M68" s="65"/>
      <c r="N68" s="364"/>
      <c r="O68" s="364"/>
    </row>
    <row r="69" spans="1:16">
      <c r="I69" s="66"/>
      <c r="J69" s="66"/>
      <c r="K69" s="351"/>
      <c r="L69" s="365">
        <v>0</v>
      </c>
      <c r="M69" s="97"/>
      <c r="N69" s="365">
        <v>0</v>
      </c>
      <c r="O69" s="365">
        <v>2</v>
      </c>
    </row>
    <row r="70" spans="1:16">
      <c r="L70" s="365">
        <v>3.9999961853027344E-2</v>
      </c>
      <c r="M70" s="97"/>
      <c r="N70" s="365"/>
      <c r="O70" s="365"/>
    </row>
    <row r="71" spans="1:16">
      <c r="L71" s="365"/>
      <c r="M71" s="97"/>
      <c r="N71" s="360"/>
      <c r="O71" s="360"/>
    </row>
    <row r="72" spans="1:16">
      <c r="L72" s="365"/>
      <c r="M72" s="97"/>
      <c r="N72" s="365"/>
      <c r="O72" s="365"/>
    </row>
    <row r="73" spans="1:16">
      <c r="L73" s="365"/>
      <c r="M73" s="97"/>
      <c r="N73" s="365"/>
      <c r="O73" s="365"/>
    </row>
    <row r="74" spans="1:16">
      <c r="J74" s="332"/>
      <c r="L74" s="365"/>
      <c r="M74" s="97"/>
      <c r="N74" s="365"/>
      <c r="O74" s="365"/>
    </row>
    <row r="75" spans="1:16">
      <c r="A75" s="7"/>
      <c r="B75" s="8"/>
      <c r="L75" s="365"/>
      <c r="M75" s="97"/>
      <c r="N75" s="365"/>
      <c r="O75" s="365"/>
    </row>
    <row r="76" spans="1:16">
      <c r="L76" s="365"/>
      <c r="M76" s="97"/>
      <c r="N76" s="365"/>
      <c r="O76" s="365"/>
    </row>
    <row r="77" spans="1:16">
      <c r="A77" s="7"/>
      <c r="B77" s="8"/>
      <c r="L77" s="365"/>
      <c r="M77" s="97"/>
      <c r="N77" s="365"/>
      <c r="O77" s="365"/>
    </row>
    <row r="78" spans="1:16">
      <c r="L78" s="365"/>
      <c r="M78" s="97"/>
      <c r="N78" s="365"/>
      <c r="O78" s="365"/>
    </row>
    <row r="79" spans="1:16">
      <c r="A79" s="7"/>
      <c r="B79" s="8"/>
      <c r="L79" s="365"/>
      <c r="M79" s="97"/>
      <c r="N79" s="365"/>
      <c r="O79" s="365"/>
    </row>
    <row r="80" spans="1:16">
      <c r="L80" s="365"/>
      <c r="M80" s="97"/>
      <c r="N80" s="365"/>
      <c r="O80" s="365"/>
    </row>
    <row r="82" spans="1:2">
      <c r="A82" s="7"/>
      <c r="B82" s="8"/>
    </row>
    <row r="83" spans="1:2">
      <c r="A83" s="4"/>
    </row>
  </sheetData>
  <sheetProtection algorithmName="SHA-512" hashValue="3uZl0ML8uOeUhB+Khb3HZQVi7oYr8O+pgJRxuGWE8DkZ6ByY5Z4Gxko7NNVSb7JmyT6XmRnaV95f8jweB5odVQ==" saltValue="kAgjRv9jW4xaaE19hosl/A==" spinCount="100000" sheet="1" formatColumns="0" formatRows="0"/>
  <conditionalFormatting sqref="L68">
    <cfRule type="cellIs" dxfId="59" priority="3" operator="notEqual">
      <formula>0</formula>
    </cfRule>
    <cfRule type="cellIs" dxfId="58" priority="4" operator="equal">
      <formula>0</formula>
    </cfRule>
  </conditionalFormatting>
  <conditionalFormatting sqref="N68:O68">
    <cfRule type="cellIs" dxfId="57" priority="1" operator="notEqual">
      <formula>0</formula>
    </cfRule>
    <cfRule type="cellIs" dxfId="56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  <pageSetUpPr fitToPage="1"/>
  </sheetPr>
  <dimension ref="A1:P83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0" width="17.7109375" style="4" customWidth="1"/>
    <col min="11" max="11" width="17.7109375" style="352" customWidth="1"/>
    <col min="12" max="12" width="20" style="352" customWidth="1"/>
    <col min="13" max="13" width="0.28515625" style="4" customWidth="1"/>
    <col min="14" max="14" width="17.7109375" style="352" customWidth="1"/>
    <col min="15" max="15" width="19.28515625" style="352" customWidth="1"/>
    <col min="16" max="16" width="11.28515625" style="4" customWidth="1"/>
    <col min="17" max="16384" width="11.140625" style="4"/>
  </cols>
  <sheetData>
    <row r="1" spans="1:16">
      <c r="B1" s="2"/>
      <c r="C1" s="339"/>
      <c r="D1" s="104"/>
      <c r="E1" s="104"/>
      <c r="F1" s="104"/>
      <c r="G1" s="104"/>
      <c r="H1" s="104"/>
      <c r="I1" s="104"/>
      <c r="J1" s="101" t="s">
        <v>109</v>
      </c>
      <c r="K1" s="339"/>
      <c r="L1" s="339"/>
      <c r="M1" s="104"/>
      <c r="N1" s="339"/>
      <c r="O1" s="339"/>
      <c r="P1" s="3"/>
    </row>
    <row r="2" spans="1:16">
      <c r="B2" s="2"/>
      <c r="C2" s="104"/>
      <c r="D2" s="104"/>
      <c r="E2" s="104"/>
      <c r="F2" s="104"/>
      <c r="G2" s="104"/>
      <c r="H2" s="104"/>
      <c r="I2" s="104"/>
      <c r="J2" s="101" t="s">
        <v>0</v>
      </c>
      <c r="K2" s="339"/>
      <c r="L2" s="339"/>
      <c r="M2" s="104"/>
      <c r="N2" s="339"/>
      <c r="O2" s="339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02" t="s">
        <v>1</v>
      </c>
      <c r="K3" s="340"/>
      <c r="L3" s="340"/>
      <c r="M3" s="15"/>
      <c r="N3" s="340"/>
      <c r="O3" s="366"/>
      <c r="P3" s="4" t="s">
        <v>2</v>
      </c>
    </row>
    <row r="4" spans="1:16">
      <c r="B4" s="2"/>
      <c r="C4" s="105"/>
      <c r="D4" s="106"/>
      <c r="E4" s="106"/>
      <c r="F4" s="106"/>
      <c r="G4" s="106"/>
      <c r="H4" s="106"/>
      <c r="I4" s="106"/>
      <c r="J4" s="107" t="s">
        <v>373</v>
      </c>
      <c r="K4" s="340"/>
      <c r="L4" s="340"/>
      <c r="M4" s="106"/>
      <c r="N4" s="340"/>
      <c r="O4" s="367"/>
      <c r="P4" s="4" t="s">
        <v>374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88"/>
      <c r="L5" s="353"/>
      <c r="M5" s="10"/>
      <c r="N5" s="353"/>
      <c r="O5" s="353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54" t="s">
        <v>3</v>
      </c>
      <c r="K6" s="341"/>
      <c r="L6" s="354" t="s">
        <v>3</v>
      </c>
      <c r="M6" s="255"/>
      <c r="N6" s="354" t="s">
        <v>4</v>
      </c>
      <c r="O6" s="354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56" t="s">
        <v>290</v>
      </c>
      <c r="K7" s="342" t="s">
        <v>291</v>
      </c>
      <c r="L7" s="370"/>
      <c r="M7" s="258"/>
      <c r="N7" s="342" t="str">
        <f>[4]SNP!$O$9</f>
        <v>Unit</v>
      </c>
      <c r="O7" s="342"/>
      <c r="P7" s="16"/>
    </row>
    <row r="8" spans="1:16">
      <c r="A8" s="17" t="s">
        <v>7</v>
      </c>
      <c r="B8" s="18" t="s">
        <v>8</v>
      </c>
      <c r="C8" s="9" t="s">
        <v>6</v>
      </c>
      <c r="D8" s="9"/>
      <c r="E8" s="9"/>
      <c r="F8" s="9"/>
      <c r="G8" s="9"/>
      <c r="H8" s="9"/>
      <c r="I8" s="9"/>
      <c r="J8" s="9"/>
      <c r="K8" s="338"/>
      <c r="L8" s="353"/>
      <c r="M8" s="10"/>
      <c r="N8" s="353"/>
      <c r="O8" s="353"/>
      <c r="P8" s="11"/>
    </row>
    <row r="9" spans="1:16">
      <c r="B9" s="19"/>
      <c r="C9" s="20" t="s">
        <v>9</v>
      </c>
      <c r="D9" s="21"/>
      <c r="E9" s="9"/>
      <c r="F9" s="9"/>
      <c r="G9" s="9"/>
      <c r="H9" s="9"/>
      <c r="I9" s="20"/>
      <c r="J9" s="20"/>
      <c r="K9" s="343"/>
      <c r="L9" s="343"/>
      <c r="M9" s="10"/>
      <c r="N9" s="343"/>
      <c r="O9" s="343"/>
    </row>
    <row r="10" spans="1:16">
      <c r="A10" s="1" t="s">
        <v>11</v>
      </c>
      <c r="B10" s="19" t="s">
        <v>12</v>
      </c>
      <c r="C10" s="20"/>
      <c r="D10" s="22" t="s">
        <v>321</v>
      </c>
      <c r="E10" s="20"/>
      <c r="F10" s="109"/>
      <c r="G10" s="109"/>
      <c r="H10" s="23"/>
      <c r="I10" s="21"/>
      <c r="J10" s="89"/>
      <c r="K10" s="344"/>
      <c r="L10" s="372"/>
      <c r="M10" s="76"/>
      <c r="N10" s="344"/>
      <c r="O10" s="372"/>
      <c r="P10" s="24"/>
    </row>
    <row r="11" spans="1:16">
      <c r="A11" s="1" t="s">
        <v>14</v>
      </c>
      <c r="B11" s="19" t="s">
        <v>15</v>
      </c>
      <c r="C11" s="20"/>
      <c r="D11" s="21" t="s">
        <v>322</v>
      </c>
      <c r="E11" s="9"/>
      <c r="F11" s="25"/>
      <c r="G11" s="26">
        <v>102709544.12</v>
      </c>
      <c r="H11" s="9"/>
      <c r="I11" s="20"/>
      <c r="J11" s="78">
        <v>60323458.509999998</v>
      </c>
      <c r="K11" s="345">
        <v>0</v>
      </c>
      <c r="L11" s="343">
        <v>60323458.509999998</v>
      </c>
      <c r="M11" s="77"/>
      <c r="N11" s="345">
        <v>0</v>
      </c>
      <c r="O11" s="343">
        <v>60323459</v>
      </c>
      <c r="P11" s="27"/>
    </row>
    <row r="12" spans="1:16">
      <c r="A12" s="1" t="s">
        <v>17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8">
        <v>49375529.809999995</v>
      </c>
      <c r="K12" s="345">
        <v>0</v>
      </c>
      <c r="L12" s="343">
        <v>49375529.809999995</v>
      </c>
      <c r="M12" s="77"/>
      <c r="N12" s="345">
        <v>0</v>
      </c>
      <c r="O12" s="343">
        <v>49375530</v>
      </c>
      <c r="P12" s="27"/>
    </row>
    <row r="13" spans="1:16">
      <c r="A13" s="1" t="s">
        <v>19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8">
        <v>10749631.289999999</v>
      </c>
      <c r="K13" s="345">
        <v>0</v>
      </c>
      <c r="L13" s="343">
        <v>10749631.289999999</v>
      </c>
      <c r="M13" s="77"/>
      <c r="N13" s="345">
        <v>0</v>
      </c>
      <c r="O13" s="343">
        <v>10749631</v>
      </c>
      <c r="P13" s="27"/>
    </row>
    <row r="14" spans="1:16">
      <c r="A14" s="1" t="s">
        <v>21</v>
      </c>
      <c r="B14" s="19" t="s">
        <v>12</v>
      </c>
      <c r="C14" s="20"/>
      <c r="D14" s="21" t="s">
        <v>20</v>
      </c>
      <c r="E14" s="9"/>
      <c r="F14" s="25"/>
      <c r="G14" s="25"/>
      <c r="H14" s="20"/>
      <c r="I14" s="20"/>
      <c r="J14" s="78">
        <v>27323112.120000005</v>
      </c>
      <c r="K14" s="345">
        <v>0</v>
      </c>
      <c r="L14" s="343">
        <v>27323112.120000005</v>
      </c>
      <c r="M14" s="77"/>
      <c r="N14" s="345">
        <v>0</v>
      </c>
      <c r="O14" s="343">
        <v>27323112</v>
      </c>
      <c r="P14" s="27"/>
    </row>
    <row r="15" spans="1:16">
      <c r="A15" s="28"/>
      <c r="B15" s="29"/>
      <c r="C15" s="20"/>
      <c r="D15" s="21" t="s">
        <v>22</v>
      </c>
      <c r="E15" s="9"/>
      <c r="F15" s="30"/>
      <c r="G15" s="26"/>
      <c r="H15" s="31"/>
      <c r="I15" s="20"/>
      <c r="J15" s="90">
        <v>29597</v>
      </c>
      <c r="K15" s="346">
        <v>0</v>
      </c>
      <c r="L15" s="374">
        <v>29597</v>
      </c>
      <c r="M15" s="77"/>
      <c r="N15" s="343">
        <v>0</v>
      </c>
      <c r="O15" s="343">
        <v>29597</v>
      </c>
    </row>
    <row r="16" spans="1:16">
      <c r="A16" s="28" t="s">
        <v>24</v>
      </c>
      <c r="B16" s="29" t="s">
        <v>12</v>
      </c>
      <c r="C16" s="20"/>
      <c r="D16" s="22" t="s">
        <v>324</v>
      </c>
      <c r="E16" s="20"/>
      <c r="F16" s="109"/>
      <c r="G16" s="109"/>
      <c r="H16" s="31"/>
      <c r="I16" s="20"/>
      <c r="J16" s="78"/>
      <c r="K16" s="345">
        <v>0</v>
      </c>
      <c r="L16" s="343"/>
      <c r="M16" s="77"/>
      <c r="N16" s="345">
        <v>0</v>
      </c>
      <c r="O16" s="343"/>
      <c r="P16" s="27"/>
    </row>
    <row r="17" spans="1:16">
      <c r="A17" s="28" t="s">
        <v>25</v>
      </c>
      <c r="B17" s="32" t="s">
        <v>26</v>
      </c>
      <c r="C17" s="20"/>
      <c r="D17" s="33" t="s">
        <v>325</v>
      </c>
      <c r="E17" s="9"/>
      <c r="F17" s="9"/>
      <c r="G17" s="9">
        <v>0</v>
      </c>
      <c r="H17" s="9"/>
      <c r="I17" s="21"/>
      <c r="J17" s="79">
        <v>7689279.1199999992</v>
      </c>
      <c r="K17" s="347">
        <v>0</v>
      </c>
      <c r="L17" s="375">
        <v>7689279.1199999992</v>
      </c>
      <c r="M17" s="77"/>
      <c r="N17" s="347">
        <v>0</v>
      </c>
      <c r="O17" s="375">
        <v>7689279</v>
      </c>
      <c r="P17" s="27"/>
    </row>
    <row r="18" spans="1:16" s="36" customFormat="1">
      <c r="A18" s="28"/>
      <c r="B18" s="32"/>
      <c r="C18" s="21"/>
      <c r="D18" s="21" t="s">
        <v>27</v>
      </c>
      <c r="E18" s="21"/>
      <c r="F18" s="21"/>
      <c r="G18" s="21"/>
      <c r="H18" s="34"/>
      <c r="I18" s="34"/>
      <c r="J18" s="34">
        <v>11347439.41</v>
      </c>
      <c r="K18" s="88">
        <v>0</v>
      </c>
      <c r="L18" s="88">
        <v>11347439.41</v>
      </c>
      <c r="M18" s="35"/>
      <c r="N18" s="348">
        <v>45387335</v>
      </c>
      <c r="O18" s="348">
        <v>56734774</v>
      </c>
    </row>
    <row r="19" spans="1:16" ht="13.5" thickBot="1">
      <c r="A19" s="28" t="s">
        <v>28</v>
      </c>
      <c r="B19" s="32"/>
      <c r="C19" s="20"/>
      <c r="D19" s="37"/>
      <c r="E19" s="20"/>
      <c r="F19" s="9"/>
      <c r="G19" s="9"/>
      <c r="H19" s="9"/>
      <c r="I19" s="9"/>
      <c r="J19" s="91"/>
      <c r="K19" s="80"/>
      <c r="L19" s="80"/>
      <c r="M19" s="38"/>
      <c r="N19" s="80"/>
      <c r="O19" s="80"/>
      <c r="P19" s="39"/>
    </row>
    <row r="20" spans="1:16" ht="13.5" thickTop="1">
      <c r="A20" s="28"/>
      <c r="B20" s="32"/>
      <c r="C20" s="9"/>
      <c r="D20" s="9" t="s">
        <v>29</v>
      </c>
      <c r="E20" s="9"/>
      <c r="F20" s="9"/>
      <c r="G20" s="9"/>
      <c r="H20" s="9"/>
      <c r="I20" s="9"/>
      <c r="J20" s="81">
        <v>166838047.25999999</v>
      </c>
      <c r="K20" s="338">
        <v>0</v>
      </c>
      <c r="L20" s="353">
        <v>166838047</v>
      </c>
      <c r="M20" s="10"/>
      <c r="N20" s="353">
        <v>45387335</v>
      </c>
      <c r="O20" s="353">
        <v>212225382</v>
      </c>
      <c r="P20" s="11"/>
    </row>
    <row r="21" spans="1:16">
      <c r="A21" s="40"/>
      <c r="B21" s="41"/>
      <c r="C21" s="15"/>
      <c r="D21" s="9"/>
      <c r="E21" s="9"/>
      <c r="F21" s="9"/>
      <c r="G21" s="9"/>
      <c r="H21" s="9"/>
      <c r="I21" s="9"/>
      <c r="J21" s="81"/>
      <c r="K21" s="338"/>
      <c r="L21" s="353"/>
      <c r="M21" s="10"/>
      <c r="N21" s="353"/>
      <c r="O21" s="353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81"/>
      <c r="K22" s="338"/>
      <c r="L22" s="353"/>
      <c r="M22" s="10"/>
      <c r="N22" s="353"/>
      <c r="O22" s="353"/>
      <c r="P22" s="11"/>
    </row>
    <row r="23" spans="1:16">
      <c r="A23" s="7" t="s">
        <v>32</v>
      </c>
      <c r="B23" s="12" t="s">
        <v>33</v>
      </c>
      <c r="C23" s="22" t="s">
        <v>31</v>
      </c>
      <c r="D23" s="21"/>
      <c r="E23" s="9"/>
      <c r="F23" s="9"/>
      <c r="G23" s="20"/>
      <c r="H23" s="9"/>
      <c r="I23" s="9"/>
      <c r="J23" s="92"/>
      <c r="K23" s="344"/>
      <c r="L23" s="376"/>
      <c r="M23" s="77"/>
      <c r="N23" s="344"/>
      <c r="O23" s="372"/>
      <c r="P23" s="27"/>
    </row>
    <row r="24" spans="1:16">
      <c r="A24" s="1" t="s">
        <v>35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8">
        <v>377102841.49000001</v>
      </c>
      <c r="K24" s="345">
        <v>0</v>
      </c>
      <c r="L24" s="343">
        <v>377102841.49000001</v>
      </c>
      <c r="M24" s="77"/>
      <c r="N24" s="345">
        <v>2078448</v>
      </c>
      <c r="O24" s="343">
        <v>379181289</v>
      </c>
      <c r="P24" s="27"/>
    </row>
    <row r="25" spans="1:16">
      <c r="A25" s="7" t="s">
        <v>37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8">
        <v>111821076.90000001</v>
      </c>
      <c r="K25" s="345">
        <v>0</v>
      </c>
      <c r="L25" s="343">
        <v>111821076.90000001</v>
      </c>
      <c r="M25" s="77"/>
      <c r="N25" s="345">
        <v>23332097</v>
      </c>
      <c r="O25" s="343">
        <v>135153174</v>
      </c>
      <c r="P25" s="27"/>
    </row>
    <row r="26" spans="1:16">
      <c r="A26" s="1" t="s">
        <v>39</v>
      </c>
      <c r="B26" s="12" t="s">
        <v>33</v>
      </c>
      <c r="C26" s="22"/>
      <c r="D26" s="99" t="s">
        <v>38</v>
      </c>
      <c r="E26" s="110"/>
      <c r="F26" s="9"/>
      <c r="G26" s="20"/>
      <c r="H26" s="9"/>
      <c r="I26" s="9"/>
      <c r="J26" s="78">
        <v>15008692.16</v>
      </c>
      <c r="K26" s="345">
        <v>0</v>
      </c>
      <c r="L26" s="343">
        <v>15008692.16</v>
      </c>
      <c r="M26" s="77"/>
      <c r="N26" s="345">
        <v>0</v>
      </c>
      <c r="O26" s="343">
        <v>15008692</v>
      </c>
      <c r="P26" s="27"/>
    </row>
    <row r="27" spans="1:16">
      <c r="A27" s="7" t="s">
        <v>41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8">
        <v>38930319.670000002</v>
      </c>
      <c r="K27" s="345">
        <v>0</v>
      </c>
      <c r="L27" s="343">
        <v>38930319.670000002</v>
      </c>
      <c r="M27" s="77"/>
      <c r="N27" s="345">
        <v>0</v>
      </c>
      <c r="O27" s="343">
        <v>38930320</v>
      </c>
      <c r="P27" s="27"/>
    </row>
    <row r="28" spans="1:16">
      <c r="A28" s="1" t="s">
        <v>43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8">
        <v>27202726.640000001</v>
      </c>
      <c r="K28" s="345">
        <v>393221.6799999997</v>
      </c>
      <c r="L28" s="343">
        <v>27595948.32</v>
      </c>
      <c r="M28" s="77"/>
      <c r="N28" s="345">
        <v>14160846</v>
      </c>
      <c r="O28" s="343">
        <v>41756794</v>
      </c>
      <c r="P28" s="27"/>
    </row>
    <row r="29" spans="1:16">
      <c r="A29" s="7" t="s">
        <v>45</v>
      </c>
      <c r="B29" s="12" t="s">
        <v>46</v>
      </c>
      <c r="C29" s="22"/>
      <c r="D29" s="21" t="s">
        <v>44</v>
      </c>
      <c r="E29" s="9"/>
      <c r="F29" s="9"/>
      <c r="G29" s="20"/>
      <c r="H29" s="9"/>
      <c r="I29" s="9"/>
      <c r="J29" s="79">
        <v>43244935.590000004</v>
      </c>
      <c r="K29" s="347">
        <v>0</v>
      </c>
      <c r="L29" s="375">
        <v>43244935.590000004</v>
      </c>
      <c r="M29" s="77"/>
      <c r="N29" s="347">
        <v>0</v>
      </c>
      <c r="O29" s="375">
        <v>43244936</v>
      </c>
      <c r="P29" s="27"/>
    </row>
    <row r="30" spans="1:16">
      <c r="C30" s="22"/>
      <c r="D30" s="21" t="s">
        <v>47</v>
      </c>
      <c r="E30" s="9"/>
      <c r="F30" s="9"/>
      <c r="G30" s="20"/>
      <c r="H30" s="9"/>
      <c r="I30" s="9"/>
      <c r="J30" s="93">
        <v>36334314.82</v>
      </c>
      <c r="K30" s="338">
        <v>0</v>
      </c>
      <c r="L30" s="353">
        <v>36334314.82</v>
      </c>
      <c r="M30" s="42"/>
      <c r="N30" s="353">
        <v>0</v>
      </c>
      <c r="O30" s="353">
        <v>36334315</v>
      </c>
      <c r="P30" s="43"/>
    </row>
    <row r="31" spans="1:16" ht="13.5" thickBot="1">
      <c r="A31" s="1" t="s">
        <v>48</v>
      </c>
      <c r="C31" s="9"/>
      <c r="D31" s="37"/>
      <c r="E31" s="20"/>
      <c r="F31" s="9"/>
      <c r="G31" s="9"/>
      <c r="H31" s="9"/>
      <c r="I31" s="9"/>
      <c r="J31" s="91"/>
      <c r="K31" s="80"/>
      <c r="L31" s="80"/>
      <c r="M31" s="82"/>
      <c r="N31" s="80"/>
      <c r="O31" s="80"/>
      <c r="P31" s="39"/>
    </row>
    <row r="32" spans="1:16" ht="13.5" thickTop="1">
      <c r="A32" s="7"/>
      <c r="C32" s="22"/>
      <c r="D32" s="44" t="s">
        <v>49</v>
      </c>
      <c r="E32" s="9"/>
      <c r="F32" s="9"/>
      <c r="G32" s="20"/>
      <c r="H32" s="9"/>
      <c r="I32" s="9"/>
      <c r="J32" s="34">
        <v>649644907.2700001</v>
      </c>
      <c r="K32" s="338">
        <v>393221.6799999997</v>
      </c>
      <c r="L32" s="88">
        <v>650038129</v>
      </c>
      <c r="M32" s="34"/>
      <c r="N32" s="88">
        <v>39571391</v>
      </c>
      <c r="O32" s="88">
        <v>689609520</v>
      </c>
      <c r="P32" s="45"/>
    </row>
    <row r="33" spans="1:16">
      <c r="C33" s="9"/>
      <c r="D33" s="37"/>
      <c r="E33" s="20"/>
      <c r="F33" s="9"/>
      <c r="G33" s="9"/>
      <c r="H33" s="9"/>
      <c r="I33" s="9"/>
      <c r="J33" s="94"/>
      <c r="K33" s="83"/>
      <c r="L33" s="83"/>
      <c r="M33" s="38"/>
      <c r="N33" s="83"/>
      <c r="O33" s="83"/>
      <c r="P33" s="39"/>
    </row>
    <row r="34" spans="1:16">
      <c r="A34" s="7"/>
      <c r="C34" s="9"/>
      <c r="D34" s="9" t="s">
        <v>312</v>
      </c>
      <c r="E34" s="9"/>
      <c r="F34" s="9"/>
      <c r="G34" s="9"/>
      <c r="H34" s="9"/>
      <c r="I34" s="9"/>
      <c r="J34" s="81">
        <v>-482806860.01000011</v>
      </c>
      <c r="K34" s="338">
        <v>-393221.6799999997</v>
      </c>
      <c r="L34" s="353">
        <v>-483200082</v>
      </c>
      <c r="M34" s="46"/>
      <c r="N34" s="353">
        <v>5815944</v>
      </c>
      <c r="O34" s="353">
        <v>-477384138</v>
      </c>
      <c r="P34" s="47"/>
    </row>
    <row r="35" spans="1:16">
      <c r="C35" s="15"/>
      <c r="D35" s="20"/>
      <c r="E35" s="9"/>
      <c r="F35" s="9"/>
      <c r="G35" s="9"/>
      <c r="H35" s="9"/>
      <c r="I35" s="9"/>
      <c r="J35" s="81"/>
      <c r="K35" s="338"/>
      <c r="L35" s="353"/>
      <c r="M35" s="10"/>
      <c r="N35" s="353"/>
      <c r="O35" s="353"/>
      <c r="P35" s="11"/>
    </row>
    <row r="36" spans="1:16">
      <c r="A36" s="7" t="s">
        <v>51</v>
      </c>
      <c r="B36" s="12" t="s">
        <v>52</v>
      </c>
      <c r="C36" s="21" t="s">
        <v>50</v>
      </c>
      <c r="D36" s="20"/>
      <c r="E36" s="9"/>
      <c r="F36" s="9"/>
      <c r="G36" s="20"/>
      <c r="H36" s="9"/>
      <c r="I36" s="9"/>
      <c r="J36" s="89"/>
      <c r="K36" s="344"/>
      <c r="L36" s="372"/>
      <c r="M36" s="26"/>
      <c r="N36" s="344"/>
      <c r="O36" s="372"/>
      <c r="P36" s="48"/>
    </row>
    <row r="37" spans="1:16">
      <c r="A37" s="1" t="s">
        <v>54</v>
      </c>
      <c r="B37" s="12" t="s">
        <v>15</v>
      </c>
      <c r="C37" s="21" t="s">
        <v>53</v>
      </c>
      <c r="D37" s="20"/>
      <c r="E37" s="9"/>
      <c r="F37" s="9"/>
      <c r="G37" s="20"/>
      <c r="H37" s="9"/>
      <c r="I37" s="9"/>
      <c r="J37" s="78">
        <v>208579514</v>
      </c>
      <c r="K37" s="345">
        <v>0</v>
      </c>
      <c r="L37" s="343">
        <v>208579514</v>
      </c>
      <c r="M37" s="26"/>
      <c r="N37" s="355">
        <v>0</v>
      </c>
      <c r="O37" s="343">
        <v>208579514</v>
      </c>
      <c r="P37" s="48"/>
    </row>
    <row r="38" spans="1:16">
      <c r="A38" s="7" t="s">
        <v>56</v>
      </c>
      <c r="B38" s="12" t="s">
        <v>15</v>
      </c>
      <c r="C38" s="21" t="s">
        <v>55</v>
      </c>
      <c r="D38" s="20"/>
      <c r="E38" s="9"/>
      <c r="F38" s="9"/>
      <c r="G38" s="20"/>
      <c r="H38" s="9"/>
      <c r="I38" s="9"/>
      <c r="J38" s="78">
        <v>16137872.380000001</v>
      </c>
      <c r="K38" s="345">
        <v>167952476.16999999</v>
      </c>
      <c r="L38" s="343">
        <v>184090348.54999998</v>
      </c>
      <c r="M38" s="26"/>
      <c r="N38" s="355">
        <v>0</v>
      </c>
      <c r="O38" s="343">
        <v>184090349</v>
      </c>
      <c r="P38" s="48"/>
    </row>
    <row r="39" spans="1:16">
      <c r="A39" s="1" t="s">
        <v>58</v>
      </c>
      <c r="B39" s="12" t="s">
        <v>59</v>
      </c>
      <c r="C39" s="99" t="s">
        <v>57</v>
      </c>
      <c r="E39" s="110"/>
      <c r="F39" s="110"/>
      <c r="G39" s="20"/>
      <c r="H39" s="9"/>
      <c r="I39" s="9"/>
      <c r="J39" s="78">
        <v>168376238.16999999</v>
      </c>
      <c r="K39" s="345">
        <v>-168376238.16999999</v>
      </c>
      <c r="L39" s="343">
        <v>0</v>
      </c>
      <c r="M39" s="26"/>
      <c r="N39" s="355">
        <v>0</v>
      </c>
      <c r="O39" s="343">
        <v>0</v>
      </c>
      <c r="P39" s="48"/>
    </row>
    <row r="40" spans="1:16">
      <c r="A40" s="7" t="s">
        <v>61</v>
      </c>
      <c r="B40" s="12" t="s">
        <v>59</v>
      </c>
      <c r="C40" s="99" t="s">
        <v>60</v>
      </c>
      <c r="E40" s="110"/>
      <c r="F40" s="110"/>
      <c r="G40" s="20"/>
      <c r="H40" s="9"/>
      <c r="I40" s="9"/>
      <c r="J40" s="78">
        <v>18762421.510000002</v>
      </c>
      <c r="K40" s="345">
        <v>0</v>
      </c>
      <c r="L40" s="343">
        <v>18762421.510000002</v>
      </c>
      <c r="M40" s="26"/>
      <c r="N40" s="355">
        <v>0</v>
      </c>
      <c r="O40" s="343">
        <v>18762422</v>
      </c>
      <c r="P40" s="48"/>
    </row>
    <row r="41" spans="1:16">
      <c r="A41" s="1" t="s">
        <v>62</v>
      </c>
      <c r="B41" s="12" t="s">
        <v>26</v>
      </c>
      <c r="C41" s="99" t="s">
        <v>307</v>
      </c>
      <c r="E41" s="110"/>
      <c r="F41" s="110"/>
      <c r="G41" s="20"/>
      <c r="H41" s="9"/>
      <c r="I41" s="9"/>
      <c r="J41" s="78">
        <v>21182370.580000002</v>
      </c>
      <c r="K41" s="345">
        <v>0</v>
      </c>
      <c r="L41" s="343">
        <v>21182370.580000002</v>
      </c>
      <c r="M41" s="26"/>
      <c r="N41" s="355">
        <v>30664307</v>
      </c>
      <c r="O41" s="343">
        <v>51846678</v>
      </c>
      <c r="P41" s="48"/>
    </row>
    <row r="42" spans="1:16">
      <c r="A42" s="7" t="s">
        <v>64</v>
      </c>
      <c r="B42" s="12" t="s">
        <v>65</v>
      </c>
      <c r="C42" s="99" t="s">
        <v>63</v>
      </c>
      <c r="E42" s="110"/>
      <c r="F42" s="110"/>
      <c r="G42" s="20"/>
      <c r="H42" s="9"/>
      <c r="I42" s="9"/>
      <c r="J42" s="78">
        <v>23517.55</v>
      </c>
      <c r="K42" s="345">
        <v>0</v>
      </c>
      <c r="L42" s="343">
        <v>23517.55</v>
      </c>
      <c r="M42" s="26"/>
      <c r="N42" s="355">
        <v>0</v>
      </c>
      <c r="O42" s="343">
        <v>23518</v>
      </c>
      <c r="P42" s="48"/>
    </row>
    <row r="43" spans="1:16">
      <c r="A43" s="1" t="s">
        <v>66</v>
      </c>
      <c r="B43" s="12" t="s">
        <v>33</v>
      </c>
      <c r="C43" s="99" t="s">
        <v>311</v>
      </c>
      <c r="G43" s="20"/>
      <c r="H43" s="20"/>
      <c r="I43" s="20"/>
      <c r="J43" s="78">
        <v>0</v>
      </c>
      <c r="K43" s="345">
        <v>0</v>
      </c>
      <c r="L43" s="343">
        <v>0</v>
      </c>
      <c r="M43" s="26"/>
      <c r="N43" s="355">
        <v>0</v>
      </c>
      <c r="O43" s="343">
        <v>0</v>
      </c>
      <c r="P43" s="48"/>
    </row>
    <row r="44" spans="1:16">
      <c r="A44" s="7" t="s">
        <v>68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79">
        <v>0</v>
      </c>
      <c r="K44" s="347">
        <v>0</v>
      </c>
      <c r="L44" s="375">
        <v>0</v>
      </c>
      <c r="M44" s="26"/>
      <c r="N44" s="356">
        <v>0</v>
      </c>
      <c r="O44" s="375">
        <v>0</v>
      </c>
      <c r="P44" s="48"/>
    </row>
    <row r="45" spans="1:16">
      <c r="C45" s="20" t="s">
        <v>69</v>
      </c>
      <c r="D45" s="20"/>
      <c r="E45" s="20"/>
      <c r="F45" s="20"/>
      <c r="G45" s="20"/>
      <c r="H45" s="20"/>
      <c r="I45" s="20"/>
      <c r="J45" s="78">
        <v>0</v>
      </c>
      <c r="K45" s="343">
        <v>0</v>
      </c>
      <c r="L45" s="343">
        <v>0</v>
      </c>
      <c r="M45" s="49"/>
      <c r="N45" s="343">
        <v>0</v>
      </c>
      <c r="O45" s="343">
        <v>0</v>
      </c>
      <c r="P45" s="50"/>
    </row>
    <row r="46" spans="1:16">
      <c r="A46" s="28" t="s">
        <v>70</v>
      </c>
      <c r="B46" s="29"/>
      <c r="C46" s="15"/>
      <c r="D46" s="20"/>
      <c r="E46" s="9"/>
      <c r="F46" s="9"/>
      <c r="G46" s="9"/>
      <c r="H46" s="9"/>
      <c r="I46" s="9"/>
      <c r="J46" s="94"/>
      <c r="K46" s="83"/>
      <c r="L46" s="83"/>
      <c r="M46" s="34"/>
      <c r="N46" s="83"/>
      <c r="O46" s="83"/>
      <c r="P46" s="39"/>
    </row>
    <row r="47" spans="1:16">
      <c r="A47" s="28"/>
      <c r="B47" s="29"/>
      <c r="C47" s="15" t="s">
        <v>71</v>
      </c>
      <c r="D47" s="20"/>
      <c r="E47" s="9"/>
      <c r="F47" s="9"/>
      <c r="G47" s="9"/>
      <c r="H47" s="9"/>
      <c r="I47" s="9"/>
      <c r="J47" s="34">
        <v>433061934.18999994</v>
      </c>
      <c r="K47" s="88">
        <v>-423762</v>
      </c>
      <c r="L47" s="88">
        <v>432638174</v>
      </c>
      <c r="M47" s="34"/>
      <c r="N47" s="88">
        <v>30664307</v>
      </c>
      <c r="O47" s="88">
        <v>463302481</v>
      </c>
      <c r="P47" s="45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8"/>
      <c r="K48" s="343"/>
      <c r="L48" s="343"/>
      <c r="M48" s="20"/>
      <c r="N48" s="343"/>
      <c r="O48" s="343"/>
    </row>
    <row r="49" spans="1:16">
      <c r="A49" s="28"/>
      <c r="B49" s="29"/>
      <c r="C49" s="9" t="s">
        <v>308</v>
      </c>
      <c r="D49" s="15"/>
      <c r="E49" s="9"/>
      <c r="F49" s="9"/>
      <c r="G49" s="9"/>
      <c r="H49" s="9"/>
      <c r="I49" s="9"/>
      <c r="J49" s="94"/>
      <c r="K49" s="83"/>
      <c r="L49" s="83"/>
      <c r="M49" s="34"/>
      <c r="N49" s="83"/>
      <c r="O49" s="83"/>
      <c r="P49" s="39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81">
        <v>-49744925.820000172</v>
      </c>
      <c r="K50" s="338">
        <v>-816983.6799999997</v>
      </c>
      <c r="L50" s="353">
        <v>-50561908</v>
      </c>
      <c r="M50" s="10"/>
      <c r="N50" s="353">
        <v>36480251</v>
      </c>
      <c r="O50" s="353">
        <v>-14081657</v>
      </c>
      <c r="P50" s="11"/>
    </row>
    <row r="51" spans="1:16">
      <c r="A51" s="28" t="s">
        <v>73</v>
      </c>
      <c r="B51" s="29" t="s">
        <v>52</v>
      </c>
      <c r="C51" s="21"/>
      <c r="D51" s="20"/>
      <c r="E51" s="9"/>
      <c r="F51" s="9"/>
      <c r="G51" s="9"/>
      <c r="H51" s="20"/>
      <c r="I51" s="9"/>
      <c r="J51" s="89"/>
      <c r="K51" s="344"/>
      <c r="L51" s="372"/>
      <c r="M51" s="26"/>
      <c r="N51" s="344"/>
      <c r="O51" s="372"/>
      <c r="P51" s="48"/>
    </row>
    <row r="52" spans="1:16">
      <c r="A52" s="28" t="s">
        <v>75</v>
      </c>
      <c r="B52" s="29" t="s">
        <v>76</v>
      </c>
      <c r="C52" s="21" t="s">
        <v>74</v>
      </c>
      <c r="D52" s="20"/>
      <c r="E52" s="9"/>
      <c r="F52" s="9"/>
      <c r="G52" s="9"/>
      <c r="H52" s="20"/>
      <c r="I52" s="9"/>
      <c r="J52" s="78">
        <v>19796851</v>
      </c>
      <c r="K52" s="345">
        <v>0</v>
      </c>
      <c r="L52" s="343">
        <v>19796851</v>
      </c>
      <c r="M52" s="77"/>
      <c r="N52" s="345">
        <v>0</v>
      </c>
      <c r="O52" s="343">
        <v>19796851</v>
      </c>
      <c r="P52" s="27"/>
    </row>
    <row r="53" spans="1:16">
      <c r="A53" s="28" t="s">
        <v>78</v>
      </c>
      <c r="B53" s="29" t="s">
        <v>79</v>
      </c>
      <c r="C53" s="9" t="s">
        <v>77</v>
      </c>
      <c r="D53" s="20"/>
      <c r="E53" s="9"/>
      <c r="F53" s="9"/>
      <c r="G53" s="9"/>
      <c r="H53" s="20"/>
      <c r="I53" s="9"/>
      <c r="J53" s="78">
        <v>25204040.019999996</v>
      </c>
      <c r="K53" s="345">
        <v>816004.12000000477</v>
      </c>
      <c r="L53" s="343">
        <v>26020044.140000001</v>
      </c>
      <c r="M53" s="77"/>
      <c r="N53" s="357">
        <v>0</v>
      </c>
      <c r="O53" s="343">
        <v>26020044</v>
      </c>
      <c r="P53" s="27"/>
    </row>
    <row r="54" spans="1:16">
      <c r="A54" s="28" t="s">
        <v>81</v>
      </c>
      <c r="B54" s="29" t="s">
        <v>79</v>
      </c>
      <c r="C54" s="44" t="s">
        <v>80</v>
      </c>
      <c r="D54" s="20"/>
      <c r="E54" s="9"/>
      <c r="F54" s="9"/>
      <c r="G54" s="9"/>
      <c r="H54" s="20"/>
      <c r="I54" s="9"/>
      <c r="J54" s="79">
        <v>5206804.84</v>
      </c>
      <c r="K54" s="347">
        <v>0</v>
      </c>
      <c r="L54" s="375">
        <v>5206804.84</v>
      </c>
      <c r="M54" s="77"/>
      <c r="N54" s="347">
        <v>0</v>
      </c>
      <c r="O54" s="375">
        <v>5206805</v>
      </c>
      <c r="P54" s="27"/>
    </row>
    <row r="55" spans="1:16">
      <c r="A55" s="28"/>
      <c r="B55" s="29"/>
      <c r="C55" s="20" t="s">
        <v>309</v>
      </c>
      <c r="D55" s="20"/>
      <c r="E55" s="9"/>
      <c r="F55" s="9"/>
      <c r="G55" s="9"/>
      <c r="H55" s="9"/>
      <c r="I55" s="9"/>
      <c r="J55" s="49">
        <v>0</v>
      </c>
      <c r="K55" s="338">
        <v>0</v>
      </c>
      <c r="L55" s="343">
        <v>0</v>
      </c>
      <c r="M55" s="49"/>
      <c r="N55" s="343">
        <v>0</v>
      </c>
      <c r="O55" s="343">
        <v>0</v>
      </c>
      <c r="P55" s="50"/>
    </row>
    <row r="56" spans="1:16" ht="13.5" thickBot="1">
      <c r="A56" s="40" t="s">
        <v>82</v>
      </c>
      <c r="B56" s="29"/>
      <c r="C56" s="15"/>
      <c r="D56" s="20"/>
      <c r="E56" s="20"/>
      <c r="F56" s="9"/>
      <c r="G56" s="9"/>
      <c r="H56" s="9"/>
      <c r="I56" s="9"/>
      <c r="J56" s="80"/>
      <c r="K56" s="80"/>
      <c r="L56" s="80"/>
      <c r="M56" s="82"/>
      <c r="N56" s="80"/>
      <c r="O56" s="80"/>
      <c r="P56" s="51"/>
    </row>
    <row r="57" spans="1:16" ht="13.5" thickTop="1">
      <c r="A57" s="28"/>
      <c r="B57" s="29"/>
      <c r="C57" s="15" t="s">
        <v>83</v>
      </c>
      <c r="D57" s="20"/>
      <c r="E57" s="20"/>
      <c r="F57" s="9"/>
      <c r="G57" s="9"/>
      <c r="H57" s="9"/>
      <c r="I57" s="9"/>
      <c r="J57" s="88">
        <v>50207695.859999999</v>
      </c>
      <c r="K57" s="88">
        <v>816004.12000000477</v>
      </c>
      <c r="L57" s="88">
        <v>51023700</v>
      </c>
      <c r="M57" s="34"/>
      <c r="N57" s="88">
        <v>0</v>
      </c>
      <c r="O57" s="88">
        <v>51023700</v>
      </c>
      <c r="P57" s="45"/>
    </row>
    <row r="58" spans="1:16">
      <c r="A58" s="40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52"/>
      <c r="N58" s="83"/>
      <c r="O58" s="83"/>
      <c r="P58" s="51"/>
    </row>
    <row r="59" spans="1:16">
      <c r="A59" s="28"/>
      <c r="B59" s="29"/>
      <c r="C59" s="53" t="s">
        <v>314</v>
      </c>
      <c r="D59" s="20"/>
      <c r="E59" s="20"/>
      <c r="F59" s="9"/>
      <c r="G59" s="9"/>
      <c r="H59" s="9"/>
      <c r="I59" s="9"/>
      <c r="J59" s="54">
        <v>462770.03999982774</v>
      </c>
      <c r="K59" s="338">
        <v>-979.55999999493361</v>
      </c>
      <c r="L59" s="358">
        <v>461792</v>
      </c>
      <c r="M59" s="54"/>
      <c r="N59" s="358">
        <v>36480251</v>
      </c>
      <c r="O59" s="358">
        <v>36942043</v>
      </c>
      <c r="P59" s="55"/>
    </row>
    <row r="60" spans="1:16">
      <c r="A60" s="28" t="s">
        <v>84</v>
      </c>
      <c r="B60" s="29"/>
      <c r="C60" s="9"/>
      <c r="D60" s="20"/>
      <c r="E60" s="9"/>
      <c r="F60" s="9"/>
      <c r="G60" s="9"/>
      <c r="H60" s="9"/>
      <c r="I60" s="9"/>
      <c r="J60" s="56"/>
      <c r="K60" s="338"/>
      <c r="L60" s="359"/>
      <c r="M60" s="26"/>
      <c r="N60" s="359"/>
      <c r="O60" s="343"/>
      <c r="P60" s="57"/>
    </row>
    <row r="61" spans="1:16">
      <c r="A61" s="28" t="s">
        <v>86</v>
      </c>
      <c r="B61" s="29" t="s">
        <v>87</v>
      </c>
      <c r="C61" s="9" t="s">
        <v>85</v>
      </c>
      <c r="D61" s="20"/>
      <c r="E61" s="9"/>
      <c r="F61" s="9"/>
      <c r="G61" s="9"/>
      <c r="H61" s="9"/>
      <c r="I61" s="9"/>
      <c r="J61" s="95"/>
      <c r="K61" s="338"/>
      <c r="L61" s="379">
        <v>1440384847</v>
      </c>
      <c r="M61" s="26"/>
      <c r="N61" s="360">
        <v>217657575</v>
      </c>
      <c r="O61" s="88">
        <v>1658042422</v>
      </c>
      <c r="P61" s="48"/>
    </row>
    <row r="62" spans="1:16" s="36" customFormat="1">
      <c r="A62" s="28"/>
      <c r="B62" s="29"/>
      <c r="C62" s="21" t="s">
        <v>88</v>
      </c>
      <c r="D62" s="21"/>
      <c r="E62" s="21"/>
      <c r="F62" s="21"/>
      <c r="G62" s="21"/>
      <c r="H62" s="58"/>
      <c r="I62" s="21"/>
      <c r="J62" s="75"/>
      <c r="K62" s="88"/>
      <c r="L62" s="378"/>
      <c r="M62" s="59">
        <v>-106251</v>
      </c>
      <c r="N62" s="361">
        <v>0</v>
      </c>
      <c r="O62" s="361">
        <v>0</v>
      </c>
      <c r="P62" s="60"/>
    </row>
    <row r="63" spans="1:16" s="36" customFormat="1">
      <c r="A63" s="40"/>
      <c r="B63" s="29"/>
      <c r="C63" s="61"/>
      <c r="D63" s="21"/>
      <c r="E63" s="21"/>
      <c r="F63" s="21"/>
      <c r="G63" s="21"/>
      <c r="H63" s="35"/>
      <c r="I63" s="35"/>
      <c r="J63" s="87"/>
      <c r="K63" s="348"/>
      <c r="L63" s="362"/>
      <c r="M63" s="52"/>
      <c r="N63" s="362"/>
      <c r="O63" s="362"/>
      <c r="P63" s="51"/>
    </row>
    <row r="64" spans="1:16" s="331" customFormat="1">
      <c r="A64" s="327"/>
      <c r="B64" s="328"/>
      <c r="C64" s="329" t="s">
        <v>89</v>
      </c>
      <c r="D64" s="329"/>
      <c r="E64" s="329"/>
      <c r="F64" s="329"/>
      <c r="G64" s="329"/>
      <c r="H64" s="329"/>
      <c r="I64" s="329"/>
      <c r="J64" s="329"/>
      <c r="K64" s="349"/>
      <c r="L64" s="349">
        <v>1440384847</v>
      </c>
      <c r="M64" s="330"/>
      <c r="N64" s="363">
        <v>217657575</v>
      </c>
      <c r="O64" s="363">
        <v>1658042422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62"/>
      <c r="J65" s="96"/>
      <c r="K65" s="338"/>
      <c r="L65" s="362"/>
      <c r="M65" s="52"/>
      <c r="N65" s="362"/>
      <c r="O65" s="362"/>
      <c r="P65" s="24"/>
    </row>
    <row r="66" spans="1:16">
      <c r="A66" s="40"/>
      <c r="B66" s="29"/>
      <c r="C66" s="9" t="s">
        <v>90</v>
      </c>
      <c r="D66" s="9"/>
      <c r="E66" s="9"/>
      <c r="F66" s="9"/>
      <c r="G66" s="9"/>
      <c r="H66" s="9"/>
      <c r="I66" s="9"/>
      <c r="J66" s="63"/>
      <c r="K66" s="338"/>
      <c r="L66" s="338">
        <v>1440846639</v>
      </c>
      <c r="M66" s="9"/>
      <c r="N66" s="338">
        <v>254137826</v>
      </c>
      <c r="O66" s="338">
        <v>1694984465</v>
      </c>
      <c r="P66" s="64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43"/>
      <c r="L67" s="343"/>
      <c r="M67" s="20"/>
      <c r="N67" s="343"/>
      <c r="O67" s="343"/>
    </row>
    <row r="68" spans="1:16" customFormat="1" ht="15">
      <c r="C68" s="4" t="s">
        <v>91</v>
      </c>
      <c r="K68" s="350"/>
      <c r="L68" s="380"/>
      <c r="M68" s="65"/>
      <c r="N68" s="364"/>
      <c r="O68" s="364"/>
    </row>
    <row r="69" spans="1:16">
      <c r="I69" s="66"/>
      <c r="J69" s="66"/>
      <c r="K69" s="351"/>
      <c r="L69" s="365">
        <v>1</v>
      </c>
      <c r="M69" s="97"/>
      <c r="N69" s="365">
        <v>0</v>
      </c>
      <c r="O69" s="365">
        <v>-1</v>
      </c>
    </row>
    <row r="70" spans="1:16">
      <c r="L70" s="365" t="s">
        <v>370</v>
      </c>
      <c r="M70" s="97"/>
      <c r="N70" s="365"/>
      <c r="O70" s="365"/>
    </row>
    <row r="71" spans="1:16">
      <c r="L71" s="365"/>
      <c r="M71" s="97"/>
      <c r="N71" s="360"/>
      <c r="O71" s="360"/>
    </row>
    <row r="72" spans="1:16">
      <c r="L72" s="365"/>
      <c r="M72" s="97"/>
      <c r="N72" s="365"/>
      <c r="O72" s="365"/>
    </row>
    <row r="73" spans="1:16">
      <c r="L73" s="365"/>
      <c r="M73" s="97"/>
      <c r="N73" s="365"/>
      <c r="O73" s="365"/>
    </row>
    <row r="74" spans="1:16">
      <c r="J74" s="332"/>
      <c r="L74" s="365"/>
      <c r="M74" s="97"/>
      <c r="N74" s="365"/>
      <c r="O74" s="365"/>
    </row>
    <row r="75" spans="1:16">
      <c r="A75" s="7"/>
      <c r="B75" s="8"/>
      <c r="L75" s="365"/>
      <c r="M75" s="97"/>
      <c r="N75" s="365"/>
      <c r="O75" s="365"/>
    </row>
    <row r="76" spans="1:16">
      <c r="L76" s="365"/>
      <c r="M76" s="97"/>
      <c r="N76" s="365"/>
      <c r="O76" s="365"/>
    </row>
    <row r="77" spans="1:16">
      <c r="A77" s="7"/>
      <c r="B77" s="8"/>
      <c r="L77" s="365"/>
      <c r="M77" s="97"/>
      <c r="N77" s="365"/>
      <c r="O77" s="365"/>
    </row>
    <row r="78" spans="1:16">
      <c r="L78" s="365"/>
      <c r="M78" s="97"/>
      <c r="N78" s="365"/>
      <c r="O78" s="365"/>
    </row>
    <row r="79" spans="1:16">
      <c r="A79" s="7"/>
      <c r="B79" s="8"/>
      <c r="L79" s="365"/>
      <c r="M79" s="97"/>
      <c r="N79" s="365"/>
      <c r="O79" s="365"/>
    </row>
    <row r="80" spans="1:16">
      <c r="L80" s="365"/>
      <c r="M80" s="97"/>
      <c r="N80" s="365"/>
      <c r="O80" s="365"/>
    </row>
    <row r="82" spans="1:2">
      <c r="A82" s="7"/>
      <c r="B82" s="8"/>
    </row>
    <row r="83" spans="1:2">
      <c r="A83" s="4"/>
    </row>
  </sheetData>
  <sheetProtection algorithmName="SHA-512" hashValue="KuJ4j3DpK7L4w3THWYBFlcFthS2hfWedLD9gD398A9lPh76PyuKkaHdX06sAOUB3oHUXQP7S8+nNr5lDMT6l4A==" saltValue="esUES9RIkVhRsA81GdY1sQ==" spinCount="100000" sheet="1" formatColumns="0" formatRows="0"/>
  <conditionalFormatting sqref="L68">
    <cfRule type="cellIs" dxfId="55" priority="3" operator="notEqual">
      <formula>0</formula>
    </cfRule>
    <cfRule type="cellIs" dxfId="54" priority="4" operator="equal">
      <formula>0</formula>
    </cfRule>
  </conditionalFormatting>
  <conditionalFormatting sqref="N68:O68">
    <cfRule type="cellIs" dxfId="53" priority="1" operator="notEqual">
      <formula>0</formula>
    </cfRule>
    <cfRule type="cellIs" dxfId="52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  <pageSetUpPr fitToPage="1"/>
  </sheetPr>
  <dimension ref="A1:P83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0" width="17.7109375" style="4" customWidth="1"/>
    <col min="11" max="12" width="17.7109375" style="352" customWidth="1"/>
    <col min="13" max="13" width="0.140625" style="4" customWidth="1"/>
    <col min="14" max="14" width="17.7109375" style="352" customWidth="1"/>
    <col min="15" max="15" width="19.28515625" style="352" customWidth="1"/>
    <col min="16" max="16" width="11.28515625" style="4" customWidth="1"/>
    <col min="17" max="16384" width="11.140625" style="4"/>
  </cols>
  <sheetData>
    <row r="1" spans="1:16">
      <c r="B1" s="2"/>
      <c r="C1" s="339"/>
      <c r="D1" s="104"/>
      <c r="E1" s="104"/>
      <c r="F1" s="104"/>
      <c r="G1" s="104"/>
      <c r="H1" s="104"/>
      <c r="I1" s="104"/>
      <c r="J1" s="101" t="s">
        <v>318</v>
      </c>
      <c r="K1" s="339"/>
      <c r="L1" s="339"/>
      <c r="M1" s="104"/>
      <c r="N1" s="339"/>
      <c r="O1" s="339"/>
      <c r="P1" s="3"/>
    </row>
    <row r="2" spans="1:16">
      <c r="B2" s="2"/>
      <c r="C2" s="104"/>
      <c r="D2" s="104"/>
      <c r="E2" s="104"/>
      <c r="F2" s="104"/>
      <c r="G2" s="104"/>
      <c r="H2" s="104"/>
      <c r="I2" s="104"/>
      <c r="J2" s="101" t="s">
        <v>0</v>
      </c>
      <c r="K2" s="339"/>
      <c r="L2" s="339"/>
      <c r="M2" s="104"/>
      <c r="N2" s="339"/>
      <c r="O2" s="339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02" t="s">
        <v>1</v>
      </c>
      <c r="K3" s="340"/>
      <c r="L3" s="340"/>
      <c r="M3" s="15"/>
      <c r="N3" s="340"/>
      <c r="O3" s="366"/>
      <c r="P3" s="4" t="s">
        <v>2</v>
      </c>
    </row>
    <row r="4" spans="1:16">
      <c r="B4" s="2"/>
      <c r="C4" s="105"/>
      <c r="D4" s="106"/>
      <c r="E4" s="106"/>
      <c r="F4" s="106"/>
      <c r="G4" s="106"/>
      <c r="H4" s="106"/>
      <c r="I4" s="106"/>
      <c r="J4" s="107" t="s">
        <v>373</v>
      </c>
      <c r="K4" s="340"/>
      <c r="L4" s="340"/>
      <c r="M4" s="106"/>
      <c r="N4" s="340"/>
      <c r="O4" s="367"/>
      <c r="P4" s="4" t="s">
        <v>374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88"/>
      <c r="L5" s="353"/>
      <c r="M5" s="10"/>
      <c r="N5" s="353"/>
      <c r="O5" s="353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54" t="s">
        <v>3</v>
      </c>
      <c r="K6" s="341"/>
      <c r="L6" s="354" t="s">
        <v>3</v>
      </c>
      <c r="M6" s="255"/>
      <c r="N6" s="354" t="s">
        <v>4</v>
      </c>
      <c r="O6" s="354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56" t="s">
        <v>290</v>
      </c>
      <c r="K7" s="342" t="s">
        <v>291</v>
      </c>
      <c r="L7" s="370"/>
      <c r="M7" s="258"/>
      <c r="N7" s="342" t="str">
        <f>[4]SNP!$O$9</f>
        <v>Unit</v>
      </c>
      <c r="O7" s="342"/>
      <c r="P7" s="16"/>
    </row>
    <row r="8" spans="1:16">
      <c r="A8" s="17" t="s">
        <v>7</v>
      </c>
      <c r="B8" s="18" t="s">
        <v>8</v>
      </c>
      <c r="C8" s="9" t="s">
        <v>6</v>
      </c>
      <c r="D8" s="9"/>
      <c r="E8" s="9"/>
      <c r="F8" s="9"/>
      <c r="G8" s="9"/>
      <c r="H8" s="9"/>
      <c r="I8" s="9"/>
      <c r="J8" s="9"/>
      <c r="K8" s="338"/>
      <c r="L8" s="353"/>
      <c r="M8" s="10"/>
      <c r="N8" s="353"/>
      <c r="O8" s="353"/>
      <c r="P8" s="11"/>
    </row>
    <row r="9" spans="1:16">
      <c r="B9" s="19"/>
      <c r="C9" s="20" t="s">
        <v>9</v>
      </c>
      <c r="D9" s="21"/>
      <c r="E9" s="9"/>
      <c r="F9" s="9"/>
      <c r="G9" s="9"/>
      <c r="H9" s="9"/>
      <c r="I9" s="20"/>
      <c r="J9" s="20"/>
      <c r="K9" s="343"/>
      <c r="L9" s="343"/>
      <c r="M9" s="10"/>
      <c r="N9" s="343"/>
      <c r="O9" s="343"/>
    </row>
    <row r="10" spans="1:16">
      <c r="A10" s="1" t="s">
        <v>11</v>
      </c>
      <c r="B10" s="19" t="s">
        <v>12</v>
      </c>
      <c r="C10" s="20"/>
      <c r="D10" s="22" t="s">
        <v>321</v>
      </c>
      <c r="E10" s="20"/>
      <c r="F10" s="109"/>
      <c r="G10" s="109"/>
      <c r="H10" s="23"/>
      <c r="I10" s="21"/>
      <c r="J10" s="89"/>
      <c r="K10" s="344"/>
      <c r="L10" s="372"/>
      <c r="M10" s="76"/>
      <c r="N10" s="344"/>
      <c r="O10" s="372"/>
      <c r="P10" s="24"/>
    </row>
    <row r="11" spans="1:16">
      <c r="A11" s="1" t="s">
        <v>14</v>
      </c>
      <c r="B11" s="19" t="s">
        <v>15</v>
      </c>
      <c r="C11" s="20"/>
      <c r="D11" s="21" t="s">
        <v>322</v>
      </c>
      <c r="E11" s="9"/>
      <c r="F11" s="25"/>
      <c r="G11" s="26">
        <v>1396856.5</v>
      </c>
      <c r="H11" s="9"/>
      <c r="I11" s="20"/>
      <c r="J11" s="78">
        <v>745939.85000000009</v>
      </c>
      <c r="K11" s="345">
        <v>0</v>
      </c>
      <c r="L11" s="343">
        <v>745939.85000000009</v>
      </c>
      <c r="M11" s="77"/>
      <c r="N11" s="345">
        <v>0</v>
      </c>
      <c r="O11" s="343">
        <v>745940</v>
      </c>
      <c r="P11" s="27"/>
    </row>
    <row r="12" spans="1:16">
      <c r="A12" s="1" t="s">
        <v>17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8">
        <v>794438.14000000013</v>
      </c>
      <c r="K12" s="345">
        <v>0</v>
      </c>
      <c r="L12" s="343">
        <v>794438.14000000013</v>
      </c>
      <c r="M12" s="77"/>
      <c r="N12" s="345">
        <v>0</v>
      </c>
      <c r="O12" s="343">
        <v>794438</v>
      </c>
      <c r="P12" s="27"/>
    </row>
    <row r="13" spans="1:16">
      <c r="A13" s="1" t="s">
        <v>19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8">
        <v>0</v>
      </c>
      <c r="K13" s="345">
        <v>0</v>
      </c>
      <c r="L13" s="343">
        <v>0</v>
      </c>
      <c r="M13" s="77"/>
      <c r="N13" s="345">
        <v>291826</v>
      </c>
      <c r="O13" s="343">
        <v>291826</v>
      </c>
      <c r="P13" s="27"/>
    </row>
    <row r="14" spans="1:16">
      <c r="A14" s="1" t="s">
        <v>21</v>
      </c>
      <c r="B14" s="19" t="s">
        <v>12</v>
      </c>
      <c r="C14" s="20"/>
      <c r="D14" s="21" t="s">
        <v>20</v>
      </c>
      <c r="E14" s="9"/>
      <c r="F14" s="25"/>
      <c r="G14" s="25"/>
      <c r="H14" s="20"/>
      <c r="I14" s="20"/>
      <c r="J14" s="78">
        <v>401505.9</v>
      </c>
      <c r="K14" s="345">
        <v>0</v>
      </c>
      <c r="L14" s="343">
        <v>401505.9</v>
      </c>
      <c r="M14" s="77"/>
      <c r="N14" s="345">
        <v>0</v>
      </c>
      <c r="O14" s="343">
        <v>401506</v>
      </c>
      <c r="P14" s="27"/>
    </row>
    <row r="15" spans="1:16">
      <c r="A15" s="28"/>
      <c r="B15" s="29"/>
      <c r="C15" s="20"/>
      <c r="D15" s="21" t="s">
        <v>22</v>
      </c>
      <c r="E15" s="9"/>
      <c r="F15" s="30"/>
      <c r="G15" s="26"/>
      <c r="H15" s="31"/>
      <c r="I15" s="20"/>
      <c r="J15" s="90">
        <v>5226.26</v>
      </c>
      <c r="K15" s="346">
        <v>0</v>
      </c>
      <c r="L15" s="374">
        <v>5226.26</v>
      </c>
      <c r="M15" s="77"/>
      <c r="N15" s="343">
        <v>0</v>
      </c>
      <c r="O15" s="343">
        <v>5226</v>
      </c>
    </row>
    <row r="16" spans="1:16">
      <c r="A16" s="28" t="s">
        <v>24</v>
      </c>
      <c r="B16" s="29" t="s">
        <v>12</v>
      </c>
      <c r="C16" s="20"/>
      <c r="D16" s="22" t="s">
        <v>324</v>
      </c>
      <c r="E16" s="20"/>
      <c r="F16" s="109"/>
      <c r="G16" s="109"/>
      <c r="H16" s="31"/>
      <c r="I16" s="20"/>
      <c r="J16" s="78"/>
      <c r="K16" s="345">
        <v>0</v>
      </c>
      <c r="L16" s="343"/>
      <c r="M16" s="77"/>
      <c r="N16" s="345">
        <v>0</v>
      </c>
      <c r="O16" s="343"/>
      <c r="P16" s="27"/>
    </row>
    <row r="17" spans="1:16">
      <c r="A17" s="28" t="s">
        <v>25</v>
      </c>
      <c r="B17" s="32" t="s">
        <v>26</v>
      </c>
      <c r="C17" s="20"/>
      <c r="D17" s="33" t="s">
        <v>325</v>
      </c>
      <c r="E17" s="9"/>
      <c r="F17" s="9"/>
      <c r="G17" s="9">
        <v>0</v>
      </c>
      <c r="H17" s="9"/>
      <c r="I17" s="21"/>
      <c r="J17" s="79">
        <v>335244.18000000005</v>
      </c>
      <c r="K17" s="347">
        <v>0</v>
      </c>
      <c r="L17" s="375">
        <v>335244.18000000005</v>
      </c>
      <c r="M17" s="77"/>
      <c r="N17" s="347">
        <v>0</v>
      </c>
      <c r="O17" s="375">
        <v>335244</v>
      </c>
      <c r="P17" s="27"/>
    </row>
    <row r="18" spans="1:16" s="36" customFormat="1">
      <c r="A18" s="28"/>
      <c r="B18" s="32"/>
      <c r="C18" s="21"/>
      <c r="D18" s="21" t="s">
        <v>27</v>
      </c>
      <c r="E18" s="21"/>
      <c r="F18" s="21"/>
      <c r="G18" s="21"/>
      <c r="H18" s="34"/>
      <c r="I18" s="34"/>
      <c r="J18" s="34">
        <v>43804.97</v>
      </c>
      <c r="K18" s="88">
        <v>0</v>
      </c>
      <c r="L18" s="88">
        <v>43804.97</v>
      </c>
      <c r="M18" s="35"/>
      <c r="N18" s="348">
        <v>65</v>
      </c>
      <c r="O18" s="348">
        <v>43870</v>
      </c>
    </row>
    <row r="19" spans="1:16" ht="13.5" thickBot="1">
      <c r="A19" s="28" t="s">
        <v>28</v>
      </c>
      <c r="B19" s="32"/>
      <c r="C19" s="20"/>
      <c r="D19" s="37"/>
      <c r="E19" s="20"/>
      <c r="F19" s="9"/>
      <c r="G19" s="9"/>
      <c r="H19" s="9"/>
      <c r="I19" s="9"/>
      <c r="J19" s="91"/>
      <c r="K19" s="80"/>
      <c r="L19" s="80"/>
      <c r="M19" s="38"/>
      <c r="N19" s="80"/>
      <c r="O19" s="80"/>
      <c r="P19" s="39"/>
    </row>
    <row r="20" spans="1:16" ht="13.5" thickTop="1">
      <c r="A20" s="28"/>
      <c r="B20" s="32"/>
      <c r="C20" s="9"/>
      <c r="D20" s="9" t="s">
        <v>29</v>
      </c>
      <c r="E20" s="9"/>
      <c r="F20" s="9"/>
      <c r="G20" s="9"/>
      <c r="H20" s="9"/>
      <c r="I20" s="9"/>
      <c r="J20" s="81">
        <v>2326159.3000000003</v>
      </c>
      <c r="K20" s="338">
        <v>0</v>
      </c>
      <c r="L20" s="353">
        <v>2326159</v>
      </c>
      <c r="M20" s="10"/>
      <c r="N20" s="353">
        <v>291891</v>
      </c>
      <c r="O20" s="353">
        <v>2618050</v>
      </c>
      <c r="P20" s="11"/>
    </row>
    <row r="21" spans="1:16">
      <c r="A21" s="40"/>
      <c r="B21" s="41"/>
      <c r="C21" s="15"/>
      <c r="D21" s="9"/>
      <c r="E21" s="9"/>
      <c r="F21" s="9"/>
      <c r="G21" s="9"/>
      <c r="H21" s="9"/>
      <c r="I21" s="9"/>
      <c r="J21" s="81"/>
      <c r="K21" s="338"/>
      <c r="L21" s="353"/>
      <c r="M21" s="10"/>
      <c r="N21" s="353"/>
      <c r="O21" s="353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81"/>
      <c r="K22" s="338"/>
      <c r="L22" s="353"/>
      <c r="M22" s="10"/>
      <c r="N22" s="353"/>
      <c r="O22" s="353"/>
      <c r="P22" s="11"/>
    </row>
    <row r="23" spans="1:16">
      <c r="A23" s="7" t="s">
        <v>32</v>
      </c>
      <c r="B23" s="12" t="s">
        <v>33</v>
      </c>
      <c r="C23" s="22" t="s">
        <v>31</v>
      </c>
      <c r="D23" s="21"/>
      <c r="E23" s="9"/>
      <c r="F23" s="9"/>
      <c r="G23" s="20"/>
      <c r="H23" s="9"/>
      <c r="I23" s="9"/>
      <c r="J23" s="92"/>
      <c r="K23" s="344"/>
      <c r="L23" s="376"/>
      <c r="M23" s="77"/>
      <c r="N23" s="344"/>
      <c r="O23" s="372"/>
      <c r="P23" s="27"/>
    </row>
    <row r="24" spans="1:16">
      <c r="A24" s="1" t="s">
        <v>35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8">
        <v>10405339.999999998</v>
      </c>
      <c r="K24" s="345">
        <v>0</v>
      </c>
      <c r="L24" s="343">
        <v>10405339.999999998</v>
      </c>
      <c r="M24" s="77"/>
      <c r="N24" s="345">
        <v>111777</v>
      </c>
      <c r="O24" s="343">
        <v>10517117</v>
      </c>
      <c r="P24" s="27"/>
    </row>
    <row r="25" spans="1:16">
      <c r="A25" s="7" t="s">
        <v>37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8">
        <v>2351801.23</v>
      </c>
      <c r="K25" s="345">
        <v>0</v>
      </c>
      <c r="L25" s="343">
        <v>2351801.23</v>
      </c>
      <c r="M25" s="77"/>
      <c r="N25" s="345">
        <v>217512</v>
      </c>
      <c r="O25" s="343">
        <v>2569313</v>
      </c>
      <c r="P25" s="27"/>
    </row>
    <row r="26" spans="1:16">
      <c r="A26" s="1" t="s">
        <v>39</v>
      </c>
      <c r="B26" s="12" t="s">
        <v>33</v>
      </c>
      <c r="C26" s="22"/>
      <c r="D26" s="99" t="s">
        <v>38</v>
      </c>
      <c r="E26" s="110"/>
      <c r="F26" s="9"/>
      <c r="G26" s="20"/>
      <c r="H26" s="9"/>
      <c r="I26" s="9"/>
      <c r="J26" s="78">
        <v>814468.11</v>
      </c>
      <c r="K26" s="345">
        <v>0</v>
      </c>
      <c r="L26" s="343">
        <v>814468.11</v>
      </c>
      <c r="M26" s="77"/>
      <c r="N26" s="345">
        <v>0</v>
      </c>
      <c r="O26" s="343">
        <v>814468</v>
      </c>
      <c r="P26" s="27"/>
    </row>
    <row r="27" spans="1:16">
      <c r="A27" s="7" t="s">
        <v>41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8">
        <v>1238358.3399999999</v>
      </c>
      <c r="K27" s="345">
        <v>0</v>
      </c>
      <c r="L27" s="343">
        <v>1238358.3399999999</v>
      </c>
      <c r="M27" s="77"/>
      <c r="N27" s="345">
        <v>53917</v>
      </c>
      <c r="O27" s="343">
        <v>1292275</v>
      </c>
      <c r="P27" s="27"/>
    </row>
    <row r="28" spans="1:16">
      <c r="A28" s="1" t="s">
        <v>43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8">
        <v>2964303.52</v>
      </c>
      <c r="K28" s="345">
        <v>0</v>
      </c>
      <c r="L28" s="343">
        <v>2964303.52</v>
      </c>
      <c r="M28" s="77"/>
      <c r="N28" s="345">
        <v>16798</v>
      </c>
      <c r="O28" s="343">
        <v>2981102</v>
      </c>
      <c r="P28" s="27"/>
    </row>
    <row r="29" spans="1:16">
      <c r="A29" s="7" t="s">
        <v>45</v>
      </c>
      <c r="B29" s="12" t="s">
        <v>46</v>
      </c>
      <c r="C29" s="22"/>
      <c r="D29" s="21" t="s">
        <v>44</v>
      </c>
      <c r="E29" s="9"/>
      <c r="F29" s="9"/>
      <c r="G29" s="20"/>
      <c r="H29" s="9"/>
      <c r="I29" s="9"/>
      <c r="J29" s="79">
        <v>1748282.4</v>
      </c>
      <c r="K29" s="347">
        <v>0</v>
      </c>
      <c r="L29" s="375">
        <v>1748282.4</v>
      </c>
      <c r="M29" s="77"/>
      <c r="N29" s="347">
        <v>4940</v>
      </c>
      <c r="O29" s="375">
        <v>1753222</v>
      </c>
      <c r="P29" s="27"/>
    </row>
    <row r="30" spans="1:16">
      <c r="C30" s="22"/>
      <c r="D30" s="21" t="s">
        <v>47</v>
      </c>
      <c r="E30" s="9"/>
      <c r="F30" s="9"/>
      <c r="G30" s="20"/>
      <c r="H30" s="9"/>
      <c r="I30" s="9"/>
      <c r="J30" s="93">
        <v>1066224.3500000001</v>
      </c>
      <c r="K30" s="338">
        <v>0</v>
      </c>
      <c r="L30" s="353">
        <v>1066224.3500000001</v>
      </c>
      <c r="M30" s="42"/>
      <c r="N30" s="353">
        <v>0</v>
      </c>
      <c r="O30" s="353">
        <v>1066224</v>
      </c>
      <c r="P30" s="43"/>
    </row>
    <row r="31" spans="1:16" ht="13.5" thickBot="1">
      <c r="A31" s="1" t="s">
        <v>48</v>
      </c>
      <c r="C31" s="9"/>
      <c r="D31" s="37"/>
      <c r="E31" s="20"/>
      <c r="F31" s="9"/>
      <c r="G31" s="9"/>
      <c r="H31" s="9"/>
      <c r="I31" s="9"/>
      <c r="J31" s="91"/>
      <c r="K31" s="80"/>
      <c r="L31" s="80"/>
      <c r="M31" s="82"/>
      <c r="N31" s="80"/>
      <c r="O31" s="80"/>
      <c r="P31" s="39"/>
    </row>
    <row r="32" spans="1:16" ht="13.5" thickTop="1">
      <c r="A32" s="7"/>
      <c r="C32" s="22"/>
      <c r="D32" s="44" t="s">
        <v>49</v>
      </c>
      <c r="E32" s="9"/>
      <c r="F32" s="9"/>
      <c r="G32" s="20"/>
      <c r="H32" s="9"/>
      <c r="I32" s="9"/>
      <c r="J32" s="34">
        <v>20588777.949999999</v>
      </c>
      <c r="K32" s="338">
        <v>0</v>
      </c>
      <c r="L32" s="88">
        <v>20588777</v>
      </c>
      <c r="M32" s="34"/>
      <c r="N32" s="88">
        <v>404944</v>
      </c>
      <c r="O32" s="88">
        <v>20993721</v>
      </c>
      <c r="P32" s="45"/>
    </row>
    <row r="33" spans="1:16">
      <c r="C33" s="9"/>
      <c r="D33" s="37"/>
      <c r="E33" s="20"/>
      <c r="F33" s="9"/>
      <c r="G33" s="9"/>
      <c r="H33" s="9"/>
      <c r="I33" s="9"/>
      <c r="J33" s="94"/>
      <c r="K33" s="83"/>
      <c r="L33" s="83"/>
      <c r="M33" s="38"/>
      <c r="N33" s="83"/>
      <c r="O33" s="83"/>
      <c r="P33" s="39"/>
    </row>
    <row r="34" spans="1:16">
      <c r="A34" s="7"/>
      <c r="C34" s="9"/>
      <c r="D34" s="9" t="s">
        <v>306</v>
      </c>
      <c r="E34" s="9"/>
      <c r="F34" s="9"/>
      <c r="G34" s="9"/>
      <c r="H34" s="9"/>
      <c r="I34" s="9"/>
      <c r="J34" s="81">
        <v>-18262618.649999999</v>
      </c>
      <c r="K34" s="338">
        <v>0</v>
      </c>
      <c r="L34" s="353">
        <v>-18262618</v>
      </c>
      <c r="M34" s="46"/>
      <c r="N34" s="353">
        <v>-113053</v>
      </c>
      <c r="O34" s="353">
        <v>-18375671</v>
      </c>
      <c r="P34" s="47"/>
    </row>
    <row r="35" spans="1:16">
      <c r="C35" s="15"/>
      <c r="D35" s="20"/>
      <c r="E35" s="9"/>
      <c r="F35" s="9"/>
      <c r="G35" s="9"/>
      <c r="H35" s="9"/>
      <c r="I35" s="9"/>
      <c r="J35" s="81"/>
      <c r="K35" s="338"/>
      <c r="L35" s="353"/>
      <c r="M35" s="10"/>
      <c r="N35" s="353"/>
      <c r="O35" s="353"/>
      <c r="P35" s="11"/>
    </row>
    <row r="36" spans="1:16">
      <c r="A36" s="7" t="s">
        <v>51</v>
      </c>
      <c r="B36" s="12" t="s">
        <v>52</v>
      </c>
      <c r="C36" s="21" t="s">
        <v>50</v>
      </c>
      <c r="D36" s="20"/>
      <c r="E36" s="9"/>
      <c r="F36" s="9"/>
      <c r="G36" s="20"/>
      <c r="H36" s="9"/>
      <c r="I36" s="9"/>
      <c r="J36" s="89"/>
      <c r="K36" s="344"/>
      <c r="L36" s="372"/>
      <c r="M36" s="26"/>
      <c r="N36" s="344"/>
      <c r="O36" s="372"/>
      <c r="P36" s="48"/>
    </row>
    <row r="37" spans="1:16">
      <c r="A37" s="1" t="s">
        <v>54</v>
      </c>
      <c r="B37" s="12" t="s">
        <v>15</v>
      </c>
      <c r="C37" s="21" t="s">
        <v>53</v>
      </c>
      <c r="D37" s="20"/>
      <c r="E37" s="9"/>
      <c r="F37" s="9"/>
      <c r="G37" s="20"/>
      <c r="H37" s="9"/>
      <c r="I37" s="9"/>
      <c r="J37" s="78">
        <v>12695225.18</v>
      </c>
      <c r="K37" s="345">
        <v>0</v>
      </c>
      <c r="L37" s="343">
        <v>12695225.18</v>
      </c>
      <c r="M37" s="26"/>
      <c r="N37" s="355">
        <v>0</v>
      </c>
      <c r="O37" s="343">
        <v>12695225</v>
      </c>
      <c r="P37" s="48"/>
    </row>
    <row r="38" spans="1:16">
      <c r="A38" s="7" t="s">
        <v>56</v>
      </c>
      <c r="B38" s="12" t="s">
        <v>15</v>
      </c>
      <c r="C38" s="99" t="s">
        <v>55</v>
      </c>
      <c r="E38" s="110"/>
      <c r="F38" s="110"/>
      <c r="H38" s="9"/>
      <c r="I38" s="9"/>
      <c r="J38" s="78">
        <v>2858240.26</v>
      </c>
      <c r="K38" s="345">
        <v>0</v>
      </c>
      <c r="L38" s="343">
        <v>2858240.26</v>
      </c>
      <c r="M38" s="26"/>
      <c r="N38" s="355">
        <v>0</v>
      </c>
      <c r="O38" s="343">
        <v>2858240</v>
      </c>
      <c r="P38" s="48"/>
    </row>
    <row r="39" spans="1:16">
      <c r="A39" s="1" t="s">
        <v>58</v>
      </c>
      <c r="B39" s="12" t="s">
        <v>59</v>
      </c>
      <c r="C39" s="99" t="s">
        <v>57</v>
      </c>
      <c r="E39" s="110"/>
      <c r="F39" s="110"/>
      <c r="H39" s="9"/>
      <c r="I39" s="9"/>
      <c r="J39" s="78">
        <v>807804.23</v>
      </c>
      <c r="K39" s="345">
        <v>0</v>
      </c>
      <c r="L39" s="343">
        <v>807804.23</v>
      </c>
      <c r="M39" s="26"/>
      <c r="N39" s="355">
        <v>0</v>
      </c>
      <c r="O39" s="343">
        <v>807804</v>
      </c>
      <c r="P39" s="48"/>
    </row>
    <row r="40" spans="1:16">
      <c r="A40" s="7" t="s">
        <v>61</v>
      </c>
      <c r="B40" s="12" t="s">
        <v>59</v>
      </c>
      <c r="C40" s="84" t="s">
        <v>60</v>
      </c>
      <c r="D40" s="85"/>
      <c r="E40" s="86"/>
      <c r="F40" s="86"/>
      <c r="G40" s="20"/>
      <c r="H40" s="9"/>
      <c r="I40" s="9"/>
      <c r="J40" s="78">
        <v>529669.89</v>
      </c>
      <c r="K40" s="345">
        <v>0</v>
      </c>
      <c r="L40" s="343">
        <v>529669.89</v>
      </c>
      <c r="M40" s="26"/>
      <c r="N40" s="355">
        <v>120077</v>
      </c>
      <c r="O40" s="343">
        <v>649747</v>
      </c>
      <c r="P40" s="48"/>
    </row>
    <row r="41" spans="1:16">
      <c r="A41" s="1" t="s">
        <v>62</v>
      </c>
      <c r="B41" s="12" t="s">
        <v>26</v>
      </c>
      <c r="C41" s="21" t="s">
        <v>307</v>
      </c>
      <c r="D41" s="20"/>
      <c r="E41" s="9"/>
      <c r="F41" s="9"/>
      <c r="G41" s="20"/>
      <c r="H41" s="9"/>
      <c r="I41" s="9"/>
      <c r="J41" s="78">
        <v>0</v>
      </c>
      <c r="K41" s="345">
        <v>0</v>
      </c>
      <c r="L41" s="343">
        <v>0</v>
      </c>
      <c r="M41" s="26"/>
      <c r="N41" s="355">
        <v>739321</v>
      </c>
      <c r="O41" s="343">
        <v>739321</v>
      </c>
      <c r="P41" s="48"/>
    </row>
    <row r="42" spans="1:16">
      <c r="A42" s="7" t="s">
        <v>64</v>
      </c>
      <c r="B42" s="12" t="s">
        <v>65</v>
      </c>
      <c r="C42" s="21" t="s">
        <v>63</v>
      </c>
      <c r="D42" s="20"/>
      <c r="E42" s="9"/>
      <c r="F42" s="9"/>
      <c r="G42" s="20"/>
      <c r="H42" s="9"/>
      <c r="I42" s="9"/>
      <c r="J42" s="78">
        <v>2905709.69</v>
      </c>
      <c r="K42" s="345">
        <v>-2</v>
      </c>
      <c r="L42" s="343">
        <v>2905707.69</v>
      </c>
      <c r="M42" s="26"/>
      <c r="N42" s="355">
        <v>0</v>
      </c>
      <c r="O42" s="343">
        <v>2905708</v>
      </c>
      <c r="P42" s="48"/>
    </row>
    <row r="43" spans="1:16">
      <c r="A43" s="1" t="s">
        <v>66</v>
      </c>
      <c r="B43" s="12" t="s">
        <v>33</v>
      </c>
      <c r="C43" s="21" t="s">
        <v>311</v>
      </c>
      <c r="D43" s="20"/>
      <c r="E43" s="20"/>
      <c r="F43" s="20"/>
      <c r="G43" s="20"/>
      <c r="H43" s="20"/>
      <c r="I43" s="20"/>
      <c r="J43" s="78">
        <v>0</v>
      </c>
      <c r="K43" s="345">
        <v>0</v>
      </c>
      <c r="L43" s="343">
        <v>0</v>
      </c>
      <c r="M43" s="26"/>
      <c r="N43" s="355">
        <v>0</v>
      </c>
      <c r="O43" s="343">
        <v>0</v>
      </c>
      <c r="P43" s="48"/>
    </row>
    <row r="44" spans="1:16">
      <c r="A44" s="7" t="s">
        <v>68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79">
        <v>0</v>
      </c>
      <c r="K44" s="347">
        <v>0</v>
      </c>
      <c r="L44" s="375">
        <v>0</v>
      </c>
      <c r="M44" s="26"/>
      <c r="N44" s="356">
        <v>0</v>
      </c>
      <c r="O44" s="375">
        <v>0</v>
      </c>
      <c r="P44" s="48"/>
    </row>
    <row r="45" spans="1:16">
      <c r="C45" s="20" t="s">
        <v>69</v>
      </c>
      <c r="D45" s="20"/>
      <c r="E45" s="20"/>
      <c r="F45" s="20"/>
      <c r="G45" s="20"/>
      <c r="H45" s="20"/>
      <c r="I45" s="20"/>
      <c r="J45" s="78">
        <v>0</v>
      </c>
      <c r="K45" s="343">
        <v>0</v>
      </c>
      <c r="L45" s="343">
        <v>0</v>
      </c>
      <c r="M45" s="49"/>
      <c r="N45" s="343">
        <v>0</v>
      </c>
      <c r="O45" s="343">
        <v>0</v>
      </c>
      <c r="P45" s="50"/>
    </row>
    <row r="46" spans="1:16">
      <c r="A46" s="28" t="s">
        <v>70</v>
      </c>
      <c r="B46" s="29"/>
      <c r="C46" s="15"/>
      <c r="D46" s="20"/>
      <c r="E46" s="9"/>
      <c r="F46" s="9"/>
      <c r="G46" s="9"/>
      <c r="H46" s="9"/>
      <c r="I46" s="9"/>
      <c r="J46" s="94"/>
      <c r="K46" s="83"/>
      <c r="L46" s="83"/>
      <c r="M46" s="34"/>
      <c r="N46" s="83"/>
      <c r="O46" s="83"/>
      <c r="P46" s="39"/>
    </row>
    <row r="47" spans="1:16">
      <c r="A47" s="28"/>
      <c r="B47" s="29"/>
      <c r="C47" s="15" t="s">
        <v>71</v>
      </c>
      <c r="D47" s="20"/>
      <c r="E47" s="9"/>
      <c r="F47" s="9"/>
      <c r="G47" s="9"/>
      <c r="H47" s="9"/>
      <c r="I47" s="9"/>
      <c r="J47" s="34">
        <v>19796649.25</v>
      </c>
      <c r="K47" s="88">
        <v>-2</v>
      </c>
      <c r="L47" s="88">
        <v>19796647</v>
      </c>
      <c r="M47" s="34"/>
      <c r="N47" s="88">
        <v>859398</v>
      </c>
      <c r="O47" s="88">
        <v>20656045</v>
      </c>
      <c r="P47" s="45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8"/>
      <c r="K48" s="343"/>
      <c r="L48" s="343"/>
      <c r="M48" s="20"/>
      <c r="N48" s="343"/>
      <c r="O48" s="343"/>
    </row>
    <row r="49" spans="1:16">
      <c r="A49" s="28"/>
      <c r="B49" s="29"/>
      <c r="C49" s="9" t="s">
        <v>320</v>
      </c>
      <c r="D49" s="15"/>
      <c r="E49" s="9"/>
      <c r="F49" s="9"/>
      <c r="G49" s="9"/>
      <c r="H49" s="9"/>
      <c r="I49" s="9"/>
      <c r="J49" s="94"/>
      <c r="K49" s="83"/>
      <c r="L49" s="83"/>
      <c r="M49" s="34"/>
      <c r="N49" s="83"/>
      <c r="O49" s="83"/>
      <c r="P49" s="39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81">
        <v>1534030.6000000015</v>
      </c>
      <c r="K50" s="338">
        <v>-2</v>
      </c>
      <c r="L50" s="353">
        <v>1534029</v>
      </c>
      <c r="M50" s="10"/>
      <c r="N50" s="353">
        <v>746345</v>
      </c>
      <c r="O50" s="353">
        <v>2280374</v>
      </c>
      <c r="P50" s="11"/>
    </row>
    <row r="51" spans="1:16">
      <c r="A51" s="28" t="s">
        <v>73</v>
      </c>
      <c r="B51" s="29" t="s">
        <v>52</v>
      </c>
      <c r="C51" s="21"/>
      <c r="D51" s="20"/>
      <c r="E51" s="9"/>
      <c r="F51" s="9"/>
      <c r="G51" s="9"/>
      <c r="H51" s="20"/>
      <c r="I51" s="9"/>
      <c r="J51" s="89"/>
      <c r="K51" s="344"/>
      <c r="L51" s="372"/>
      <c r="M51" s="26"/>
      <c r="N51" s="344"/>
      <c r="O51" s="372"/>
      <c r="P51" s="48"/>
    </row>
    <row r="52" spans="1:16">
      <c r="A52" s="28" t="s">
        <v>75</v>
      </c>
      <c r="B52" s="29" t="s">
        <v>76</v>
      </c>
      <c r="C52" s="21" t="s">
        <v>74</v>
      </c>
      <c r="D52" s="20"/>
      <c r="E52" s="9"/>
      <c r="F52" s="9"/>
      <c r="G52" s="9"/>
      <c r="H52" s="20"/>
      <c r="I52" s="9"/>
      <c r="J52" s="78">
        <v>344652</v>
      </c>
      <c r="K52" s="345">
        <v>0</v>
      </c>
      <c r="L52" s="343">
        <v>344652</v>
      </c>
      <c r="M52" s="77"/>
      <c r="N52" s="345">
        <v>0</v>
      </c>
      <c r="O52" s="343">
        <v>344652</v>
      </c>
      <c r="P52" s="27"/>
    </row>
    <row r="53" spans="1:16">
      <c r="A53" s="28" t="s">
        <v>78</v>
      </c>
      <c r="B53" s="29" t="s">
        <v>79</v>
      </c>
      <c r="C53" s="9" t="s">
        <v>77</v>
      </c>
      <c r="D53" s="20"/>
      <c r="E53" s="9"/>
      <c r="F53" s="9"/>
      <c r="G53" s="9"/>
      <c r="H53" s="20"/>
      <c r="I53" s="9"/>
      <c r="J53" s="78">
        <v>175299.69</v>
      </c>
      <c r="K53" s="345">
        <v>0</v>
      </c>
      <c r="L53" s="343">
        <v>175299.69</v>
      </c>
      <c r="M53" s="77"/>
      <c r="N53" s="357">
        <v>0</v>
      </c>
      <c r="O53" s="343">
        <v>175300</v>
      </c>
      <c r="P53" s="27"/>
    </row>
    <row r="54" spans="1:16">
      <c r="A54" s="28" t="s">
        <v>81</v>
      </c>
      <c r="B54" s="29" t="s">
        <v>79</v>
      </c>
      <c r="C54" s="44" t="s">
        <v>80</v>
      </c>
      <c r="D54" s="20"/>
      <c r="E54" s="9"/>
      <c r="F54" s="9"/>
      <c r="G54" s="9"/>
      <c r="H54" s="20"/>
      <c r="I54" s="9"/>
      <c r="J54" s="79">
        <v>0</v>
      </c>
      <c r="K54" s="347">
        <v>0</v>
      </c>
      <c r="L54" s="375">
        <v>0</v>
      </c>
      <c r="M54" s="77"/>
      <c r="N54" s="347">
        <v>0</v>
      </c>
      <c r="O54" s="375">
        <v>0</v>
      </c>
      <c r="P54" s="27"/>
    </row>
    <row r="55" spans="1:16">
      <c r="A55" s="28"/>
      <c r="B55" s="29"/>
      <c r="C55" s="20" t="s">
        <v>309</v>
      </c>
      <c r="D55" s="20"/>
      <c r="E55" s="9"/>
      <c r="F55" s="9"/>
      <c r="G55" s="9"/>
      <c r="H55" s="9"/>
      <c r="I55" s="9"/>
      <c r="J55" s="49">
        <v>0</v>
      </c>
      <c r="K55" s="338">
        <v>0</v>
      </c>
      <c r="L55" s="343">
        <v>0</v>
      </c>
      <c r="M55" s="49"/>
      <c r="N55" s="343">
        <v>0</v>
      </c>
      <c r="O55" s="343">
        <v>0</v>
      </c>
      <c r="P55" s="50"/>
    </row>
    <row r="56" spans="1:16" ht="13.5" thickBot="1">
      <c r="A56" s="40" t="s">
        <v>82</v>
      </c>
      <c r="B56" s="29"/>
      <c r="C56" s="15"/>
      <c r="D56" s="20"/>
      <c r="E56" s="20"/>
      <c r="F56" s="9"/>
      <c r="G56" s="9"/>
      <c r="H56" s="9"/>
      <c r="I56" s="9"/>
      <c r="J56" s="80"/>
      <c r="K56" s="80"/>
      <c r="L56" s="80"/>
      <c r="M56" s="82"/>
      <c r="N56" s="80"/>
      <c r="O56" s="80"/>
      <c r="P56" s="51"/>
    </row>
    <row r="57" spans="1:16" ht="13.5" thickTop="1">
      <c r="A57" s="28"/>
      <c r="B57" s="29"/>
      <c r="C57" s="15" t="s">
        <v>83</v>
      </c>
      <c r="D57" s="20"/>
      <c r="E57" s="20"/>
      <c r="F57" s="9"/>
      <c r="G57" s="9"/>
      <c r="H57" s="9"/>
      <c r="I57" s="9"/>
      <c r="J57" s="88">
        <v>519951.69</v>
      </c>
      <c r="K57" s="88">
        <v>0</v>
      </c>
      <c r="L57" s="88">
        <v>519952</v>
      </c>
      <c r="M57" s="34"/>
      <c r="N57" s="88">
        <v>0</v>
      </c>
      <c r="O57" s="88">
        <v>519952</v>
      </c>
      <c r="P57" s="45"/>
    </row>
    <row r="58" spans="1:16">
      <c r="A58" s="40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52"/>
      <c r="N58" s="83"/>
      <c r="O58" s="83"/>
      <c r="P58" s="51"/>
    </row>
    <row r="59" spans="1:16">
      <c r="A59" s="28"/>
      <c r="B59" s="29"/>
      <c r="C59" s="53" t="s">
        <v>314</v>
      </c>
      <c r="D59" s="20"/>
      <c r="E59" s="20"/>
      <c r="F59" s="9"/>
      <c r="G59" s="9"/>
      <c r="H59" s="9"/>
      <c r="I59" s="9"/>
      <c r="J59" s="54">
        <v>2053982.2900000014</v>
      </c>
      <c r="K59" s="338">
        <v>-2</v>
      </c>
      <c r="L59" s="358">
        <v>2053981</v>
      </c>
      <c r="M59" s="54"/>
      <c r="N59" s="358">
        <v>746345</v>
      </c>
      <c r="O59" s="358">
        <v>2800326</v>
      </c>
      <c r="P59" s="55"/>
    </row>
    <row r="60" spans="1:16">
      <c r="A60" s="28" t="s">
        <v>84</v>
      </c>
      <c r="B60" s="29"/>
      <c r="C60" s="9"/>
      <c r="D60" s="20"/>
      <c r="E60" s="9"/>
      <c r="F60" s="9"/>
      <c r="G60" s="9"/>
      <c r="H60" s="9"/>
      <c r="I60" s="9"/>
      <c r="J60" s="56"/>
      <c r="K60" s="338"/>
      <c r="L60" s="359"/>
      <c r="M60" s="26"/>
      <c r="N60" s="359"/>
      <c r="O60" s="343"/>
      <c r="P60" s="57"/>
    </row>
    <row r="61" spans="1:16">
      <c r="A61" s="28" t="s">
        <v>86</v>
      </c>
      <c r="B61" s="29" t="s">
        <v>87</v>
      </c>
      <c r="C61" s="9" t="s">
        <v>85</v>
      </c>
      <c r="D61" s="20"/>
      <c r="E61" s="9"/>
      <c r="F61" s="9"/>
      <c r="G61" s="9"/>
      <c r="H61" s="9"/>
      <c r="I61" s="9"/>
      <c r="J61" s="95"/>
      <c r="K61" s="338"/>
      <c r="L61" s="379">
        <v>27667418</v>
      </c>
      <c r="M61" s="26"/>
      <c r="N61" s="360">
        <v>5275865</v>
      </c>
      <c r="O61" s="88">
        <v>32943283</v>
      </c>
      <c r="P61" s="48"/>
    </row>
    <row r="62" spans="1:16" s="36" customFormat="1">
      <c r="A62" s="28"/>
      <c r="B62" s="29"/>
      <c r="C62" s="21" t="s">
        <v>88</v>
      </c>
      <c r="D62" s="21"/>
      <c r="E62" s="21"/>
      <c r="F62" s="21"/>
      <c r="G62" s="21"/>
      <c r="H62" s="58"/>
      <c r="I62" s="21"/>
      <c r="J62" s="75"/>
      <c r="K62" s="88"/>
      <c r="L62" s="378"/>
      <c r="M62" s="59">
        <v>-106251</v>
      </c>
      <c r="N62" s="361">
        <v>0</v>
      </c>
      <c r="O62" s="361">
        <v>0</v>
      </c>
      <c r="P62" s="60"/>
    </row>
    <row r="63" spans="1:16" s="36" customFormat="1">
      <c r="A63" s="40"/>
      <c r="B63" s="29"/>
      <c r="C63" s="61"/>
      <c r="D63" s="21"/>
      <c r="E63" s="21"/>
      <c r="F63" s="21"/>
      <c r="G63" s="21"/>
      <c r="H63" s="35"/>
      <c r="I63" s="35"/>
      <c r="J63" s="87"/>
      <c r="K63" s="348"/>
      <c r="L63" s="362"/>
      <c r="M63" s="52"/>
      <c r="N63" s="362"/>
      <c r="O63" s="362"/>
      <c r="P63" s="51"/>
    </row>
    <row r="64" spans="1:16" s="331" customFormat="1">
      <c r="A64" s="327"/>
      <c r="B64" s="328"/>
      <c r="C64" s="329" t="s">
        <v>89</v>
      </c>
      <c r="D64" s="329"/>
      <c r="E64" s="329"/>
      <c r="F64" s="329"/>
      <c r="G64" s="329"/>
      <c r="H64" s="329"/>
      <c r="I64" s="329"/>
      <c r="J64" s="329"/>
      <c r="K64" s="349"/>
      <c r="L64" s="349">
        <v>27667418</v>
      </c>
      <c r="M64" s="330"/>
      <c r="N64" s="363">
        <v>5275865</v>
      </c>
      <c r="O64" s="363">
        <v>32943283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62"/>
      <c r="J65" s="96"/>
      <c r="K65" s="338"/>
      <c r="L65" s="362"/>
      <c r="M65" s="52"/>
      <c r="N65" s="362"/>
      <c r="O65" s="362"/>
      <c r="P65" s="24"/>
    </row>
    <row r="66" spans="1:16">
      <c r="A66" s="40"/>
      <c r="B66" s="29"/>
      <c r="C66" s="9" t="s">
        <v>90</v>
      </c>
      <c r="D66" s="9"/>
      <c r="E66" s="9"/>
      <c r="F66" s="9"/>
      <c r="G66" s="9"/>
      <c r="H66" s="9"/>
      <c r="I66" s="9"/>
      <c r="J66" s="63"/>
      <c r="K66" s="338"/>
      <c r="L66" s="338">
        <v>29721399</v>
      </c>
      <c r="M66" s="9"/>
      <c r="N66" s="338">
        <v>6022210</v>
      </c>
      <c r="O66" s="338">
        <v>35743609</v>
      </c>
      <c r="P66" s="64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43"/>
      <c r="L67" s="343"/>
      <c r="M67" s="20"/>
      <c r="N67" s="343"/>
      <c r="O67" s="343"/>
    </row>
    <row r="68" spans="1:16" customFormat="1" ht="15">
      <c r="C68" s="4" t="s">
        <v>91</v>
      </c>
      <c r="K68" s="350"/>
      <c r="L68" s="380"/>
      <c r="M68" s="65"/>
      <c r="N68" s="364"/>
      <c r="O68" s="364"/>
    </row>
    <row r="69" spans="1:16">
      <c r="I69" s="66"/>
      <c r="J69" s="66"/>
      <c r="K69" s="351"/>
      <c r="L69" s="365">
        <v>0</v>
      </c>
      <c r="M69" s="97"/>
      <c r="N69" s="365">
        <v>0</v>
      </c>
      <c r="O69" s="365">
        <v>0</v>
      </c>
    </row>
    <row r="70" spans="1:16">
      <c r="L70" s="365">
        <v>3.7252902984619141E-8</v>
      </c>
      <c r="M70" s="97"/>
      <c r="N70" s="365"/>
      <c r="O70" s="365"/>
    </row>
    <row r="71" spans="1:16">
      <c r="L71" s="365"/>
      <c r="M71" s="97"/>
      <c r="N71" s="360"/>
      <c r="O71" s="360"/>
    </row>
    <row r="72" spans="1:16">
      <c r="L72" s="365"/>
      <c r="M72" s="97"/>
      <c r="N72" s="365"/>
      <c r="O72" s="365"/>
    </row>
    <row r="73" spans="1:16">
      <c r="L73" s="365"/>
      <c r="M73" s="97"/>
      <c r="N73" s="365"/>
      <c r="O73" s="365"/>
    </row>
    <row r="74" spans="1:16">
      <c r="J74" s="332"/>
      <c r="L74" s="365"/>
      <c r="M74" s="97"/>
      <c r="N74" s="365"/>
      <c r="O74" s="365"/>
    </row>
    <row r="75" spans="1:16">
      <c r="A75" s="7"/>
      <c r="B75" s="8"/>
      <c r="L75" s="365"/>
      <c r="M75" s="97"/>
      <c r="N75" s="365"/>
      <c r="O75" s="365"/>
    </row>
    <row r="76" spans="1:16">
      <c r="L76" s="365"/>
      <c r="M76" s="97"/>
      <c r="N76" s="365"/>
      <c r="O76" s="365"/>
    </row>
    <row r="77" spans="1:16">
      <c r="A77" s="7"/>
      <c r="B77" s="8"/>
      <c r="L77" s="365"/>
      <c r="M77" s="97"/>
      <c r="N77" s="365"/>
      <c r="O77" s="365"/>
    </row>
    <row r="78" spans="1:16">
      <c r="L78" s="365"/>
      <c r="M78" s="97"/>
      <c r="N78" s="365"/>
      <c r="O78" s="365"/>
    </row>
    <row r="79" spans="1:16">
      <c r="A79" s="7"/>
      <c r="B79" s="8"/>
      <c r="L79" s="365"/>
      <c r="M79" s="97"/>
      <c r="N79" s="365"/>
      <c r="O79" s="365"/>
    </row>
    <row r="80" spans="1:16">
      <c r="L80" s="365"/>
      <c r="M80" s="97"/>
      <c r="N80" s="365"/>
      <c r="O80" s="365"/>
    </row>
    <row r="82" spans="1:2">
      <c r="A82" s="7"/>
      <c r="B82" s="8"/>
    </row>
    <row r="83" spans="1:2">
      <c r="A83" s="4"/>
    </row>
  </sheetData>
  <sheetProtection algorithmName="SHA-512" hashValue="pOA4lP74X1fOPqbKSkUgoF3EGGmYSPTIRd07Grrst7r0qH9KaSg1tUWsTbUnpsGGARtoaUMUnfSMD1pO4jJz5Q==" saltValue="TW2OCdO8wrmLamFJsMEQIw==" spinCount="100000" sheet="1" formatColumns="0" formatRows="0"/>
  <conditionalFormatting sqref="L68">
    <cfRule type="cellIs" dxfId="51" priority="3" operator="notEqual">
      <formula>0</formula>
    </cfRule>
    <cfRule type="cellIs" dxfId="50" priority="4" operator="equal">
      <formula>0</formula>
    </cfRule>
  </conditionalFormatting>
  <conditionalFormatting sqref="N68:O68">
    <cfRule type="cellIs" dxfId="49" priority="1" operator="notEqual">
      <formula>0</formula>
    </cfRule>
    <cfRule type="cellIs" dxfId="48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  <pageSetUpPr fitToPage="1"/>
  </sheetPr>
  <dimension ref="A1:P83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140625" style="4" customWidth="1"/>
    <col min="8" max="8" width="0.5703125" style="4" hidden="1" customWidth="1"/>
    <col min="9" max="9" width="2" style="4" hidden="1" customWidth="1"/>
    <col min="10" max="10" width="17.7109375" style="4" customWidth="1"/>
    <col min="11" max="12" width="17.7109375" style="352" customWidth="1"/>
    <col min="13" max="13" width="0.140625" style="4" customWidth="1"/>
    <col min="14" max="14" width="17.7109375" style="352" customWidth="1"/>
    <col min="15" max="15" width="19.28515625" style="352" customWidth="1"/>
    <col min="16" max="16" width="11.28515625" style="4" customWidth="1"/>
    <col min="17" max="16384" width="11.140625" style="4"/>
  </cols>
  <sheetData>
    <row r="1" spans="1:16">
      <c r="B1" s="2"/>
      <c r="C1" s="339"/>
      <c r="D1" s="104"/>
      <c r="E1" s="104"/>
      <c r="F1" s="104"/>
      <c r="G1" s="104"/>
      <c r="H1" s="104"/>
      <c r="I1" s="104"/>
      <c r="J1" s="101" t="s">
        <v>111</v>
      </c>
      <c r="K1" s="339"/>
      <c r="L1" s="339"/>
      <c r="M1" s="104"/>
      <c r="N1" s="339"/>
      <c r="O1" s="339"/>
      <c r="P1" s="3"/>
    </row>
    <row r="2" spans="1:16">
      <c r="B2" s="2"/>
      <c r="C2" s="104"/>
      <c r="D2" s="104"/>
      <c r="E2" s="104"/>
      <c r="F2" s="104"/>
      <c r="G2" s="104"/>
      <c r="H2" s="104"/>
      <c r="I2" s="104"/>
      <c r="J2" s="101" t="s">
        <v>0</v>
      </c>
      <c r="K2" s="339"/>
      <c r="L2" s="339"/>
      <c r="M2" s="104"/>
      <c r="N2" s="339"/>
      <c r="O2" s="339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02" t="s">
        <v>1</v>
      </c>
      <c r="K3" s="340"/>
      <c r="L3" s="340"/>
      <c r="M3" s="15"/>
      <c r="N3" s="340"/>
      <c r="O3" s="366"/>
      <c r="P3" s="4" t="s">
        <v>2</v>
      </c>
    </row>
    <row r="4" spans="1:16">
      <c r="B4" s="2"/>
      <c r="C4" s="105"/>
      <c r="D4" s="106"/>
      <c r="E4" s="106"/>
      <c r="F4" s="106"/>
      <c r="G4" s="106"/>
      <c r="H4" s="106"/>
      <c r="I4" s="106"/>
      <c r="J4" s="107" t="s">
        <v>373</v>
      </c>
      <c r="K4" s="340"/>
      <c r="L4" s="340"/>
      <c r="M4" s="106"/>
      <c r="N4" s="340"/>
      <c r="O4" s="367"/>
      <c r="P4" s="4" t="s">
        <v>374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88"/>
      <c r="L5" s="353"/>
      <c r="M5" s="10"/>
      <c r="N5" s="353"/>
      <c r="O5" s="353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54" t="s">
        <v>3</v>
      </c>
      <c r="K6" s="341"/>
      <c r="L6" s="354" t="s">
        <v>3</v>
      </c>
      <c r="M6" s="255"/>
      <c r="N6" s="354" t="s">
        <v>4</v>
      </c>
      <c r="O6" s="354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56" t="s">
        <v>290</v>
      </c>
      <c r="K7" s="342" t="s">
        <v>291</v>
      </c>
      <c r="L7" s="370"/>
      <c r="M7" s="258"/>
      <c r="N7" s="342" t="str">
        <f>[4]SNP!$O$9</f>
        <v>Unit</v>
      </c>
      <c r="O7" s="342"/>
      <c r="P7" s="16"/>
    </row>
    <row r="8" spans="1:16">
      <c r="A8" s="17" t="s">
        <v>7</v>
      </c>
      <c r="B8" s="18" t="s">
        <v>8</v>
      </c>
      <c r="C8" s="9" t="s">
        <v>6</v>
      </c>
      <c r="D8" s="9"/>
      <c r="E8" s="9"/>
      <c r="F8" s="9"/>
      <c r="G8" s="9"/>
      <c r="H8" s="9"/>
      <c r="I8" s="9"/>
      <c r="J8" s="9"/>
      <c r="K8" s="338"/>
      <c r="L8" s="353"/>
      <c r="M8" s="10"/>
      <c r="N8" s="353"/>
      <c r="O8" s="353"/>
      <c r="P8" s="11"/>
    </row>
    <row r="9" spans="1:16">
      <c r="B9" s="19"/>
      <c r="C9" s="20" t="s">
        <v>9</v>
      </c>
      <c r="D9" s="21"/>
      <c r="E9" s="9"/>
      <c r="F9" s="9"/>
      <c r="G9" s="9"/>
      <c r="H9" s="9"/>
      <c r="I9" s="20"/>
      <c r="J9" s="20"/>
      <c r="K9" s="343"/>
      <c r="L9" s="343"/>
      <c r="M9" s="10"/>
      <c r="N9" s="343"/>
      <c r="O9" s="343"/>
    </row>
    <row r="10" spans="1:16">
      <c r="A10" s="1" t="s">
        <v>11</v>
      </c>
      <c r="B10" s="19" t="s">
        <v>12</v>
      </c>
      <c r="C10" s="20"/>
      <c r="D10" s="22" t="s">
        <v>321</v>
      </c>
      <c r="E10" s="20"/>
      <c r="F10" s="109"/>
      <c r="G10" s="109"/>
      <c r="H10" s="23"/>
      <c r="I10" s="21"/>
      <c r="J10" s="89"/>
      <c r="K10" s="344"/>
      <c r="L10" s="372"/>
      <c r="M10" s="76"/>
      <c r="N10" s="344"/>
      <c r="O10" s="372"/>
      <c r="P10" s="24"/>
    </row>
    <row r="11" spans="1:16">
      <c r="A11" s="1" t="s">
        <v>14</v>
      </c>
      <c r="B11" s="19" t="s">
        <v>15</v>
      </c>
      <c r="C11" s="20"/>
      <c r="D11" s="21" t="s">
        <v>322</v>
      </c>
      <c r="E11" s="9"/>
      <c r="F11" s="25"/>
      <c r="G11" s="26">
        <v>1920999</v>
      </c>
      <c r="H11" s="9"/>
      <c r="I11" s="20"/>
      <c r="J11" s="78">
        <v>8058902.5499999989</v>
      </c>
      <c r="K11" s="345">
        <v>0</v>
      </c>
      <c r="L11" s="343">
        <v>8058902.5499999989</v>
      </c>
      <c r="M11" s="77"/>
      <c r="N11" s="345">
        <v>0</v>
      </c>
      <c r="O11" s="343">
        <v>8058903</v>
      </c>
      <c r="P11" s="27"/>
    </row>
    <row r="12" spans="1:16">
      <c r="A12" s="1" t="s">
        <v>17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8">
        <v>361267.53</v>
      </c>
      <c r="K12" s="345">
        <v>0</v>
      </c>
      <c r="L12" s="343">
        <v>361267.53</v>
      </c>
      <c r="M12" s="77"/>
      <c r="N12" s="345">
        <v>0</v>
      </c>
      <c r="O12" s="343">
        <v>361268</v>
      </c>
      <c r="P12" s="27"/>
    </row>
    <row r="13" spans="1:16">
      <c r="A13" s="1" t="s">
        <v>19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8">
        <v>4145579.49</v>
      </c>
      <c r="K13" s="345">
        <v>0</v>
      </c>
      <c r="L13" s="343">
        <v>4145579.49</v>
      </c>
      <c r="M13" s="77"/>
      <c r="N13" s="345">
        <v>0</v>
      </c>
      <c r="O13" s="343">
        <v>4145579</v>
      </c>
      <c r="P13" s="27"/>
    </row>
    <row r="14" spans="1:16">
      <c r="A14" s="1" t="s">
        <v>21</v>
      </c>
      <c r="B14" s="19" t="s">
        <v>12</v>
      </c>
      <c r="C14" s="20"/>
      <c r="D14" s="21" t="s">
        <v>20</v>
      </c>
      <c r="E14" s="9"/>
      <c r="F14" s="25"/>
      <c r="G14" s="25"/>
      <c r="H14" s="20"/>
      <c r="I14" s="20"/>
      <c r="J14" s="78">
        <v>237493.99</v>
      </c>
      <c r="K14" s="345"/>
      <c r="L14" s="343">
        <v>237493.99</v>
      </c>
      <c r="M14" s="77"/>
      <c r="N14" s="345">
        <v>0</v>
      </c>
      <c r="O14" s="343">
        <v>237494</v>
      </c>
      <c r="P14" s="27"/>
    </row>
    <row r="15" spans="1:16">
      <c r="A15" s="28"/>
      <c r="B15" s="29"/>
      <c r="C15" s="20"/>
      <c r="D15" s="21" t="s">
        <v>22</v>
      </c>
      <c r="E15" s="9"/>
      <c r="F15" s="30"/>
      <c r="G15" s="26"/>
      <c r="H15" s="31"/>
      <c r="I15" s="20"/>
      <c r="J15" s="90">
        <v>139386.99</v>
      </c>
      <c r="K15" s="346"/>
      <c r="L15" s="374">
        <v>139386.99</v>
      </c>
      <c r="M15" s="77"/>
      <c r="N15" s="343">
        <v>0</v>
      </c>
      <c r="O15" s="343">
        <v>139387</v>
      </c>
    </row>
    <row r="16" spans="1:16">
      <c r="A16" s="28" t="s">
        <v>24</v>
      </c>
      <c r="B16" s="29" t="s">
        <v>12</v>
      </c>
      <c r="C16" s="20"/>
      <c r="D16" s="22" t="s">
        <v>324</v>
      </c>
      <c r="E16" s="20"/>
      <c r="F16" s="109"/>
      <c r="G16" s="109"/>
      <c r="H16" s="31"/>
      <c r="I16" s="20"/>
      <c r="J16" s="78"/>
      <c r="K16" s="345"/>
      <c r="L16" s="343"/>
      <c r="M16" s="77"/>
      <c r="N16" s="345">
        <v>0</v>
      </c>
      <c r="O16" s="343"/>
      <c r="P16" s="27"/>
    </row>
    <row r="17" spans="1:16">
      <c r="A17" s="28" t="s">
        <v>25</v>
      </c>
      <c r="B17" s="32" t="s">
        <v>26</v>
      </c>
      <c r="C17" s="20"/>
      <c r="D17" s="33" t="s">
        <v>325</v>
      </c>
      <c r="E17" s="9"/>
      <c r="F17" s="9"/>
      <c r="G17" s="9"/>
      <c r="H17" s="9"/>
      <c r="I17" s="21"/>
      <c r="J17" s="79">
        <v>1878950.8</v>
      </c>
      <c r="K17" s="347"/>
      <c r="L17" s="375">
        <v>1878950.8</v>
      </c>
      <c r="M17" s="77"/>
      <c r="N17" s="347">
        <v>0</v>
      </c>
      <c r="O17" s="375">
        <v>1878951</v>
      </c>
      <c r="P17" s="27"/>
    </row>
    <row r="18" spans="1:16" s="36" customFormat="1">
      <c r="A18" s="28"/>
      <c r="B18" s="32"/>
      <c r="C18" s="21"/>
      <c r="D18" s="21" t="s">
        <v>27</v>
      </c>
      <c r="E18" s="21"/>
      <c r="F18" s="21"/>
      <c r="G18" s="21"/>
      <c r="H18" s="34"/>
      <c r="I18" s="34"/>
      <c r="J18" s="34">
        <v>617005.90999999992</v>
      </c>
      <c r="K18" s="88">
        <v>0</v>
      </c>
      <c r="L18" s="88">
        <v>617005.90999999992</v>
      </c>
      <c r="M18" s="35"/>
      <c r="N18" s="348">
        <v>86450</v>
      </c>
      <c r="O18" s="348">
        <v>703456</v>
      </c>
    </row>
    <row r="19" spans="1:16" ht="13.5" thickBot="1">
      <c r="A19" s="28" t="s">
        <v>28</v>
      </c>
      <c r="B19" s="32"/>
      <c r="C19" s="20"/>
      <c r="D19" s="37"/>
      <c r="E19" s="20"/>
      <c r="F19" s="9"/>
      <c r="G19" s="9"/>
      <c r="H19" s="9"/>
      <c r="I19" s="9"/>
      <c r="J19" s="91"/>
      <c r="K19" s="80"/>
      <c r="L19" s="80"/>
      <c r="M19" s="38"/>
      <c r="N19" s="80"/>
      <c r="O19" s="80"/>
      <c r="P19" s="39"/>
    </row>
    <row r="20" spans="1:16" ht="13.5" thickTop="1">
      <c r="A20" s="28"/>
      <c r="B20" s="32"/>
      <c r="C20" s="9"/>
      <c r="D20" s="9" t="s">
        <v>29</v>
      </c>
      <c r="E20" s="9"/>
      <c r="F20" s="9"/>
      <c r="G20" s="9"/>
      <c r="H20" s="9"/>
      <c r="I20" s="9"/>
      <c r="J20" s="81">
        <v>15438587.26</v>
      </c>
      <c r="K20" s="338">
        <v>0</v>
      </c>
      <c r="L20" s="353">
        <v>15438588</v>
      </c>
      <c r="M20" s="10"/>
      <c r="N20" s="353">
        <v>86450</v>
      </c>
      <c r="O20" s="353">
        <v>15525038</v>
      </c>
      <c r="P20" s="11"/>
    </row>
    <row r="21" spans="1:16">
      <c r="A21" s="40"/>
      <c r="B21" s="41"/>
      <c r="C21" s="15"/>
      <c r="D21" s="9"/>
      <c r="E21" s="9"/>
      <c r="F21" s="9"/>
      <c r="G21" s="9"/>
      <c r="H21" s="9"/>
      <c r="I21" s="9"/>
      <c r="J21" s="81"/>
      <c r="K21" s="338"/>
      <c r="L21" s="353"/>
      <c r="M21" s="10"/>
      <c r="N21" s="353"/>
      <c r="O21" s="353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81"/>
      <c r="K22" s="338"/>
      <c r="L22" s="353"/>
      <c r="M22" s="10"/>
      <c r="N22" s="353"/>
      <c r="O22" s="353"/>
      <c r="P22" s="11"/>
    </row>
    <row r="23" spans="1:16">
      <c r="A23" s="7" t="s">
        <v>32</v>
      </c>
      <c r="B23" s="12" t="s">
        <v>33</v>
      </c>
      <c r="C23" s="22" t="s">
        <v>31</v>
      </c>
      <c r="D23" s="21"/>
      <c r="E23" s="9"/>
      <c r="F23" s="9"/>
      <c r="G23" s="20"/>
      <c r="H23" s="9"/>
      <c r="I23" s="9"/>
      <c r="J23" s="92"/>
      <c r="K23" s="344"/>
      <c r="L23" s="376"/>
      <c r="M23" s="77"/>
      <c r="N23" s="344"/>
      <c r="O23" s="372"/>
      <c r="P23" s="27"/>
    </row>
    <row r="24" spans="1:16">
      <c r="A24" s="1" t="s">
        <v>35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8">
        <v>32877661.5</v>
      </c>
      <c r="K24" s="345">
        <v>0</v>
      </c>
      <c r="L24" s="343">
        <v>32877661.5</v>
      </c>
      <c r="M24" s="77"/>
      <c r="N24" s="345">
        <v>299520</v>
      </c>
      <c r="O24" s="343">
        <v>33177182</v>
      </c>
      <c r="P24" s="27"/>
    </row>
    <row r="25" spans="1:16">
      <c r="A25" s="7" t="s">
        <v>37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8">
        <v>7174529.9399999995</v>
      </c>
      <c r="K25" s="345">
        <v>0</v>
      </c>
      <c r="L25" s="343">
        <v>7174529.9399999995</v>
      </c>
      <c r="M25" s="77"/>
      <c r="N25" s="345">
        <v>674608</v>
      </c>
      <c r="O25" s="343">
        <v>7849138</v>
      </c>
      <c r="P25" s="27"/>
    </row>
    <row r="26" spans="1:16">
      <c r="A26" s="1" t="s">
        <v>39</v>
      </c>
      <c r="B26" s="12" t="s">
        <v>33</v>
      </c>
      <c r="C26" s="22"/>
      <c r="D26" s="99" t="s">
        <v>38</v>
      </c>
      <c r="E26" s="110"/>
      <c r="F26" s="9"/>
      <c r="G26" s="20"/>
      <c r="H26" s="9"/>
      <c r="I26" s="9"/>
      <c r="J26" s="78">
        <v>2005889.16</v>
      </c>
      <c r="K26" s="345"/>
      <c r="L26" s="343">
        <v>2005889.16</v>
      </c>
      <c r="M26" s="77"/>
      <c r="N26" s="345"/>
      <c r="O26" s="343">
        <v>2005889</v>
      </c>
      <c r="P26" s="27"/>
    </row>
    <row r="27" spans="1:16">
      <c r="A27" s="7" t="s">
        <v>41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8">
        <v>7704706.7499999991</v>
      </c>
      <c r="K27" s="345">
        <v>0</v>
      </c>
      <c r="L27" s="343">
        <v>7704706.7499999991</v>
      </c>
      <c r="M27" s="77"/>
      <c r="N27" s="345">
        <v>383086</v>
      </c>
      <c r="O27" s="343">
        <v>8087793</v>
      </c>
      <c r="P27" s="27"/>
    </row>
    <row r="28" spans="1:16">
      <c r="A28" s="1" t="s">
        <v>43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8">
        <v>3930549.7599999993</v>
      </c>
      <c r="K28" s="345"/>
      <c r="L28" s="343">
        <v>3930549.7599999993</v>
      </c>
      <c r="M28" s="77"/>
      <c r="N28" s="345">
        <v>1814485</v>
      </c>
      <c r="O28" s="343">
        <v>5745035</v>
      </c>
      <c r="P28" s="27"/>
    </row>
    <row r="29" spans="1:16">
      <c r="A29" s="7" t="s">
        <v>45</v>
      </c>
      <c r="B29" s="12" t="s">
        <v>46</v>
      </c>
      <c r="C29" s="22"/>
      <c r="D29" s="21" t="s">
        <v>44</v>
      </c>
      <c r="E29" s="9"/>
      <c r="F29" s="9"/>
      <c r="G29" s="20"/>
      <c r="H29" s="9"/>
      <c r="I29" s="9"/>
      <c r="J29" s="79">
        <v>8946398.0999999996</v>
      </c>
      <c r="K29" s="347"/>
      <c r="L29" s="375">
        <v>8946398.0999999996</v>
      </c>
      <c r="M29" s="77"/>
      <c r="N29" s="347">
        <v>43399</v>
      </c>
      <c r="O29" s="375">
        <v>8989797</v>
      </c>
      <c r="P29" s="27"/>
    </row>
    <row r="30" spans="1:16">
      <c r="C30" s="22"/>
      <c r="D30" s="21" t="s">
        <v>47</v>
      </c>
      <c r="E30" s="9"/>
      <c r="F30" s="9"/>
      <c r="G30" s="20"/>
      <c r="H30" s="9"/>
      <c r="I30" s="9"/>
      <c r="J30" s="93">
        <v>9295241.3100000005</v>
      </c>
      <c r="K30" s="338">
        <v>0</v>
      </c>
      <c r="L30" s="353">
        <v>9295241.3100000005</v>
      </c>
      <c r="M30" s="42"/>
      <c r="N30" s="353">
        <v>0</v>
      </c>
      <c r="O30" s="353">
        <v>9295241</v>
      </c>
      <c r="P30" s="43"/>
    </row>
    <row r="31" spans="1:16" ht="13.5" thickBot="1">
      <c r="A31" s="1" t="s">
        <v>48</v>
      </c>
      <c r="C31" s="9"/>
      <c r="D31" s="37"/>
      <c r="E31" s="20"/>
      <c r="F31" s="9"/>
      <c r="G31" s="9"/>
      <c r="H31" s="9"/>
      <c r="I31" s="9"/>
      <c r="J31" s="91"/>
      <c r="K31" s="80"/>
      <c r="L31" s="80"/>
      <c r="M31" s="82"/>
      <c r="N31" s="80"/>
      <c r="O31" s="80"/>
      <c r="P31" s="39"/>
    </row>
    <row r="32" spans="1:16" ht="13.5" thickTop="1">
      <c r="A32" s="7"/>
      <c r="C32" s="22"/>
      <c r="D32" s="44" t="s">
        <v>49</v>
      </c>
      <c r="E32" s="9"/>
      <c r="F32" s="9"/>
      <c r="G32" s="20"/>
      <c r="H32" s="9"/>
      <c r="I32" s="9"/>
      <c r="J32" s="34">
        <v>71934976.519999996</v>
      </c>
      <c r="K32" s="338">
        <v>0</v>
      </c>
      <c r="L32" s="88">
        <v>71934977</v>
      </c>
      <c r="M32" s="34"/>
      <c r="N32" s="88">
        <v>3215098</v>
      </c>
      <c r="O32" s="88">
        <v>75150075</v>
      </c>
      <c r="P32" s="45"/>
    </row>
    <row r="33" spans="1:16">
      <c r="C33" s="9"/>
      <c r="D33" s="37"/>
      <c r="E33" s="20"/>
      <c r="F33" s="9"/>
      <c r="G33" s="9"/>
      <c r="H33" s="9"/>
      <c r="I33" s="9"/>
      <c r="J33" s="94"/>
      <c r="K33" s="83"/>
      <c r="L33" s="83"/>
      <c r="M33" s="38"/>
      <c r="N33" s="83"/>
      <c r="O33" s="83"/>
      <c r="P33" s="39"/>
    </row>
    <row r="34" spans="1:16">
      <c r="A34" s="7"/>
      <c r="C34" s="9"/>
      <c r="D34" s="9" t="s">
        <v>306</v>
      </c>
      <c r="E34" s="9"/>
      <c r="F34" s="9"/>
      <c r="G34" s="9"/>
      <c r="H34" s="9"/>
      <c r="I34" s="9"/>
      <c r="J34" s="81">
        <v>-56496389.259999998</v>
      </c>
      <c r="K34" s="338">
        <v>0</v>
      </c>
      <c r="L34" s="353">
        <v>-56496389</v>
      </c>
      <c r="M34" s="46"/>
      <c r="N34" s="353">
        <v>-3128648</v>
      </c>
      <c r="O34" s="353">
        <v>-59625037</v>
      </c>
      <c r="P34" s="47"/>
    </row>
    <row r="35" spans="1:16">
      <c r="C35" s="15"/>
      <c r="D35" s="20"/>
      <c r="E35" s="9"/>
      <c r="F35" s="9"/>
      <c r="G35" s="9"/>
      <c r="H35" s="9"/>
      <c r="I35" s="9"/>
      <c r="J35" s="81"/>
      <c r="K35" s="338"/>
      <c r="L35" s="353"/>
      <c r="M35" s="10"/>
      <c r="N35" s="353"/>
      <c r="O35" s="353"/>
      <c r="P35" s="11"/>
    </row>
    <row r="36" spans="1:16">
      <c r="A36" s="7" t="s">
        <v>51</v>
      </c>
      <c r="B36" s="12" t="s">
        <v>52</v>
      </c>
      <c r="C36" s="21" t="s">
        <v>50</v>
      </c>
      <c r="D36" s="20"/>
      <c r="E36" s="9"/>
      <c r="F36" s="9"/>
      <c r="G36" s="20"/>
      <c r="H36" s="9"/>
      <c r="I36" s="9"/>
      <c r="J36" s="89"/>
      <c r="K36" s="344"/>
      <c r="L36" s="372"/>
      <c r="M36" s="26"/>
      <c r="N36" s="344"/>
      <c r="O36" s="372"/>
      <c r="P36" s="48"/>
    </row>
    <row r="37" spans="1:16">
      <c r="A37" s="1" t="s">
        <v>54</v>
      </c>
      <c r="B37" s="12" t="s">
        <v>15</v>
      </c>
      <c r="C37" s="21" t="s">
        <v>53</v>
      </c>
      <c r="D37" s="20"/>
      <c r="E37" s="9"/>
      <c r="F37" s="9"/>
      <c r="G37" s="20"/>
      <c r="H37" s="9"/>
      <c r="I37" s="9"/>
      <c r="J37" s="78">
        <v>31895176.960000001</v>
      </c>
      <c r="K37" s="345">
        <v>0</v>
      </c>
      <c r="L37" s="343">
        <v>31895176.960000001</v>
      </c>
      <c r="M37" s="26"/>
      <c r="N37" s="355">
        <v>0</v>
      </c>
      <c r="O37" s="343">
        <v>31895177</v>
      </c>
      <c r="P37" s="48"/>
    </row>
    <row r="38" spans="1:16">
      <c r="A38" s="7" t="s">
        <v>56</v>
      </c>
      <c r="B38" s="12" t="s">
        <v>15</v>
      </c>
      <c r="C38" s="99" t="s">
        <v>55</v>
      </c>
      <c r="E38" s="110"/>
      <c r="F38" s="110"/>
      <c r="H38" s="9"/>
      <c r="I38" s="9"/>
      <c r="J38" s="78">
        <v>6422265.1499999994</v>
      </c>
      <c r="K38" s="345">
        <v>0</v>
      </c>
      <c r="L38" s="343">
        <v>6422265.1499999994</v>
      </c>
      <c r="M38" s="26"/>
      <c r="N38" s="355">
        <v>0</v>
      </c>
      <c r="O38" s="343">
        <v>6422265</v>
      </c>
      <c r="P38" s="48"/>
    </row>
    <row r="39" spans="1:16">
      <c r="A39" s="1" t="s">
        <v>58</v>
      </c>
      <c r="B39" s="12" t="s">
        <v>59</v>
      </c>
      <c r="C39" s="99" t="s">
        <v>57</v>
      </c>
      <c r="E39" s="110"/>
      <c r="F39" s="110"/>
      <c r="H39" s="9"/>
      <c r="I39" s="9"/>
      <c r="J39" s="78">
        <v>12384114.960000001</v>
      </c>
      <c r="K39" s="345">
        <v>0</v>
      </c>
      <c r="L39" s="343">
        <v>12384114.960000001</v>
      </c>
      <c r="M39" s="26"/>
      <c r="N39" s="355">
        <v>556068</v>
      </c>
      <c r="O39" s="343">
        <v>12940183</v>
      </c>
      <c r="P39" s="48"/>
    </row>
    <row r="40" spans="1:16">
      <c r="A40" s="7" t="s">
        <v>61</v>
      </c>
      <c r="B40" s="12" t="s">
        <v>59</v>
      </c>
      <c r="C40" s="99" t="s">
        <v>60</v>
      </c>
      <c r="E40" s="110"/>
      <c r="F40" s="110"/>
      <c r="H40" s="9"/>
      <c r="I40" s="9"/>
      <c r="J40" s="78">
        <v>678475.45</v>
      </c>
      <c r="K40" s="345"/>
      <c r="L40" s="343">
        <v>678475.45</v>
      </c>
      <c r="M40" s="26"/>
      <c r="N40" s="355">
        <v>1541193</v>
      </c>
      <c r="O40" s="343">
        <v>2219668</v>
      </c>
      <c r="P40" s="48"/>
    </row>
    <row r="41" spans="1:16">
      <c r="A41" s="1" t="s">
        <v>62</v>
      </c>
      <c r="B41" s="12" t="s">
        <v>26</v>
      </c>
      <c r="C41" s="21" t="s">
        <v>307</v>
      </c>
      <c r="D41" s="20"/>
      <c r="E41" s="9"/>
      <c r="F41" s="9"/>
      <c r="G41" s="20"/>
      <c r="H41" s="9"/>
      <c r="I41" s="9"/>
      <c r="J41" s="78">
        <v>0</v>
      </c>
      <c r="K41" s="345"/>
      <c r="L41" s="343">
        <v>0</v>
      </c>
      <c r="M41" s="26"/>
      <c r="N41" s="355">
        <v>6460099</v>
      </c>
      <c r="O41" s="343">
        <v>6460099</v>
      </c>
      <c r="P41" s="48"/>
    </row>
    <row r="42" spans="1:16">
      <c r="A42" s="7" t="s">
        <v>64</v>
      </c>
      <c r="B42" s="12" t="s">
        <v>65</v>
      </c>
      <c r="C42" s="21" t="s">
        <v>63</v>
      </c>
      <c r="D42" s="20"/>
      <c r="E42" s="9"/>
      <c r="F42" s="9"/>
      <c r="G42" s="20"/>
      <c r="H42" s="9"/>
      <c r="I42" s="9"/>
      <c r="J42" s="78">
        <v>66558</v>
      </c>
      <c r="K42" s="345">
        <v>0</v>
      </c>
      <c r="L42" s="343">
        <v>66558</v>
      </c>
      <c r="M42" s="26"/>
      <c r="N42" s="355">
        <v>1798343</v>
      </c>
      <c r="O42" s="343">
        <v>1864901</v>
      </c>
      <c r="P42" s="48"/>
    </row>
    <row r="43" spans="1:16">
      <c r="A43" s="1" t="s">
        <v>66</v>
      </c>
      <c r="B43" s="12" t="s">
        <v>33</v>
      </c>
      <c r="C43" s="21" t="s">
        <v>311</v>
      </c>
      <c r="D43" s="20"/>
      <c r="E43" s="20"/>
      <c r="F43" s="20"/>
      <c r="G43" s="20"/>
      <c r="H43" s="20"/>
      <c r="I43" s="20"/>
      <c r="J43" s="78">
        <v>0</v>
      </c>
      <c r="K43" s="345">
        <v>0</v>
      </c>
      <c r="L43" s="343">
        <v>0</v>
      </c>
      <c r="M43" s="26"/>
      <c r="N43" s="355">
        <v>0</v>
      </c>
      <c r="O43" s="343">
        <v>0</v>
      </c>
      <c r="P43" s="48"/>
    </row>
    <row r="44" spans="1:16">
      <c r="A44" s="7" t="s">
        <v>68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79">
        <v>-795403.44</v>
      </c>
      <c r="K44" s="347">
        <v>0</v>
      </c>
      <c r="L44" s="375">
        <v>-795403.44</v>
      </c>
      <c r="M44" s="26"/>
      <c r="N44" s="356">
        <v>0</v>
      </c>
      <c r="O44" s="375">
        <v>-795403</v>
      </c>
      <c r="P44" s="48"/>
    </row>
    <row r="45" spans="1:16">
      <c r="C45" s="20" t="s">
        <v>69</v>
      </c>
      <c r="D45" s="20"/>
      <c r="E45" s="20"/>
      <c r="F45" s="20"/>
      <c r="G45" s="20"/>
      <c r="H45" s="20"/>
      <c r="I45" s="20"/>
      <c r="J45" s="78">
        <v>0</v>
      </c>
      <c r="K45" s="343">
        <v>0</v>
      </c>
      <c r="L45" s="343">
        <v>0</v>
      </c>
      <c r="M45" s="49"/>
      <c r="N45" s="343">
        <v>0</v>
      </c>
      <c r="O45" s="343">
        <v>0</v>
      </c>
      <c r="P45" s="50"/>
    </row>
    <row r="46" spans="1:16">
      <c r="A46" s="28" t="s">
        <v>70</v>
      </c>
      <c r="B46" s="29"/>
      <c r="C46" s="15"/>
      <c r="D46" s="20"/>
      <c r="E46" s="9"/>
      <c r="F46" s="9"/>
      <c r="G46" s="9"/>
      <c r="H46" s="9"/>
      <c r="I46" s="9"/>
      <c r="J46" s="94"/>
      <c r="K46" s="83"/>
      <c r="L46" s="83"/>
      <c r="M46" s="34"/>
      <c r="N46" s="83"/>
      <c r="O46" s="83"/>
      <c r="P46" s="39"/>
    </row>
    <row r="47" spans="1:16">
      <c r="A47" s="28"/>
      <c r="B47" s="29"/>
      <c r="C47" s="15" t="s">
        <v>71</v>
      </c>
      <c r="D47" s="20"/>
      <c r="E47" s="9"/>
      <c r="F47" s="9"/>
      <c r="G47" s="9"/>
      <c r="H47" s="9"/>
      <c r="I47" s="9"/>
      <c r="J47" s="34">
        <v>50651187.080000006</v>
      </c>
      <c r="K47" s="88">
        <v>0</v>
      </c>
      <c r="L47" s="88">
        <v>50651187</v>
      </c>
      <c r="M47" s="34"/>
      <c r="N47" s="88">
        <v>10355703</v>
      </c>
      <c r="O47" s="88">
        <v>61006890</v>
      </c>
      <c r="P47" s="45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8"/>
      <c r="K48" s="343"/>
      <c r="L48" s="343"/>
      <c r="M48" s="20"/>
      <c r="N48" s="343"/>
      <c r="O48" s="343"/>
    </row>
    <row r="49" spans="1:16">
      <c r="A49" s="28"/>
      <c r="B49" s="29"/>
      <c r="C49" s="9" t="s">
        <v>308</v>
      </c>
      <c r="D49" s="15"/>
      <c r="E49" s="9"/>
      <c r="F49" s="9"/>
      <c r="G49" s="9"/>
      <c r="H49" s="9"/>
      <c r="I49" s="9"/>
      <c r="J49" s="94"/>
      <c r="K49" s="83"/>
      <c r="L49" s="83"/>
      <c r="M49" s="34"/>
      <c r="N49" s="83"/>
      <c r="O49" s="83"/>
      <c r="P49" s="39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81">
        <v>-5845202.1799999923</v>
      </c>
      <c r="K50" s="338">
        <v>0</v>
      </c>
      <c r="L50" s="353">
        <v>-5845202</v>
      </c>
      <c r="M50" s="10"/>
      <c r="N50" s="353">
        <v>7227055</v>
      </c>
      <c r="O50" s="353">
        <v>1381853</v>
      </c>
      <c r="P50" s="11"/>
    </row>
    <row r="51" spans="1:16">
      <c r="A51" s="28" t="s">
        <v>73</v>
      </c>
      <c r="B51" s="29" t="s">
        <v>52</v>
      </c>
      <c r="C51" s="21"/>
      <c r="D51" s="20"/>
      <c r="E51" s="9"/>
      <c r="F51" s="9"/>
      <c r="G51" s="9"/>
      <c r="H51" s="20"/>
      <c r="I51" s="9"/>
      <c r="J51" s="89"/>
      <c r="K51" s="344"/>
      <c r="L51" s="372"/>
      <c r="M51" s="26"/>
      <c r="N51" s="344"/>
      <c r="O51" s="372"/>
      <c r="P51" s="48"/>
    </row>
    <row r="52" spans="1:16">
      <c r="A52" s="28" t="s">
        <v>75</v>
      </c>
      <c r="B52" s="29" t="s">
        <v>76</v>
      </c>
      <c r="C52" s="21" t="s">
        <v>74</v>
      </c>
      <c r="D52" s="20"/>
      <c r="E52" s="9"/>
      <c r="F52" s="9"/>
      <c r="G52" s="9"/>
      <c r="H52" s="20"/>
      <c r="I52" s="9"/>
      <c r="J52" s="78">
        <v>8415196.9000000004</v>
      </c>
      <c r="K52" s="345"/>
      <c r="L52" s="343">
        <v>8415196.9000000004</v>
      </c>
      <c r="M52" s="77"/>
      <c r="N52" s="345">
        <v>0</v>
      </c>
      <c r="O52" s="343">
        <v>8415197</v>
      </c>
      <c r="P52" s="27"/>
    </row>
    <row r="53" spans="1:16">
      <c r="A53" s="28" t="s">
        <v>78</v>
      </c>
      <c r="B53" s="29" t="s">
        <v>79</v>
      </c>
      <c r="C53" s="9" t="s">
        <v>77</v>
      </c>
      <c r="D53" s="20"/>
      <c r="E53" s="9"/>
      <c r="F53" s="9"/>
      <c r="G53" s="9"/>
      <c r="H53" s="20"/>
      <c r="I53" s="9"/>
      <c r="J53" s="78">
        <v>1954243.21</v>
      </c>
      <c r="K53" s="345"/>
      <c r="L53" s="343">
        <v>1954243.21</v>
      </c>
      <c r="M53" s="77"/>
      <c r="N53" s="357">
        <v>0</v>
      </c>
      <c r="O53" s="343">
        <v>1954243</v>
      </c>
      <c r="P53" s="27"/>
    </row>
    <row r="54" spans="1:16">
      <c r="A54" s="28" t="s">
        <v>81</v>
      </c>
      <c r="B54" s="29" t="s">
        <v>79</v>
      </c>
      <c r="C54" s="44" t="s">
        <v>80</v>
      </c>
      <c r="D54" s="20"/>
      <c r="E54" s="9"/>
      <c r="F54" s="9"/>
      <c r="G54" s="9"/>
      <c r="H54" s="20"/>
      <c r="I54" s="9"/>
      <c r="J54" s="79">
        <v>0</v>
      </c>
      <c r="K54" s="347">
        <v>0</v>
      </c>
      <c r="L54" s="375">
        <v>0</v>
      </c>
      <c r="M54" s="77"/>
      <c r="N54" s="347">
        <v>566256</v>
      </c>
      <c r="O54" s="375">
        <v>566256</v>
      </c>
      <c r="P54" s="27"/>
    </row>
    <row r="55" spans="1:16">
      <c r="A55" s="28"/>
      <c r="B55" s="29"/>
      <c r="C55" s="20" t="s">
        <v>309</v>
      </c>
      <c r="D55" s="20"/>
      <c r="E55" s="9"/>
      <c r="F55" s="9"/>
      <c r="G55" s="9"/>
      <c r="H55" s="9"/>
      <c r="I55" s="9"/>
      <c r="J55" s="49">
        <v>0</v>
      </c>
      <c r="K55" s="338">
        <v>0</v>
      </c>
      <c r="L55" s="343">
        <v>0</v>
      </c>
      <c r="M55" s="49"/>
      <c r="N55" s="343"/>
      <c r="O55" s="343">
        <v>0</v>
      </c>
      <c r="P55" s="50"/>
    </row>
    <row r="56" spans="1:16" ht="13.5" thickBot="1">
      <c r="A56" s="40" t="s">
        <v>82</v>
      </c>
      <c r="B56" s="29"/>
      <c r="C56" s="15"/>
      <c r="D56" s="20"/>
      <c r="E56" s="20"/>
      <c r="F56" s="9"/>
      <c r="G56" s="9"/>
      <c r="H56" s="9"/>
      <c r="I56" s="9"/>
      <c r="J56" s="80"/>
      <c r="K56" s="80"/>
      <c r="L56" s="80"/>
      <c r="M56" s="82"/>
      <c r="N56" s="80"/>
      <c r="O56" s="80"/>
      <c r="P56" s="51"/>
    </row>
    <row r="57" spans="1:16" ht="13.5" thickTop="1">
      <c r="A57" s="28"/>
      <c r="B57" s="29"/>
      <c r="C57" s="15" t="s">
        <v>83</v>
      </c>
      <c r="D57" s="20"/>
      <c r="E57" s="20"/>
      <c r="F57" s="9"/>
      <c r="G57" s="9"/>
      <c r="H57" s="9"/>
      <c r="I57" s="9"/>
      <c r="J57" s="88">
        <v>10369440.109999999</v>
      </c>
      <c r="K57" s="88">
        <v>0</v>
      </c>
      <c r="L57" s="88">
        <v>10369440</v>
      </c>
      <c r="M57" s="34"/>
      <c r="N57" s="88">
        <v>566256</v>
      </c>
      <c r="O57" s="88">
        <v>10935696</v>
      </c>
      <c r="P57" s="45"/>
    </row>
    <row r="58" spans="1:16">
      <c r="A58" s="40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52"/>
      <c r="N58" s="83"/>
      <c r="O58" s="83"/>
      <c r="P58" s="51"/>
    </row>
    <row r="59" spans="1:16">
      <c r="A59" s="28"/>
      <c r="B59" s="29"/>
      <c r="C59" s="53" t="s">
        <v>314</v>
      </c>
      <c r="D59" s="20"/>
      <c r="E59" s="20"/>
      <c r="F59" s="9"/>
      <c r="G59" s="9"/>
      <c r="H59" s="9"/>
      <c r="I59" s="9"/>
      <c r="J59" s="54">
        <v>4524237.9300000072</v>
      </c>
      <c r="K59" s="338">
        <v>0</v>
      </c>
      <c r="L59" s="358">
        <v>4524238</v>
      </c>
      <c r="M59" s="54"/>
      <c r="N59" s="358">
        <v>7793311</v>
      </c>
      <c r="O59" s="358">
        <v>12317549</v>
      </c>
      <c r="P59" s="55"/>
    </row>
    <row r="60" spans="1:16">
      <c r="A60" s="28" t="s">
        <v>84</v>
      </c>
      <c r="B60" s="29"/>
      <c r="C60" s="9"/>
      <c r="D60" s="20"/>
      <c r="E60" s="9"/>
      <c r="F60" s="9"/>
      <c r="G60" s="9"/>
      <c r="H60" s="9"/>
      <c r="I60" s="9"/>
      <c r="J60" s="56"/>
      <c r="K60" s="338"/>
      <c r="L60" s="359"/>
      <c r="M60" s="26"/>
      <c r="N60" s="359"/>
      <c r="O60" s="343"/>
      <c r="P60" s="57"/>
    </row>
    <row r="61" spans="1:16">
      <c r="A61" s="28" t="s">
        <v>86</v>
      </c>
      <c r="B61" s="29" t="s">
        <v>87</v>
      </c>
      <c r="C61" s="9" t="s">
        <v>85</v>
      </c>
      <c r="D61" s="20"/>
      <c r="E61" s="9"/>
      <c r="F61" s="9"/>
      <c r="G61" s="9"/>
      <c r="H61" s="9"/>
      <c r="I61" s="9"/>
      <c r="J61" s="95"/>
      <c r="K61" s="338"/>
      <c r="L61" s="379">
        <v>122068969</v>
      </c>
      <c r="M61" s="26"/>
      <c r="N61" s="360">
        <v>61355309</v>
      </c>
      <c r="O61" s="88">
        <v>183424278</v>
      </c>
      <c r="P61" s="48"/>
    </row>
    <row r="62" spans="1:16" s="36" customFormat="1">
      <c r="A62" s="28"/>
      <c r="B62" s="29"/>
      <c r="C62" s="21" t="s">
        <v>88</v>
      </c>
      <c r="D62" s="21"/>
      <c r="E62" s="21"/>
      <c r="F62" s="21"/>
      <c r="G62" s="21"/>
      <c r="H62" s="58"/>
      <c r="I62" s="21"/>
      <c r="J62" s="75"/>
      <c r="K62" s="88"/>
      <c r="L62" s="378"/>
      <c r="M62" s="59">
        <v>-106251</v>
      </c>
      <c r="N62" s="361"/>
      <c r="O62" s="361">
        <v>0</v>
      </c>
      <c r="P62" s="60"/>
    </row>
    <row r="63" spans="1:16" s="36" customFormat="1">
      <c r="A63" s="40"/>
      <c r="B63" s="29"/>
      <c r="C63" s="61"/>
      <c r="D63" s="21"/>
      <c r="E63" s="21"/>
      <c r="F63" s="21"/>
      <c r="G63" s="21"/>
      <c r="H63" s="35"/>
      <c r="I63" s="35"/>
      <c r="J63" s="87"/>
      <c r="K63" s="348"/>
      <c r="L63" s="362"/>
      <c r="M63" s="52"/>
      <c r="N63" s="362"/>
      <c r="O63" s="362"/>
      <c r="P63" s="51"/>
    </row>
    <row r="64" spans="1:16" s="331" customFormat="1">
      <c r="A64" s="327"/>
      <c r="B64" s="328"/>
      <c r="C64" s="329" t="s">
        <v>89</v>
      </c>
      <c r="D64" s="329"/>
      <c r="E64" s="329"/>
      <c r="F64" s="329"/>
      <c r="G64" s="329"/>
      <c r="H64" s="329"/>
      <c r="I64" s="329"/>
      <c r="J64" s="329"/>
      <c r="K64" s="349"/>
      <c r="L64" s="349">
        <v>122068969</v>
      </c>
      <c r="M64" s="330"/>
      <c r="N64" s="363">
        <v>61355309</v>
      </c>
      <c r="O64" s="363">
        <v>183424278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62"/>
      <c r="J65" s="96"/>
      <c r="K65" s="338"/>
      <c r="L65" s="362"/>
      <c r="M65" s="52"/>
      <c r="N65" s="362"/>
      <c r="O65" s="362"/>
      <c r="P65" s="24"/>
    </row>
    <row r="66" spans="1:16">
      <c r="A66" s="40"/>
      <c r="B66" s="29"/>
      <c r="C66" s="9" t="s">
        <v>90</v>
      </c>
      <c r="D66" s="9"/>
      <c r="E66" s="9"/>
      <c r="F66" s="9"/>
      <c r="G66" s="9"/>
      <c r="H66" s="9"/>
      <c r="I66" s="9"/>
      <c r="J66" s="63"/>
      <c r="K66" s="338"/>
      <c r="L66" s="338">
        <v>126593207</v>
      </c>
      <c r="M66" s="9"/>
      <c r="N66" s="338">
        <v>69148620</v>
      </c>
      <c r="O66" s="338">
        <v>195741827</v>
      </c>
      <c r="P66" s="64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43"/>
      <c r="L67" s="343"/>
      <c r="M67" s="20"/>
      <c r="N67" s="343"/>
      <c r="O67" s="343"/>
    </row>
    <row r="68" spans="1:16" customFormat="1" ht="15">
      <c r="C68" s="4" t="s">
        <v>91</v>
      </c>
      <c r="K68" s="350"/>
      <c r="L68" s="380"/>
      <c r="M68" s="65"/>
      <c r="N68" s="364"/>
      <c r="O68" s="364"/>
    </row>
    <row r="69" spans="1:16">
      <c r="I69" s="66"/>
      <c r="J69" s="66"/>
      <c r="K69" s="351"/>
      <c r="L69" s="365">
        <v>2</v>
      </c>
      <c r="M69" s="97"/>
      <c r="N69" s="365">
        <v>0</v>
      </c>
      <c r="O69" s="365">
        <v>1</v>
      </c>
    </row>
    <row r="70" spans="1:16">
      <c r="L70" s="365">
        <v>0</v>
      </c>
      <c r="M70" s="97"/>
      <c r="N70" s="365"/>
      <c r="O70" s="365"/>
    </row>
    <row r="71" spans="1:16">
      <c r="L71" s="365"/>
      <c r="M71" s="97"/>
      <c r="N71" s="360"/>
      <c r="O71" s="360"/>
    </row>
    <row r="72" spans="1:16">
      <c r="L72" s="365"/>
      <c r="M72" s="97"/>
      <c r="N72" s="365"/>
      <c r="O72" s="365"/>
    </row>
    <row r="73" spans="1:16">
      <c r="L73" s="365"/>
      <c r="M73" s="97"/>
      <c r="N73" s="365"/>
      <c r="O73" s="365"/>
    </row>
    <row r="74" spans="1:16">
      <c r="J74" s="332"/>
      <c r="L74" s="365"/>
      <c r="M74" s="97"/>
      <c r="N74" s="365"/>
      <c r="O74" s="365"/>
    </row>
    <row r="75" spans="1:16">
      <c r="A75" s="7"/>
      <c r="B75" s="8"/>
      <c r="L75" s="365"/>
      <c r="M75" s="97"/>
      <c r="N75" s="365"/>
      <c r="O75" s="365"/>
    </row>
    <row r="76" spans="1:16">
      <c r="L76" s="365"/>
      <c r="M76" s="97"/>
      <c r="N76" s="365"/>
      <c r="O76" s="365"/>
    </row>
    <row r="77" spans="1:16">
      <c r="A77" s="7"/>
      <c r="B77" s="8"/>
      <c r="L77" s="365"/>
      <c r="M77" s="97"/>
      <c r="N77" s="365"/>
      <c r="O77" s="365"/>
    </row>
    <row r="78" spans="1:16">
      <c r="L78" s="365"/>
      <c r="M78" s="97"/>
      <c r="N78" s="365"/>
      <c r="O78" s="365"/>
    </row>
    <row r="79" spans="1:16">
      <c r="A79" s="7"/>
      <c r="B79" s="8"/>
      <c r="L79" s="365"/>
      <c r="M79" s="97"/>
      <c r="N79" s="365"/>
      <c r="O79" s="365"/>
    </row>
    <row r="80" spans="1:16">
      <c r="L80" s="365"/>
      <c r="M80" s="97"/>
      <c r="N80" s="365"/>
      <c r="O80" s="365"/>
    </row>
    <row r="82" spans="1:2">
      <c r="A82" s="7"/>
      <c r="B82" s="8"/>
    </row>
    <row r="83" spans="1:2">
      <c r="A83" s="4"/>
    </row>
  </sheetData>
  <sheetProtection algorithmName="SHA-512" hashValue="8A2HVk0S6s+buctyhi7Y1SAuK4odF8kQ5pAM3CqKfIP0BV1OCwYkq6Euck5lsPSzrDqi9RRJRw6IIuIb9vH/2w==" saltValue="fNejmbjcuz7WFXm9NAvN5w==" spinCount="100000" sheet="1" formatColumns="0" formatRows="0"/>
  <conditionalFormatting sqref="L68">
    <cfRule type="cellIs" dxfId="47" priority="3" operator="notEqual">
      <formula>0</formula>
    </cfRule>
    <cfRule type="cellIs" dxfId="46" priority="4" operator="equal">
      <formula>0</formula>
    </cfRule>
  </conditionalFormatting>
  <conditionalFormatting sqref="N68:O68">
    <cfRule type="cellIs" dxfId="45" priority="1" operator="notEqual">
      <formula>0</formula>
    </cfRule>
    <cfRule type="cellIs" dxfId="44" priority="2" operator="equal">
      <formula>0</formula>
    </cfRule>
  </conditionalFormatting>
  <printOptions horizontalCentered="1"/>
  <pageMargins left="0.7" right="0.7" top="0.75" bottom="0.75" header="0.5" footer="0.5"/>
  <pageSetup scale="55" orientation="portrait" horizontalDpi="4294967294" verticalDpi="4294967294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O127"/>
  <sheetViews>
    <sheetView tabSelected="1" topLeftCell="C1" zoomScale="90" zoomScaleNormal="90" zoomScaleSheetLayoutView="70" workbookViewId="0">
      <selection activeCell="J7" sqref="J7"/>
    </sheetView>
  </sheetViews>
  <sheetFormatPr defaultColWidth="11.140625" defaultRowHeight="12.75"/>
  <cols>
    <col min="1" max="1" width="8.5703125" style="1" hidden="1" customWidth="1"/>
    <col min="2" max="2" width="5.7109375" style="12" hidden="1" customWidth="1"/>
    <col min="3" max="3" width="2" style="4" customWidth="1"/>
    <col min="4" max="4" width="9.140625" style="4" customWidth="1"/>
    <col min="5" max="7" width="14.5703125" style="4" customWidth="1"/>
    <col min="8" max="8" width="9.140625" style="4" hidden="1" customWidth="1"/>
    <col min="9" max="9" width="20.42578125" style="4" hidden="1" customWidth="1"/>
    <col min="10" max="12" width="16" style="113" customWidth="1"/>
    <col min="13" max="13" width="5.7109375" style="113" hidden="1" customWidth="1"/>
    <col min="14" max="15" width="16" style="113" customWidth="1"/>
    <col min="16" max="16384" width="11.140625" style="4"/>
  </cols>
  <sheetData>
    <row r="1" spans="1:15">
      <c r="B1" s="2"/>
      <c r="D1" s="104"/>
      <c r="E1" s="104"/>
      <c r="F1" s="104"/>
      <c r="G1" s="104"/>
      <c r="H1" s="104"/>
      <c r="I1" s="104"/>
      <c r="J1" s="101"/>
      <c r="K1" s="101" t="s">
        <v>124</v>
      </c>
      <c r="L1" s="101"/>
      <c r="M1" s="101"/>
      <c r="N1" s="101"/>
      <c r="O1" s="101"/>
    </row>
    <row r="2" spans="1:15">
      <c r="B2" s="2"/>
      <c r="D2" s="112"/>
      <c r="E2" s="112"/>
      <c r="F2" s="112"/>
      <c r="G2" s="112"/>
      <c r="H2" s="112"/>
      <c r="I2" s="112"/>
      <c r="J2" s="100"/>
      <c r="K2" s="100" t="s">
        <v>0</v>
      </c>
      <c r="L2" s="100"/>
      <c r="M2" s="100"/>
      <c r="N2" s="100"/>
      <c r="O2" s="100"/>
    </row>
    <row r="3" spans="1:15" ht="12.75" customHeight="1">
      <c r="B3" s="2"/>
      <c r="D3" s="15"/>
      <c r="E3" s="15"/>
      <c r="F3" s="15"/>
      <c r="G3" s="15"/>
      <c r="H3" s="15"/>
      <c r="I3" s="15"/>
      <c r="J3" s="102"/>
      <c r="K3" s="102" t="s">
        <v>1</v>
      </c>
      <c r="L3" s="102"/>
      <c r="M3" s="102"/>
      <c r="N3" s="102"/>
      <c r="O3" s="111" t="s">
        <v>2</v>
      </c>
    </row>
    <row r="4" spans="1:15">
      <c r="B4" s="2"/>
      <c r="D4" s="106"/>
      <c r="E4" s="106"/>
      <c r="F4" s="106"/>
      <c r="G4" s="106"/>
      <c r="H4" s="106"/>
      <c r="I4" s="106"/>
      <c r="J4" s="103"/>
      <c r="K4" s="103" t="s">
        <v>377</v>
      </c>
      <c r="L4" s="103"/>
      <c r="M4" s="103"/>
      <c r="N4" s="103"/>
      <c r="O4" s="113" t="s">
        <v>374</v>
      </c>
    </row>
    <row r="5" spans="1:15">
      <c r="A5" s="7"/>
      <c r="B5" s="8"/>
      <c r="C5" s="9"/>
      <c r="D5" s="9"/>
      <c r="E5" s="9"/>
      <c r="F5" s="9"/>
      <c r="G5" s="9"/>
      <c r="H5" s="9"/>
      <c r="I5" s="9"/>
      <c r="J5" s="14"/>
      <c r="K5" s="14"/>
      <c r="L5" s="14"/>
      <c r="M5" s="14"/>
      <c r="N5" s="14"/>
      <c r="O5" s="14"/>
    </row>
    <row r="6" spans="1:15">
      <c r="C6" s="9"/>
      <c r="D6" s="9"/>
      <c r="E6" s="9"/>
      <c r="F6" s="9"/>
      <c r="G6" s="9"/>
      <c r="H6" s="9"/>
      <c r="I6" s="9"/>
      <c r="J6" s="4"/>
      <c r="K6" s="4"/>
      <c r="L6" s="4"/>
      <c r="M6" s="4"/>
      <c r="N6" s="4"/>
      <c r="O6" s="4"/>
    </row>
    <row r="7" spans="1:15" ht="25.5">
      <c r="C7" s="9"/>
      <c r="D7" s="9"/>
      <c r="E7" s="9"/>
      <c r="F7" s="9"/>
      <c r="G7" s="9"/>
      <c r="H7" s="9"/>
      <c r="I7" s="9"/>
      <c r="J7" s="251" t="s">
        <v>371</v>
      </c>
      <c r="K7" s="252" t="s">
        <v>291</v>
      </c>
      <c r="L7" s="251" t="s">
        <v>3</v>
      </c>
      <c r="M7" s="253"/>
      <c r="N7" s="252" t="s">
        <v>372</v>
      </c>
      <c r="O7" s="252" t="s">
        <v>5</v>
      </c>
    </row>
    <row r="8" spans="1:15">
      <c r="C8" s="15" t="s">
        <v>6</v>
      </c>
      <c r="D8" s="9"/>
      <c r="E8" s="9"/>
      <c r="F8" s="9"/>
      <c r="G8" s="9"/>
      <c r="H8" s="9"/>
      <c r="I8" s="9"/>
      <c r="J8" s="14"/>
      <c r="K8" s="14"/>
      <c r="L8" s="14"/>
      <c r="M8" s="14"/>
      <c r="N8" s="14"/>
      <c r="O8" s="14"/>
    </row>
    <row r="9" spans="1:15">
      <c r="A9" s="17" t="s">
        <v>7</v>
      </c>
      <c r="B9" s="18" t="s">
        <v>8</v>
      </c>
      <c r="C9" s="9" t="s">
        <v>9</v>
      </c>
      <c r="D9" s="9"/>
      <c r="E9" s="9"/>
      <c r="F9" s="9"/>
      <c r="G9" s="9"/>
      <c r="H9" s="9"/>
      <c r="I9" s="9"/>
      <c r="J9" s="14"/>
      <c r="K9" s="14"/>
      <c r="L9" s="14"/>
      <c r="M9" s="14"/>
      <c r="N9" s="14"/>
      <c r="O9" s="14"/>
    </row>
    <row r="10" spans="1:15">
      <c r="B10" s="19"/>
      <c r="C10" s="20"/>
      <c r="D10" s="21" t="s">
        <v>10</v>
      </c>
      <c r="E10" s="9"/>
      <c r="F10" s="9"/>
      <c r="G10" s="9"/>
      <c r="H10" s="9"/>
      <c r="I10" s="20"/>
      <c r="J10" s="114"/>
      <c r="K10" s="114"/>
      <c r="L10" s="114"/>
      <c r="M10" s="14"/>
      <c r="N10" s="114"/>
      <c r="O10" s="114"/>
    </row>
    <row r="11" spans="1:15">
      <c r="A11" s="1" t="s">
        <v>11</v>
      </c>
      <c r="B11" s="19" t="s">
        <v>12</v>
      </c>
      <c r="C11" s="20"/>
      <c r="D11" s="22" t="s">
        <v>13</v>
      </c>
      <c r="E11" s="20"/>
      <c r="G11" s="109">
        <f>SUM(EASTERNFL:VALENCIA!G11)</f>
        <v>448275656.23000002</v>
      </c>
      <c r="H11" s="23"/>
      <c r="I11" s="21"/>
      <c r="J11" s="121">
        <f>SUM(EASTERNFL:VALENCIA!J11)</f>
        <v>553557495.68000007</v>
      </c>
      <c r="K11" s="121">
        <f>SUM(EASTERNFL:VALENCIA!K11)</f>
        <v>-1547874.7699999996</v>
      </c>
      <c r="L11" s="121">
        <f>SUM(EASTERNFL:VALENCIA!L11)</f>
        <v>552009620.91000009</v>
      </c>
      <c r="M11" s="121">
        <f>SUM(EASTERNFL:VALENCIA!M11)</f>
        <v>0</v>
      </c>
      <c r="N11" s="121">
        <f>SUM(EASTERNFL:VALENCIA!N11)</f>
        <v>0</v>
      </c>
      <c r="O11" s="121">
        <f>SUM(EASTERNFL:VALENCIA!O11)</f>
        <v>552009622</v>
      </c>
    </row>
    <row r="12" spans="1:15">
      <c r="A12" s="1" t="s">
        <v>14</v>
      </c>
      <c r="B12" s="19" t="s">
        <v>15</v>
      </c>
      <c r="C12" s="20"/>
      <c r="D12" s="21" t="s">
        <v>16</v>
      </c>
      <c r="E12" s="9"/>
      <c r="F12" s="25"/>
      <c r="G12" s="26"/>
      <c r="H12" s="9"/>
      <c r="I12" s="20"/>
      <c r="J12" s="121">
        <f>SUM(EASTERNFL:VALENCIA!J12)</f>
        <v>153643895.35999998</v>
      </c>
      <c r="K12" s="121">
        <f>SUM(EASTERNFL:VALENCIA!K12)</f>
        <v>-9959686.7100000009</v>
      </c>
      <c r="L12" s="121">
        <f>SUM(EASTERNFL:VALENCIA!L12)</f>
        <v>143684208.65000001</v>
      </c>
      <c r="M12" s="121">
        <f>SUM(EASTERNFL:VALENCIA!M12)</f>
        <v>0</v>
      </c>
      <c r="N12" s="121">
        <f>SUM(EASTERNFL:VALENCIA!N12)</f>
        <v>0</v>
      </c>
      <c r="O12" s="121">
        <f>SUM(EASTERNFL:VALENCIA!O12)</f>
        <v>143684209</v>
      </c>
    </row>
    <row r="13" spans="1:15">
      <c r="A13" s="1" t="s">
        <v>17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121">
        <f>SUM(EASTERNFL:VALENCIA!J13)</f>
        <v>86379179.769999996</v>
      </c>
      <c r="K13" s="121">
        <f>SUM(EASTERNFL:VALENCIA!K13)</f>
        <v>-6782133.1399999997</v>
      </c>
      <c r="L13" s="121">
        <f>SUM(EASTERNFL:VALENCIA!L13)</f>
        <v>79597046.629999995</v>
      </c>
      <c r="M13" s="121">
        <f>SUM(EASTERNFL:VALENCIA!M13)</f>
        <v>0</v>
      </c>
      <c r="N13" s="121">
        <f>SUM(EASTERNFL:VALENCIA!N13)</f>
        <v>984976</v>
      </c>
      <c r="O13" s="121">
        <f>SUM(EASTERNFL:VALENCIA!O13)</f>
        <v>80582022</v>
      </c>
    </row>
    <row r="14" spans="1:15">
      <c r="A14" s="1" t="s">
        <v>19</v>
      </c>
      <c r="B14" s="19" t="s">
        <v>15</v>
      </c>
      <c r="C14" s="20"/>
      <c r="D14" s="21" t="s">
        <v>20</v>
      </c>
      <c r="E14" s="9"/>
      <c r="F14" s="25"/>
      <c r="G14" s="25"/>
      <c r="H14" s="9"/>
      <c r="I14" s="20"/>
      <c r="J14" s="121">
        <f>SUM(EASTERNFL:VALENCIA!J14)</f>
        <v>65871787.500000007</v>
      </c>
      <c r="K14" s="121">
        <f>SUM(EASTERNFL:VALENCIA!K14)</f>
        <v>179229.12</v>
      </c>
      <c r="L14" s="121">
        <f>SUM(EASTERNFL:VALENCIA!L14)</f>
        <v>66051016.620000005</v>
      </c>
      <c r="M14" s="121">
        <f>SUM(EASTERNFL:VALENCIA!M14)</f>
        <v>0</v>
      </c>
      <c r="N14" s="121">
        <f>SUM(EASTERNFL:VALENCIA!N14)</f>
        <v>24267375</v>
      </c>
      <c r="O14" s="121">
        <f>SUM(EASTERNFL:VALENCIA!O14)</f>
        <v>90318392</v>
      </c>
    </row>
    <row r="15" spans="1:15">
      <c r="A15" s="1" t="s">
        <v>21</v>
      </c>
      <c r="B15" s="19" t="s">
        <v>12</v>
      </c>
      <c r="C15" s="20"/>
      <c r="D15" s="21" t="s">
        <v>22</v>
      </c>
      <c r="E15" s="9"/>
      <c r="F15" s="25"/>
      <c r="G15" s="25"/>
      <c r="H15" s="20"/>
      <c r="I15" s="20"/>
      <c r="J15" s="121">
        <f>SUM(EASTERNFL:VALENCIA!J15)</f>
        <v>7718608.7299999995</v>
      </c>
      <c r="K15" s="121">
        <f>SUM(EASTERNFL:VALENCIA!K15)</f>
        <v>286982.44000000006</v>
      </c>
      <c r="L15" s="121">
        <f>SUM(EASTERNFL:VALENCIA!L15)</f>
        <v>8005591.1699999999</v>
      </c>
      <c r="M15" s="121">
        <f>SUM(EASTERNFL:VALENCIA!M15)</f>
        <v>0</v>
      </c>
      <c r="N15" s="121">
        <f>SUM(EASTERNFL:VALENCIA!N15)</f>
        <v>7370961</v>
      </c>
      <c r="O15" s="121">
        <f>SUM(EASTERNFL:VALENCIA!O15)</f>
        <v>15376552</v>
      </c>
    </row>
    <row r="16" spans="1:15">
      <c r="A16" s="28"/>
      <c r="B16" s="29"/>
      <c r="C16" s="20"/>
      <c r="D16" s="21" t="s">
        <v>23</v>
      </c>
      <c r="E16" s="9"/>
      <c r="F16" s="30"/>
      <c r="G16" s="26"/>
      <c r="H16" s="31"/>
      <c r="I16" s="20"/>
      <c r="J16" s="121">
        <f>SUM(EASTERNFL:VALENCIA!J16)</f>
        <v>0</v>
      </c>
      <c r="K16" s="121">
        <f>SUM(EASTERNFL:VALENCIA!K16)</f>
        <v>0</v>
      </c>
      <c r="L16" s="121">
        <f>SUM(EASTERNFL:VALENCIA!L16)</f>
        <v>0</v>
      </c>
      <c r="M16" s="121">
        <f>SUM(EASTERNFL:VALENCIA!M16)</f>
        <v>0</v>
      </c>
      <c r="N16" s="121">
        <f>SUM(EASTERNFL:VALENCIA!N16)</f>
        <v>0</v>
      </c>
      <c r="O16" s="121">
        <f>SUM(EASTERNFL:VALENCIA!O16)</f>
        <v>0</v>
      </c>
    </row>
    <row r="17" spans="1:15">
      <c r="A17" s="28" t="s">
        <v>24</v>
      </c>
      <c r="B17" s="29" t="s">
        <v>12</v>
      </c>
      <c r="C17" s="20"/>
      <c r="D17" s="22" t="s">
        <v>13</v>
      </c>
      <c r="E17" s="20"/>
      <c r="F17" s="109"/>
      <c r="G17" s="109">
        <f>SUM(EASTERNFL:VALENCIA!G17)</f>
        <v>6190732.9900000002</v>
      </c>
      <c r="H17" s="31"/>
      <c r="I17" s="20"/>
      <c r="J17" s="121">
        <f>SUM(EASTERNFL:VALENCIA!J17)</f>
        <v>53250564.260000005</v>
      </c>
      <c r="K17" s="121">
        <f>SUM(EASTERNFL:VALENCIA!K17)</f>
        <v>-491134.59999999992</v>
      </c>
      <c r="L17" s="121">
        <f>SUM(EASTERNFL:VALENCIA!L17)</f>
        <v>52759429.660000011</v>
      </c>
      <c r="M17" s="121">
        <f>SUM(EASTERNFL:VALENCIA!M17)</f>
        <v>0</v>
      </c>
      <c r="N17" s="121">
        <f>SUM(EASTERNFL:VALENCIA!N17)</f>
        <v>0</v>
      </c>
      <c r="O17" s="121">
        <f>SUM(EASTERNFL:VALENCIA!O17)</f>
        <v>52759429</v>
      </c>
    </row>
    <row r="18" spans="1:15">
      <c r="A18" s="28" t="s">
        <v>25</v>
      </c>
      <c r="B18" s="32" t="s">
        <v>26</v>
      </c>
      <c r="C18" s="20"/>
      <c r="D18" s="33" t="s">
        <v>27</v>
      </c>
      <c r="E18" s="9"/>
      <c r="F18" s="9"/>
      <c r="G18" s="9"/>
      <c r="H18" s="9"/>
      <c r="I18" s="21"/>
      <c r="J18" s="122">
        <f>SUM(EASTERNFL:VALENCIA!J18)</f>
        <v>35818884.270000003</v>
      </c>
      <c r="K18" s="122">
        <f>SUM(EASTERNFL:VALENCIA!K18)</f>
        <v>548275.28</v>
      </c>
      <c r="L18" s="122">
        <f>SUM(EASTERNFL:VALENCIA!L18)</f>
        <v>36367159.549999997</v>
      </c>
      <c r="M18" s="122" t="e">
        <f>SUM(EASTERNFL:VALENCIA!#REF!)</f>
        <v>#NAME?</v>
      </c>
      <c r="N18" s="122">
        <f>SUM(EASTERNFL:VALENCIA!N18)</f>
        <v>137959741.09</v>
      </c>
      <c r="O18" s="122">
        <f>SUM(EASTERNFL:VALENCIA!O18)</f>
        <v>174326896</v>
      </c>
    </row>
    <row r="19" spans="1:15" s="36" customFormat="1">
      <c r="A19" s="28"/>
      <c r="B19" s="32"/>
      <c r="C19" s="21"/>
      <c r="D19" s="21"/>
      <c r="E19" s="21"/>
      <c r="F19" s="21"/>
      <c r="G19" s="21"/>
      <c r="H19" s="34"/>
      <c r="I19" s="34"/>
      <c r="J19" s="123"/>
      <c r="K19" s="124"/>
      <c r="L19" s="123"/>
      <c r="M19" s="124"/>
      <c r="N19" s="124"/>
      <c r="O19" s="124"/>
    </row>
    <row r="20" spans="1:15">
      <c r="A20" s="28" t="s">
        <v>28</v>
      </c>
      <c r="B20" s="32"/>
      <c r="C20" s="20"/>
      <c r="D20" s="37" t="s">
        <v>29</v>
      </c>
      <c r="E20" s="20"/>
      <c r="F20" s="9"/>
      <c r="G20" s="9"/>
      <c r="H20" s="9"/>
      <c r="I20" s="9"/>
      <c r="J20" s="125">
        <f t="array" ref="J20">SUM(ROUND(J11:J18,0))</f>
        <v>956240416</v>
      </c>
      <c r="K20" s="125">
        <f t="array" ref="K20">SUM(ROUND(K11:K18,0))</f>
        <v>-17766344</v>
      </c>
      <c r="L20" s="125">
        <f t="array" ref="L20">SUM(ROUND(L11:L18,0))</f>
        <v>938474075</v>
      </c>
      <c r="M20" s="126"/>
      <c r="N20" s="125">
        <f t="array" ref="N20">SUM(ROUND(N11:N18,0))</f>
        <v>170583053</v>
      </c>
      <c r="O20" s="125">
        <f t="array" ref="O20">SUM(ROUND(O11:O18,0))</f>
        <v>1109057122</v>
      </c>
    </row>
    <row r="21" spans="1:15">
      <c r="A21" s="28"/>
      <c r="B21" s="32"/>
      <c r="C21" s="9"/>
      <c r="D21" s="9"/>
      <c r="E21" s="9"/>
      <c r="F21" s="9"/>
      <c r="G21" s="9"/>
      <c r="H21" s="9"/>
      <c r="I21" s="9"/>
      <c r="J21" s="127"/>
      <c r="K21" s="127"/>
      <c r="L21" s="127"/>
      <c r="M21" s="127"/>
      <c r="N21" s="127"/>
      <c r="O21" s="127"/>
    </row>
    <row r="22" spans="1:15">
      <c r="A22" s="40"/>
      <c r="B22" s="41"/>
      <c r="C22" s="15" t="s">
        <v>30</v>
      </c>
      <c r="D22" s="9"/>
      <c r="E22" s="9"/>
      <c r="F22" s="9"/>
      <c r="G22" s="9"/>
      <c r="H22" s="9"/>
      <c r="I22" s="9"/>
      <c r="J22" s="127"/>
      <c r="K22" s="127"/>
      <c r="L22" s="127"/>
      <c r="M22" s="127"/>
      <c r="N22" s="127"/>
      <c r="O22" s="127"/>
    </row>
    <row r="23" spans="1:15">
      <c r="A23" s="28"/>
      <c r="B23" s="29"/>
      <c r="C23" s="9" t="s">
        <v>31</v>
      </c>
      <c r="D23" s="9"/>
      <c r="E23" s="9"/>
      <c r="F23" s="9"/>
      <c r="G23" s="20"/>
      <c r="H23" s="9"/>
      <c r="I23" s="9"/>
      <c r="J23" s="127"/>
      <c r="K23" s="127"/>
      <c r="L23" s="127"/>
      <c r="M23" s="127"/>
      <c r="N23" s="127"/>
      <c r="O23" s="127"/>
    </row>
    <row r="24" spans="1:15">
      <c r="A24" s="7" t="s">
        <v>32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121">
        <f>SUM(EASTERNFL:VALENCIA!J24)</f>
        <v>2370351535.6929994</v>
      </c>
      <c r="K24" s="121">
        <f>SUM(EASTERNFL:VALENCIA!K24)</f>
        <v>0</v>
      </c>
      <c r="L24" s="121">
        <f>SUM(EASTERNFL:VALENCIA!L24)</f>
        <v>2370351535.6929994</v>
      </c>
      <c r="M24" s="121">
        <f>SUM(EASTERNFL:VALENCIA!M24)</f>
        <v>0</v>
      </c>
      <c r="N24" s="121">
        <f>SUM(EASTERNFL:VALENCIA!N24)</f>
        <v>11498641.779999999</v>
      </c>
      <c r="O24" s="128">
        <f t="shared" ref="O24:O30" si="0">ROUND(N24,0)+ROUND(L24,0)</f>
        <v>2381850178</v>
      </c>
    </row>
    <row r="25" spans="1:15">
      <c r="A25" s="1" t="s">
        <v>35</v>
      </c>
      <c r="B25" s="12" t="s">
        <v>33</v>
      </c>
      <c r="C25" s="22"/>
      <c r="D25" s="21" t="s">
        <v>36</v>
      </c>
      <c r="E25" s="9"/>
      <c r="F25" s="9"/>
      <c r="G25" s="20"/>
      <c r="H25" s="9"/>
      <c r="I25" s="9"/>
      <c r="J25" s="121">
        <f>SUM(EASTERNFL:VALENCIA!J25)</f>
        <v>677496084.91000009</v>
      </c>
      <c r="K25" s="121">
        <f>SUM(EASTERNFL:VALENCIA!K25)</f>
        <v>-11511561.25</v>
      </c>
      <c r="L25" s="121">
        <f>SUM(EASTERNFL:VALENCIA!L25)</f>
        <v>665984523.66000009</v>
      </c>
      <c r="M25" s="121">
        <f>SUM(EASTERNFL:VALENCIA!M25)</f>
        <v>0</v>
      </c>
      <c r="N25" s="121">
        <f>SUM(EASTERNFL:VALENCIA!N25)</f>
        <v>73813690.469999999</v>
      </c>
      <c r="O25" s="128">
        <f t="shared" si="0"/>
        <v>739798214</v>
      </c>
    </row>
    <row r="26" spans="1:15">
      <c r="A26" s="7" t="s">
        <v>37</v>
      </c>
      <c r="B26" s="19" t="s">
        <v>33</v>
      </c>
      <c r="C26" s="22"/>
      <c r="D26" s="21" t="s">
        <v>38</v>
      </c>
      <c r="E26" s="9"/>
      <c r="F26" s="9"/>
      <c r="G26" s="20"/>
      <c r="H26" s="9"/>
      <c r="I26" s="9"/>
      <c r="J26" s="121">
        <f>SUM(EASTERNFL:VALENCIA!J26)</f>
        <v>98607022.339999989</v>
      </c>
      <c r="K26" s="121">
        <f>SUM(EASTERNFL:VALENCIA!K26)</f>
        <v>0</v>
      </c>
      <c r="L26" s="121">
        <f>SUM(EASTERNFL:VALENCIA!L26)</f>
        <v>98607022.339999989</v>
      </c>
      <c r="M26" s="121">
        <f>SUM(EASTERNFL:VALENCIA!M26)</f>
        <v>0</v>
      </c>
      <c r="N26" s="121">
        <f>SUM(EASTERNFL:VALENCIA!N26)</f>
        <v>547690</v>
      </c>
      <c r="O26" s="128">
        <f t="shared" si="0"/>
        <v>99154712</v>
      </c>
    </row>
    <row r="27" spans="1:15">
      <c r="A27" s="1" t="s">
        <v>39</v>
      </c>
      <c r="B27" s="12" t="s">
        <v>33</v>
      </c>
      <c r="C27" s="22"/>
      <c r="D27" s="21" t="s">
        <v>40</v>
      </c>
      <c r="E27" s="9"/>
      <c r="F27" s="9"/>
      <c r="G27" s="20"/>
      <c r="H27" s="9"/>
      <c r="I27" s="9"/>
      <c r="J27" s="121">
        <f>SUM(EASTERNFL:VALENCIA!J27)</f>
        <v>297374127.14000005</v>
      </c>
      <c r="K27" s="121">
        <f>SUM(EASTERNFL:VALENCIA!K27)</f>
        <v>-6126.38</v>
      </c>
      <c r="L27" s="121">
        <f>SUM(EASTERNFL:VALENCIA!L27)</f>
        <v>297368000.76000005</v>
      </c>
      <c r="M27" s="121">
        <f>SUM(EASTERNFL:VALENCIA!M27)</f>
        <v>0</v>
      </c>
      <c r="N27" s="121">
        <f>SUM(EASTERNFL:VALENCIA!N27)</f>
        <v>36811514.340000004</v>
      </c>
      <c r="O27" s="128">
        <f t="shared" si="0"/>
        <v>334179515</v>
      </c>
    </row>
    <row r="28" spans="1:15">
      <c r="A28" s="7" t="s">
        <v>41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121">
        <f>SUM(EASTERNFL:VALENCIA!J28)</f>
        <v>223532751.92000005</v>
      </c>
      <c r="K28" s="121">
        <f>SUM(EASTERNFL:VALENCIA!K28)</f>
        <v>-20513180.719999999</v>
      </c>
      <c r="L28" s="121">
        <f>SUM(EASTERNFL:VALENCIA!L28)</f>
        <v>203019571.20000002</v>
      </c>
      <c r="M28" s="121">
        <f>SUM(EASTERNFL:VALENCIA!M28)</f>
        <v>0</v>
      </c>
      <c r="N28" s="121">
        <f>SUM(EASTERNFL:VALENCIA!N28)</f>
        <v>88894793.870000005</v>
      </c>
      <c r="O28" s="128">
        <f t="shared" si="0"/>
        <v>291914365</v>
      </c>
    </row>
    <row r="29" spans="1:15">
      <c r="A29" s="1" t="s">
        <v>43</v>
      </c>
      <c r="B29" s="19" t="s">
        <v>33</v>
      </c>
      <c r="C29" s="22"/>
      <c r="D29" s="21" t="s">
        <v>44</v>
      </c>
      <c r="E29" s="9"/>
      <c r="F29" s="9"/>
      <c r="G29" s="20"/>
      <c r="H29" s="9"/>
      <c r="I29" s="9"/>
      <c r="J29" s="121">
        <f>SUM(EASTERNFL:VALENCIA!J29)</f>
        <v>324508777.63999993</v>
      </c>
      <c r="K29" s="121">
        <f>SUM(EASTERNFL:VALENCIA!K29)</f>
        <v>1010184.04</v>
      </c>
      <c r="L29" s="121">
        <f>SUM(EASTERNFL:VALENCIA!L29)</f>
        <v>325518961.68000001</v>
      </c>
      <c r="M29" s="121">
        <f>SUM(EASTERNFL:VALENCIA!M29)</f>
        <v>0</v>
      </c>
      <c r="N29" s="121">
        <f>SUM(EASTERNFL:VALENCIA!N29)</f>
        <v>1775368.53</v>
      </c>
      <c r="O29" s="128">
        <f t="shared" si="0"/>
        <v>327294331</v>
      </c>
    </row>
    <row r="30" spans="1:15">
      <c r="A30" s="7" t="s">
        <v>45</v>
      </c>
      <c r="B30" s="12" t="s">
        <v>46</v>
      </c>
      <c r="C30" s="22"/>
      <c r="D30" s="21" t="s">
        <v>47</v>
      </c>
      <c r="E30" s="9"/>
      <c r="F30" s="9"/>
      <c r="G30" s="20"/>
      <c r="H30" s="9"/>
      <c r="I30" s="9"/>
      <c r="J30" s="122">
        <f>SUM(EASTERNFL:VALENCIA!J30)</f>
        <v>236102099.44999999</v>
      </c>
      <c r="K30" s="122">
        <f>SUM(EASTERNFL:VALENCIA!K30)</f>
        <v>0.51</v>
      </c>
      <c r="L30" s="122">
        <f>SUM(EASTERNFL:VALENCIA!L30)</f>
        <v>236102099.96000001</v>
      </c>
      <c r="M30" s="122">
        <f>SUM(EASTERNFL:VALENCIA!M30)</f>
        <v>0</v>
      </c>
      <c r="N30" s="122">
        <f>SUM(EASTERNFL:VALENCIA!N30)</f>
        <v>2567126.9699999997</v>
      </c>
      <c r="O30" s="129">
        <f t="shared" si="0"/>
        <v>238669227</v>
      </c>
    </row>
    <row r="31" spans="1:15">
      <c r="C31" s="22"/>
      <c r="D31" s="21"/>
      <c r="E31" s="9"/>
      <c r="F31" s="9"/>
      <c r="G31" s="20"/>
      <c r="H31" s="9"/>
      <c r="I31" s="9"/>
      <c r="J31" s="130"/>
      <c r="K31" s="130"/>
      <c r="L31" s="130"/>
      <c r="M31" s="130"/>
      <c r="N31" s="130"/>
      <c r="O31" s="130"/>
    </row>
    <row r="32" spans="1:15">
      <c r="A32" s="1" t="s">
        <v>48</v>
      </c>
      <c r="C32" s="9"/>
      <c r="D32" s="37" t="s">
        <v>49</v>
      </c>
      <c r="E32" s="20"/>
      <c r="F32" s="9"/>
      <c r="G32" s="9"/>
      <c r="H32" s="9"/>
      <c r="I32" s="9"/>
      <c r="J32" s="125">
        <f t="array" ref="J32">SUM(ROUND(J24:J30,0))</f>
        <v>4227972399</v>
      </c>
      <c r="K32" s="125">
        <f t="array" ref="K32">SUM(ROUND(K24:K30,0))</f>
        <v>-31020683</v>
      </c>
      <c r="L32" s="125">
        <f t="array" ref="L32">SUM(ROUND(L24:L30,0))</f>
        <v>4196951716</v>
      </c>
      <c r="M32" s="125">
        <f t="array" ref="M32">SUM(ROUND(M24:M30,0))</f>
        <v>0</v>
      </c>
      <c r="N32" s="125">
        <f t="array" ref="N32">SUM(ROUND(N24:N30,0))</f>
        <v>215908826</v>
      </c>
      <c r="O32" s="125">
        <f t="array" ref="O32">SUM(ROUND(O24:O30,0))</f>
        <v>4412860542</v>
      </c>
    </row>
    <row r="33" spans="1:15">
      <c r="A33" s="7"/>
      <c r="C33" s="22"/>
      <c r="D33" s="44"/>
      <c r="E33" s="9"/>
      <c r="F33" s="9"/>
      <c r="G33" s="20"/>
      <c r="H33" s="9"/>
      <c r="I33" s="9"/>
      <c r="J33" s="123"/>
      <c r="K33" s="123"/>
      <c r="L33" s="123"/>
      <c r="M33" s="123"/>
      <c r="N33" s="123"/>
      <c r="O33" s="123"/>
    </row>
    <row r="34" spans="1:15">
      <c r="C34" s="9"/>
      <c r="D34" s="37" t="str">
        <f>IF(L34&lt;0,IF(N34&gt;0,"Operating Income (Loss)","Operating Loss"),IF(L34&gt;0,IF(N34&gt;=0,"Operating Income","Operating Income (Loss)"),IF(N34&lt;0,"Operating Loss",IF(N34&gt;0,"Operating Income","Operating Income (Loss)"))))</f>
        <v>Operating Loss</v>
      </c>
      <c r="E34" s="20"/>
      <c r="F34" s="9"/>
      <c r="G34" s="9"/>
      <c r="H34" s="9"/>
      <c r="I34" s="9"/>
      <c r="J34" s="125">
        <f>J20-J32</f>
        <v>-3271731983</v>
      </c>
      <c r="K34" s="125">
        <f>K20-K32</f>
        <v>13254339</v>
      </c>
      <c r="L34" s="125">
        <f>L20-L32</f>
        <v>-3258477641</v>
      </c>
      <c r="M34" s="126"/>
      <c r="N34" s="125">
        <f>N20-N32</f>
        <v>-45325773</v>
      </c>
      <c r="O34" s="125">
        <f>O20-O32</f>
        <v>-3303803420</v>
      </c>
    </row>
    <row r="35" spans="1:15">
      <c r="A35" s="7"/>
      <c r="C35" s="9"/>
      <c r="D35" s="9"/>
      <c r="E35" s="9"/>
      <c r="F35" s="9"/>
      <c r="G35" s="9"/>
      <c r="H35" s="9"/>
      <c r="I35" s="9"/>
      <c r="J35" s="31"/>
      <c r="K35" s="31"/>
      <c r="L35" s="31"/>
      <c r="M35" s="31"/>
      <c r="N35" s="31"/>
      <c r="O35" s="31"/>
    </row>
    <row r="36" spans="1:15">
      <c r="C36" s="15" t="s">
        <v>50</v>
      </c>
      <c r="D36" s="20"/>
      <c r="E36" s="9"/>
      <c r="F36" s="9"/>
      <c r="G36" s="9"/>
      <c r="H36" s="9"/>
      <c r="I36" s="9"/>
      <c r="J36" s="127"/>
      <c r="K36" s="127"/>
      <c r="L36" s="127"/>
      <c r="M36" s="127"/>
      <c r="N36" s="127"/>
      <c r="O36" s="127"/>
    </row>
    <row r="37" spans="1:15">
      <c r="A37" s="7" t="s">
        <v>51</v>
      </c>
      <c r="B37" s="12" t="s">
        <v>52</v>
      </c>
      <c r="C37" s="21" t="s">
        <v>53</v>
      </c>
      <c r="D37" s="20"/>
      <c r="E37" s="9"/>
      <c r="F37" s="9"/>
      <c r="G37" s="20"/>
      <c r="H37" s="9"/>
      <c r="I37" s="9"/>
      <c r="J37" s="121">
        <f>SUM(EASTERNFL:VALENCIA!J37)</f>
        <v>1699825058.6199999</v>
      </c>
      <c r="K37" s="121">
        <f>SUM(EASTERNFL:VALENCIA!K37)</f>
        <v>4381041.8999999994</v>
      </c>
      <c r="L37" s="121">
        <f>SUM(EASTERNFL:VALENCIA!L37)</f>
        <v>1704206100.52</v>
      </c>
      <c r="M37" s="121">
        <f>SUM(EASTERNFL:VALENCIA!M37)</f>
        <v>0</v>
      </c>
      <c r="N37" s="121">
        <f>SUM(EASTERNFL:VALENCIA!N37)</f>
        <v>0</v>
      </c>
      <c r="O37" s="121">
        <f>SUM(EASTERNFL:VALENCIA!O37)</f>
        <v>1704206101</v>
      </c>
    </row>
    <row r="38" spans="1:15">
      <c r="A38" s="1" t="s">
        <v>54</v>
      </c>
      <c r="B38" s="12" t="s">
        <v>15</v>
      </c>
      <c r="C38" s="21" t="s">
        <v>55</v>
      </c>
      <c r="D38" s="20"/>
      <c r="E38" s="9"/>
      <c r="F38" s="9"/>
      <c r="G38" s="20"/>
      <c r="H38" s="9"/>
      <c r="I38" s="9"/>
      <c r="J38" s="121">
        <f>SUM(EASTERNFL:VALENCIA!J38)</f>
        <v>735717686.3599999</v>
      </c>
      <c r="K38" s="121">
        <f>SUM(EASTERNFL:VALENCIA!K38)</f>
        <v>221835112</v>
      </c>
      <c r="L38" s="121">
        <f>SUM(EASTERNFL:VALENCIA!L38)</f>
        <v>957552798.3599999</v>
      </c>
      <c r="M38" s="121">
        <f>SUM(EASTERNFL:VALENCIA!M38)</f>
        <v>0</v>
      </c>
      <c r="N38" s="121">
        <f>SUM(EASTERNFL:VALENCIA!N38)</f>
        <v>0</v>
      </c>
      <c r="O38" s="121">
        <f>SUM(EASTERNFL:VALENCIA!O38)</f>
        <v>957552799</v>
      </c>
    </row>
    <row r="39" spans="1:15">
      <c r="A39" s="7" t="s">
        <v>56</v>
      </c>
      <c r="B39" s="12" t="s">
        <v>15</v>
      </c>
      <c r="C39" s="21" t="s">
        <v>57</v>
      </c>
      <c r="D39" s="20"/>
      <c r="E39" s="9"/>
      <c r="F39" s="9"/>
      <c r="G39" s="20"/>
      <c r="H39" s="9"/>
      <c r="I39" s="9"/>
      <c r="J39" s="121">
        <f>SUM(EASTERNFL:VALENCIA!J39)</f>
        <v>471557158.98999989</v>
      </c>
      <c r="K39" s="121">
        <f>SUM(EASTERNFL:VALENCIA!K39)</f>
        <v>-220890914.60999998</v>
      </c>
      <c r="L39" s="121">
        <f>SUM(EASTERNFL:VALENCIA!L39)</f>
        <v>250666244.37999997</v>
      </c>
      <c r="M39" s="121">
        <f>SUM(EASTERNFL:VALENCIA!M39)</f>
        <v>0</v>
      </c>
      <c r="N39" s="121">
        <f>SUM(EASTERNFL:VALENCIA!N39)</f>
        <v>20009526</v>
      </c>
      <c r="O39" s="121">
        <f>SUM(EASTERNFL:VALENCIA!O39)</f>
        <v>270675768</v>
      </c>
    </row>
    <row r="40" spans="1:15">
      <c r="A40" s="1" t="s">
        <v>58</v>
      </c>
      <c r="B40" s="12" t="s">
        <v>59</v>
      </c>
      <c r="C40" s="21" t="s">
        <v>60</v>
      </c>
      <c r="D40" s="20"/>
      <c r="E40" s="9"/>
      <c r="F40" s="9"/>
      <c r="G40" s="20"/>
      <c r="H40" s="9"/>
      <c r="I40" s="9"/>
      <c r="J40" s="121">
        <f>SUM(EASTERNFL:VALENCIA!J40)</f>
        <v>72681406.839999989</v>
      </c>
      <c r="K40" s="121">
        <f>SUM(EASTERNFL:VALENCIA!K40)</f>
        <v>-544699.93999999994</v>
      </c>
      <c r="L40" s="121">
        <f>SUM(EASTERNFL:VALENCIA!L40)</f>
        <v>72136706.899999991</v>
      </c>
      <c r="M40" s="121">
        <f>SUM(EASTERNFL:VALENCIA!M40)</f>
        <v>0</v>
      </c>
      <c r="N40" s="121">
        <f>SUM(EASTERNFL:VALENCIA!N40)</f>
        <v>61190888</v>
      </c>
      <c r="O40" s="121">
        <f>SUM(EASTERNFL:VALENCIA!O40)</f>
        <v>133327595</v>
      </c>
    </row>
    <row r="41" spans="1:15">
      <c r="A41" s="7" t="s">
        <v>61</v>
      </c>
      <c r="B41" s="12" t="s">
        <v>59</v>
      </c>
      <c r="C41" s="21" t="str">
        <f>IF(L41&lt;0,IF(N41&gt;0,"Net Gain (Loss) on Investments","Net Loss on Investments"),IF(L41&gt;0,IF(N41&gt;=0,"Net Gain on Investments","Net Gain (Loss) on Investments"),IF(N41&lt;0,"Net Loss on Investments",IF(N41&gt;0,"Net Gain on Investments","Net Gain (Loss) on Investments"))))</f>
        <v>Net Gain on Investments</v>
      </c>
      <c r="D41" s="20"/>
      <c r="E41" s="9"/>
      <c r="F41" s="9"/>
      <c r="G41" s="20"/>
      <c r="H41" s="9"/>
      <c r="I41" s="9"/>
      <c r="J41" s="121">
        <f>SUM(EASTERNFL:VALENCIA!J41)</f>
        <v>27395261.07</v>
      </c>
      <c r="K41" s="121">
        <f>SUM(EASTERNFL:VALENCIA!K41)</f>
        <v>0</v>
      </c>
      <c r="L41" s="121">
        <f>SUM(EASTERNFL:VALENCIA!L41)</f>
        <v>27395261.07</v>
      </c>
      <c r="M41" s="121">
        <f>SUM(EASTERNFL:VALENCIA!M41)</f>
        <v>0</v>
      </c>
      <c r="N41" s="121">
        <f>SUM(EASTERNFL:VALENCIA!N41)</f>
        <v>97296850</v>
      </c>
      <c r="O41" s="121">
        <f>SUM(EASTERNFL:VALENCIA!O41)</f>
        <v>124692112</v>
      </c>
    </row>
    <row r="42" spans="1:15">
      <c r="A42" s="1" t="s">
        <v>62</v>
      </c>
      <c r="B42" s="12" t="s">
        <v>26</v>
      </c>
      <c r="C42" s="21" t="s">
        <v>63</v>
      </c>
      <c r="D42" s="20"/>
      <c r="E42" s="9"/>
      <c r="F42" s="9"/>
      <c r="G42" s="20"/>
      <c r="H42" s="9"/>
      <c r="I42" s="9"/>
      <c r="J42" s="121">
        <f>SUM(EASTERNFL:VALENCIA!J42)</f>
        <v>30103695.089999996</v>
      </c>
      <c r="K42" s="121">
        <f>SUM(EASTERNFL:VALENCIA!K42)</f>
        <v>510845.62</v>
      </c>
      <c r="L42" s="121">
        <f>SUM(EASTERNFL:VALENCIA!L42)</f>
        <v>30614540.710000001</v>
      </c>
      <c r="M42" s="121">
        <f>SUM(EASTERNFL:VALENCIA!M42)</f>
        <v>0</v>
      </c>
      <c r="N42" s="121">
        <f>SUM(EASTERNFL:VALENCIA!N42)</f>
        <v>9636451</v>
      </c>
      <c r="O42" s="121">
        <f>SUM(EASTERNFL:VALENCIA!O42)</f>
        <v>40250993</v>
      </c>
    </row>
    <row r="43" spans="1:15">
      <c r="A43" s="7" t="s">
        <v>64</v>
      </c>
      <c r="B43" s="12" t="s">
        <v>65</v>
      </c>
      <c r="C43" s="21" t="str">
        <f>IF(L43&lt;0,IF(N43&gt;0,"Gain (Loss) on Disposal of Capital Assets","Loss on Disposal of Capital Assets"),IF(L43&gt;0,IF(N43&gt;=0,"Gain on Disposal of Capital Assets","Gain (Loss) on Disposal of Capital Assets"),IF(N43&lt;0,"Loss on Disposal of Capital Assets",IF(N43&gt;0,"Gain on Disposal of Capital Assets","Gain (Loss) on Disposal of Capital Assets"))))</f>
        <v>Gain on Disposal of Capital Assets</v>
      </c>
      <c r="D43" s="20"/>
      <c r="E43" s="9"/>
      <c r="F43" s="9"/>
      <c r="G43" s="20"/>
      <c r="H43" s="9"/>
      <c r="I43" s="9"/>
      <c r="J43" s="121">
        <f>SUM(EASTERNFL:VALENCIA!J43)</f>
        <v>3658549.2300000004</v>
      </c>
      <c r="K43" s="121">
        <f>SUM(EASTERNFL:VALENCIA!K43)</f>
        <v>17559.620000000003</v>
      </c>
      <c r="L43" s="121">
        <f>SUM(EASTERNFL:VALENCIA!L43)</f>
        <v>3676108.85</v>
      </c>
      <c r="M43" s="121">
        <f>SUM(EASTERNFL:VALENCIA!M43)</f>
        <v>0</v>
      </c>
      <c r="N43" s="121">
        <f>SUM(EASTERNFL:VALENCIA!N43)</f>
        <v>17525909</v>
      </c>
      <c r="O43" s="121">
        <f>SUM(EASTERNFL:VALENCIA!O43)</f>
        <v>21202019</v>
      </c>
    </row>
    <row r="44" spans="1:15">
      <c r="A44" s="1" t="s">
        <v>66</v>
      </c>
      <c r="B44" s="12" t="s">
        <v>33</v>
      </c>
      <c r="C44" s="21" t="s">
        <v>67</v>
      </c>
      <c r="D44" s="20"/>
      <c r="E44" s="20"/>
      <c r="F44" s="20"/>
      <c r="G44" s="20"/>
      <c r="H44" s="20"/>
      <c r="I44" s="20"/>
      <c r="J44" s="121">
        <f>SUM(EASTERNFL:VALENCIA!J44)</f>
        <v>-6987103.1199999992</v>
      </c>
      <c r="K44" s="121">
        <f>SUM(EASTERNFL:VALENCIA!K44)</f>
        <v>33577.660000000003</v>
      </c>
      <c r="L44" s="121">
        <f>SUM(EASTERNFL:VALENCIA!L44)</f>
        <v>-6953525.46</v>
      </c>
      <c r="M44" s="121">
        <f>SUM(EASTERNFL:VALENCIA!M44)</f>
        <v>0</v>
      </c>
      <c r="N44" s="121">
        <f>SUM(EASTERNFL:VALENCIA!N44)</f>
        <v>-504255</v>
      </c>
      <c r="O44" s="121">
        <f>SUM(EASTERNFL:VALENCIA!O44)</f>
        <v>-7457780</v>
      </c>
    </row>
    <row r="45" spans="1:15">
      <c r="A45" s="7" t="s">
        <v>68</v>
      </c>
      <c r="B45" s="12" t="s">
        <v>33</v>
      </c>
      <c r="C45" s="21" t="s">
        <v>69</v>
      </c>
      <c r="D45" s="20"/>
      <c r="E45" s="9"/>
      <c r="F45" s="9"/>
      <c r="G45" s="20"/>
      <c r="H45" s="9"/>
      <c r="I45" s="9"/>
      <c r="J45" s="122">
        <f>SUM(EASTERNFL:VALENCIA!J45)</f>
        <v>0</v>
      </c>
      <c r="K45" s="122">
        <f>SUM(EASTERNFL:VALENCIA!K45)</f>
        <v>-20802454.760000002</v>
      </c>
      <c r="L45" s="122">
        <f>SUM(EASTERNFL:VALENCIA!L45)</f>
        <v>-20802454.760000002</v>
      </c>
      <c r="M45" s="122">
        <f>SUM(EASTERNFL:VALENCIA!M45)</f>
        <v>0</v>
      </c>
      <c r="N45" s="122">
        <f>SUM(EASTERNFL:VALENCIA!N45)</f>
        <v>89096</v>
      </c>
      <c r="O45" s="122">
        <f>SUM(EASTERNFL:VALENCIA!O45)</f>
        <v>-20713359</v>
      </c>
    </row>
    <row r="46" spans="1:15">
      <c r="C46" s="20"/>
      <c r="D46" s="20"/>
      <c r="E46" s="20"/>
      <c r="F46" s="20"/>
      <c r="G46" s="20"/>
      <c r="H46" s="20"/>
      <c r="I46" s="20"/>
      <c r="J46" s="131"/>
      <c r="K46" s="131"/>
      <c r="L46" s="131"/>
      <c r="M46" s="131"/>
      <c r="N46" s="131"/>
      <c r="O46" s="131"/>
    </row>
    <row r="47" spans="1:15">
      <c r="A47" s="28" t="s">
        <v>70</v>
      </c>
      <c r="B47" s="29"/>
      <c r="C47" s="15" t="s">
        <v>71</v>
      </c>
      <c r="D47" s="20"/>
      <c r="E47" s="9"/>
      <c r="F47" s="9"/>
      <c r="G47" s="9"/>
      <c r="H47" s="9"/>
      <c r="I47" s="9"/>
      <c r="J47" s="125">
        <f t="array" ref="J47">SUM(ROUND(J37:J45,0))</f>
        <v>3033951713</v>
      </c>
      <c r="K47" s="125">
        <f t="array" ref="K47">SUM(ROUND(K37:K45,0))</f>
        <v>-15459932</v>
      </c>
      <c r="L47" s="125">
        <f t="array" ref="L47">SUM(ROUND(L37:L45,0))</f>
        <v>3018491781</v>
      </c>
      <c r="M47" s="123"/>
      <c r="N47" s="125">
        <f t="array" ref="N47">SUM(ROUND(N37:N45,0))</f>
        <v>205244465</v>
      </c>
      <c r="O47" s="125">
        <f t="array" ref="O47">SUM(ROUND(O37:O45,0))</f>
        <v>3223736248</v>
      </c>
    </row>
    <row r="48" spans="1:15">
      <c r="A48" s="28"/>
      <c r="B48" s="29"/>
      <c r="C48" s="15"/>
      <c r="D48" s="20"/>
      <c r="E48" s="9"/>
      <c r="F48" s="9"/>
      <c r="G48" s="9"/>
      <c r="H48" s="9"/>
      <c r="I48" s="9"/>
      <c r="J48" s="123"/>
      <c r="K48" s="123"/>
      <c r="L48" s="123"/>
      <c r="M48" s="123"/>
      <c r="N48" s="123"/>
      <c r="O48" s="123"/>
    </row>
    <row r="49" spans="1:15">
      <c r="A49" s="28"/>
      <c r="B49" s="29"/>
      <c r="C49" s="37" t="str">
        <f>IF(L50&lt;0,IF(N50&gt;0,"Income (Loss) Before Other Revenues,","Loss Before Other Revenues,"),IF(L50&gt;0,IF(N50&gt;=0,"Income Before Other Revenues,","Income (Loss) Before Other Revenues,"),IF(N59&lt;0,"Loss Before Other Revenues,",IF(N59&gt;0,"Income Before Other Revenues,","Income (Loss) Before Other Revenues,"))))</f>
        <v>Income (Loss) Before Other Revenues,</v>
      </c>
      <c r="D49" s="20"/>
      <c r="E49" s="20"/>
      <c r="F49" s="9"/>
      <c r="G49" s="9"/>
      <c r="H49" s="9"/>
      <c r="I49" s="9"/>
      <c r="J49" s="132"/>
      <c r="K49" s="132"/>
      <c r="L49" s="132"/>
      <c r="M49" s="132"/>
      <c r="N49" s="132"/>
      <c r="O49" s="132"/>
    </row>
    <row r="50" spans="1:15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125">
        <f>J34+J47</f>
        <v>-237780270</v>
      </c>
      <c r="K50" s="125">
        <f>K34+K47</f>
        <v>-2205593</v>
      </c>
      <c r="L50" s="125">
        <f>L34+L47</f>
        <v>-239985860</v>
      </c>
      <c r="M50" s="123"/>
      <c r="N50" s="125">
        <f>N34+N47</f>
        <v>159918692</v>
      </c>
      <c r="O50" s="125">
        <f>O34+O47</f>
        <v>-80067172</v>
      </c>
    </row>
    <row r="51" spans="1:15">
      <c r="A51" s="28"/>
      <c r="B51" s="29"/>
      <c r="C51" s="9"/>
      <c r="D51" s="15"/>
      <c r="E51" s="9"/>
      <c r="F51" s="9"/>
      <c r="G51" s="9"/>
      <c r="H51" s="9"/>
      <c r="I51" s="9"/>
      <c r="J51" s="127"/>
      <c r="K51" s="127"/>
      <c r="L51" s="127"/>
      <c r="M51" s="127"/>
      <c r="N51" s="127"/>
      <c r="O51" s="127"/>
    </row>
    <row r="52" spans="1:15">
      <c r="A52" s="28" t="s">
        <v>73</v>
      </c>
      <c r="B52" s="29" t="s">
        <v>52</v>
      </c>
      <c r="C52" s="21" t="s">
        <v>74</v>
      </c>
      <c r="D52" s="20"/>
      <c r="E52" s="9"/>
      <c r="F52" s="9"/>
      <c r="G52" s="9"/>
      <c r="H52" s="20"/>
      <c r="I52" s="9"/>
      <c r="J52" s="121">
        <f>SUM(EASTERNFL:VALENCIA!J52)</f>
        <v>232340903.32999998</v>
      </c>
      <c r="K52" s="121">
        <f>SUM(EASTERNFL:VALENCIA!K52)</f>
        <v>-5677.2099999999991</v>
      </c>
      <c r="L52" s="121">
        <f>SUM(EASTERNFL:VALENCIA!L52)</f>
        <v>232335226.12</v>
      </c>
      <c r="M52" s="121">
        <f>SUM(EASTERNFL:VALENCIA!M52)</f>
        <v>0</v>
      </c>
      <c r="N52" s="121">
        <f>SUM(EASTERNFL:VALENCIA!N52)</f>
        <v>0</v>
      </c>
      <c r="O52" s="121">
        <f>SUM(EASTERNFL:VALENCIA!O52)</f>
        <v>232335226</v>
      </c>
    </row>
    <row r="53" spans="1:15">
      <c r="A53" s="28" t="s">
        <v>75</v>
      </c>
      <c r="B53" s="29" t="s">
        <v>76</v>
      </c>
      <c r="C53" s="21" t="s">
        <v>77</v>
      </c>
      <c r="D53" s="20"/>
      <c r="E53" s="9"/>
      <c r="F53" s="9"/>
      <c r="G53" s="9"/>
      <c r="H53" s="20"/>
      <c r="I53" s="9"/>
      <c r="J53" s="121">
        <f>SUM(EASTERNFL:VALENCIA!J53)</f>
        <v>114394907.88000001</v>
      </c>
      <c r="K53" s="121">
        <f>SUM(EASTERNFL:VALENCIA!K53)</f>
        <v>30315563.830000006</v>
      </c>
      <c r="L53" s="121">
        <f>SUM(EASTERNFL:VALENCIA!L53)</f>
        <v>144710471.70999998</v>
      </c>
      <c r="M53" s="121">
        <f>SUM(EASTERNFL:VALENCIA!M53)</f>
        <v>0</v>
      </c>
      <c r="N53" s="121">
        <f>SUM(EASTERNFL:VALENCIA!N53)</f>
        <v>527170</v>
      </c>
      <c r="O53" s="121">
        <f>SUM(EASTERNFL:VALENCIA!O53)</f>
        <v>145237644</v>
      </c>
    </row>
    <row r="54" spans="1:15">
      <c r="A54" s="28" t="s">
        <v>78</v>
      </c>
      <c r="B54" s="29" t="s">
        <v>79</v>
      </c>
      <c r="C54" s="9" t="s">
        <v>80</v>
      </c>
      <c r="D54" s="20"/>
      <c r="E54" s="9"/>
      <c r="F54" s="9"/>
      <c r="G54" s="9"/>
      <c r="H54" s="20"/>
      <c r="I54" s="9"/>
      <c r="J54" s="121">
        <f>SUM(EASTERNFL:VALENCIA!J54)</f>
        <v>5258926.84</v>
      </c>
      <c r="K54" s="121">
        <f>SUM(EASTERNFL:VALENCIA!K54)</f>
        <v>0</v>
      </c>
      <c r="L54" s="121">
        <f>SUM(EASTERNFL:VALENCIA!L54)</f>
        <v>5258926.84</v>
      </c>
      <c r="M54" s="121">
        <f>SUM(EASTERNFL:VALENCIA!M54)</f>
        <v>0</v>
      </c>
      <c r="N54" s="121">
        <f>SUM(EASTERNFL:VALENCIA!N54)</f>
        <v>14640467.08</v>
      </c>
      <c r="O54" s="121">
        <f>SUM(EASTERNFL:VALENCIA!O54)</f>
        <v>19899394</v>
      </c>
    </row>
    <row r="55" spans="1:15">
      <c r="A55" s="28" t="s">
        <v>81</v>
      </c>
      <c r="B55" s="29" t="s">
        <v>79</v>
      </c>
      <c r="C55" s="44" t="str">
        <f>IF(L55&lt;0,IF(N55&gt;0,"Other Revenues (Expenses)","Other Expenses"),IF(L55&gt;0,IF(N55&gt;=0,"Other Revenues","Other Revenues (Expenses)"),IF(N55&lt;0,"Other Expenses",IF(N55&gt;0,"Other Revenues","Other Revenues (Expenses)"))))</f>
        <v>Other Revenues (Expenses)</v>
      </c>
      <c r="D55" s="20"/>
      <c r="E55" s="9"/>
      <c r="F55" s="9"/>
      <c r="G55" s="9"/>
      <c r="H55" s="20"/>
      <c r="I55" s="9"/>
      <c r="J55" s="122">
        <f>SUM(EASTERNFL:VALENCIA!J55)</f>
        <v>0</v>
      </c>
      <c r="K55" s="122">
        <f>SUM(EASTERNFL:VALENCIA!K55)</f>
        <v>-1285046.6299999999</v>
      </c>
      <c r="L55" s="122">
        <f>SUM(EASTERNFL:VALENCIA!L55)</f>
        <v>-1285046.6299999999</v>
      </c>
      <c r="M55" s="122">
        <f>SUM(EASTERNFL:VALENCIA!M55)</f>
        <v>0</v>
      </c>
      <c r="N55" s="122">
        <f>SUM(EASTERNFL:VALENCIA!N55)</f>
        <v>4960959</v>
      </c>
      <c r="O55" s="122">
        <f>SUM(EASTERNFL:VALENCIA!O55)</f>
        <v>3675912</v>
      </c>
    </row>
    <row r="56" spans="1:15">
      <c r="A56" s="28"/>
      <c r="B56" s="29"/>
      <c r="C56" s="20"/>
      <c r="D56" s="20"/>
      <c r="E56" s="9"/>
      <c r="F56" s="9"/>
      <c r="G56" s="9"/>
      <c r="H56" s="9"/>
      <c r="I56" s="9"/>
      <c r="J56" s="131"/>
      <c r="K56" s="131"/>
      <c r="L56" s="131"/>
      <c r="M56" s="131"/>
      <c r="N56" s="131"/>
      <c r="O56" s="131"/>
    </row>
    <row r="57" spans="1:15">
      <c r="A57" s="40" t="s">
        <v>82</v>
      </c>
      <c r="B57" s="29"/>
      <c r="C57" s="15" t="s">
        <v>83</v>
      </c>
      <c r="D57" s="20"/>
      <c r="E57" s="20"/>
      <c r="F57" s="9"/>
      <c r="G57" s="9"/>
      <c r="H57" s="9"/>
      <c r="I57" s="9"/>
      <c r="J57" s="133">
        <f t="array" ref="J57">SUM(ROUND(J52:J55,0))</f>
        <v>351994738</v>
      </c>
      <c r="K57" s="133">
        <f t="array" ref="K57">SUM(ROUND(K52:K55,0))</f>
        <v>29024840</v>
      </c>
      <c r="L57" s="133">
        <f t="array" ref="L57">SUM(ROUND(L52:L55,0))</f>
        <v>381019578</v>
      </c>
      <c r="M57" s="123"/>
      <c r="N57" s="133">
        <f t="array" ref="N57">SUM(ROUND(N52:N55,0))</f>
        <v>20128596</v>
      </c>
      <c r="O57" s="133">
        <f t="array" ref="O57">SUM(ROUND(O52:O55,0))</f>
        <v>401148176</v>
      </c>
    </row>
    <row r="58" spans="1:15">
      <c r="A58" s="28"/>
      <c r="B58" s="29"/>
      <c r="C58" s="15"/>
      <c r="D58" s="20"/>
      <c r="E58" s="20"/>
      <c r="F58" s="9"/>
      <c r="G58" s="9"/>
      <c r="H58" s="9"/>
      <c r="I58" s="9"/>
      <c r="J58" s="123"/>
      <c r="K58" s="123"/>
      <c r="L58" s="123"/>
      <c r="M58" s="123"/>
      <c r="N58" s="123"/>
      <c r="O58" s="123"/>
    </row>
    <row r="59" spans="1:15">
      <c r="A59" s="40"/>
      <c r="B59" s="29"/>
      <c r="C59" s="37" t="str">
        <f>IF(L59&lt;0,IF(N59&gt;0,"Increase (Decrease) in Net Position","Decrease in Net Position"),IF(L59&gt;0,IF(N59&gt;=0,"Increase in Net Position","Increase (Decrease) in Net Position"),IF(N59&lt;0,"Decrease in Net Position",IF(N59&gt;0,"Increase in Net Position","Increase (Decrease) in Net Position"))))</f>
        <v>Increase in Net Position</v>
      </c>
      <c r="D59" s="20"/>
      <c r="E59" s="20"/>
      <c r="F59" s="9"/>
      <c r="G59" s="9"/>
      <c r="H59" s="9"/>
      <c r="I59" s="9"/>
      <c r="J59" s="133">
        <f t="shared" ref="J59:O59" si="1">J50+J57</f>
        <v>114214468</v>
      </c>
      <c r="K59" s="133">
        <f t="shared" si="1"/>
        <v>26819247</v>
      </c>
      <c r="L59" s="133">
        <f t="shared" si="1"/>
        <v>141033718</v>
      </c>
      <c r="M59" s="133">
        <f t="shared" si="1"/>
        <v>0</v>
      </c>
      <c r="N59" s="133">
        <f t="shared" si="1"/>
        <v>180047288</v>
      </c>
      <c r="O59" s="133">
        <f t="shared" si="1"/>
        <v>321081004</v>
      </c>
    </row>
    <row r="60" spans="1:15">
      <c r="A60" s="28"/>
      <c r="B60" s="29"/>
      <c r="C60" s="53"/>
      <c r="D60" s="20"/>
      <c r="E60" s="20"/>
      <c r="F60" s="9"/>
      <c r="G60" s="9"/>
      <c r="H60" s="9"/>
      <c r="I60" s="9"/>
      <c r="J60" s="134"/>
      <c r="K60" s="134"/>
      <c r="L60" s="134"/>
      <c r="M60" s="134"/>
      <c r="N60" s="134"/>
      <c r="O60" s="134"/>
    </row>
    <row r="61" spans="1:15">
      <c r="A61" s="28" t="s">
        <v>84</v>
      </c>
      <c r="B61" s="29"/>
      <c r="C61" s="9" t="s">
        <v>85</v>
      </c>
      <c r="D61" s="20"/>
      <c r="E61" s="9"/>
      <c r="F61" s="9"/>
      <c r="G61" s="9"/>
      <c r="H61" s="9"/>
      <c r="I61" s="9"/>
      <c r="J61" s="135">
        <f>SUM(EASTERNFL:VALENCIA!I60)</f>
        <v>0</v>
      </c>
      <c r="K61" s="135">
        <f>SUM(EASTERNFL:VALENCIA!K60)</f>
        <v>0</v>
      </c>
      <c r="L61" s="135">
        <f>SUM(EASTERNFL:VALENCIA!L61)</f>
        <v>5695904183</v>
      </c>
      <c r="M61" s="135">
        <f>SUM(EASTERNFL:VALENCIA!M61)</f>
        <v>0</v>
      </c>
      <c r="N61" s="135">
        <f>SUM(EASTERNFL:VALENCIA!N61)</f>
        <v>1633965394</v>
      </c>
      <c r="O61" s="135">
        <f>SUM(EASTERNFL:VALENCIA!O61)</f>
        <v>7329869577</v>
      </c>
    </row>
    <row r="62" spans="1:15">
      <c r="A62" s="28" t="s">
        <v>86</v>
      </c>
      <c r="B62" s="29" t="s">
        <v>87</v>
      </c>
      <c r="C62" s="9" t="s">
        <v>88</v>
      </c>
      <c r="D62" s="20"/>
      <c r="E62" s="9"/>
      <c r="F62" s="9"/>
      <c r="G62" s="9"/>
      <c r="H62" s="9"/>
      <c r="I62" s="9"/>
      <c r="J62" s="135">
        <f>SUM(EASTERNFL:VALENCIA!I61)</f>
        <v>0</v>
      </c>
      <c r="K62" s="135">
        <f>SUM(EASTERNFL:VALENCIA!K61)</f>
        <v>0</v>
      </c>
      <c r="L62" s="135">
        <f>SUM(EASTERNFL:VALENCIA!L62)</f>
        <v>-12595332.039999999</v>
      </c>
      <c r="M62" s="135">
        <f>SUM(EASTERNFL:VALENCIA!M62)</f>
        <v>-2320701</v>
      </c>
      <c r="N62" s="135">
        <f>SUM(EASTERNFL:VALENCIA!N62)</f>
        <v>-654327</v>
      </c>
      <c r="O62" s="135">
        <f>SUM(EASTERNFL:VALENCIA!O62)</f>
        <v>-13249659</v>
      </c>
    </row>
    <row r="63" spans="1:15" s="36" customFormat="1">
      <c r="A63" s="28"/>
      <c r="B63" s="29"/>
      <c r="C63" s="21"/>
      <c r="D63" s="21"/>
      <c r="E63" s="21"/>
      <c r="F63" s="21"/>
      <c r="G63" s="21"/>
      <c r="H63" s="58"/>
      <c r="I63" s="21"/>
      <c r="J63" s="136"/>
      <c r="K63" s="137"/>
      <c r="L63" s="136"/>
      <c r="M63" s="137"/>
      <c r="N63" s="137"/>
      <c r="O63" s="137"/>
    </row>
    <row r="64" spans="1:15" s="36" customFormat="1">
      <c r="A64" s="40"/>
      <c r="B64" s="29"/>
      <c r="C64" s="61" t="s">
        <v>89</v>
      </c>
      <c r="D64" s="21"/>
      <c r="E64" s="21"/>
      <c r="F64" s="21"/>
      <c r="G64" s="21"/>
      <c r="H64" s="35"/>
      <c r="I64" s="35"/>
      <c r="J64" s="138"/>
      <c r="K64" s="138"/>
      <c r="L64" s="133" cm="1">
        <f t="array" ref="L64">SUM(ROUND(L61:L62,0))</f>
        <v>5683308851</v>
      </c>
      <c r="M64" s="133" cm="1">
        <f t="array" ref="M64">SUM(ROUND(M61:M62,0))</f>
        <v>-2320701</v>
      </c>
      <c r="N64" s="133" cm="1">
        <f t="array" ref="N64">SUM(ROUND(N61:N62,0))</f>
        <v>1633311067</v>
      </c>
      <c r="O64" s="133" cm="1">
        <f t="array" ref="O64">SUM(ROUND(O61:O62,0))</f>
        <v>7316619918</v>
      </c>
    </row>
    <row r="65" spans="1:15" s="36" customFormat="1">
      <c r="A65" s="28"/>
      <c r="B65" s="29"/>
      <c r="C65" s="21"/>
      <c r="D65" s="21"/>
      <c r="E65" s="21"/>
      <c r="F65" s="21"/>
      <c r="G65" s="21"/>
      <c r="H65" s="58"/>
      <c r="I65" s="21"/>
      <c r="J65" s="139"/>
      <c r="K65" s="124"/>
      <c r="L65" s="139"/>
      <c r="M65" s="124"/>
      <c r="N65" s="124"/>
      <c r="O65" s="124"/>
    </row>
    <row r="66" spans="1:15" ht="13.5" thickBot="1">
      <c r="A66" s="28"/>
      <c r="B66" s="29"/>
      <c r="C66" s="15" t="s">
        <v>90</v>
      </c>
      <c r="D66" s="20"/>
      <c r="E66" s="9"/>
      <c r="F66" s="9"/>
      <c r="G66" s="9"/>
      <c r="H66" s="9"/>
      <c r="I66" s="62"/>
      <c r="J66" s="140"/>
      <c r="K66" s="140"/>
      <c r="L66" s="141">
        <f>L59+L64</f>
        <v>5824342569</v>
      </c>
      <c r="M66" s="141">
        <f>M59+M64</f>
        <v>-2320701</v>
      </c>
      <c r="N66" s="141">
        <f>N59+N64</f>
        <v>1813358355</v>
      </c>
      <c r="O66" s="141">
        <f>O59+O64</f>
        <v>7637700922</v>
      </c>
    </row>
    <row r="67" spans="1:15" ht="13.5" thickTop="1">
      <c r="A67" s="40"/>
      <c r="B67" s="29"/>
      <c r="C67" s="9"/>
      <c r="D67" s="9"/>
      <c r="E67" s="9"/>
      <c r="F67" s="9"/>
      <c r="G67" s="9"/>
      <c r="H67" s="9"/>
      <c r="I67" s="9"/>
      <c r="J67" s="14"/>
      <c r="K67" s="14"/>
      <c r="L67" s="14"/>
      <c r="M67" s="98"/>
      <c r="N67" s="14"/>
      <c r="O67" s="14"/>
    </row>
    <row r="68" spans="1:15">
      <c r="A68" s="28"/>
      <c r="B68" s="29"/>
      <c r="C68" s="20" t="s">
        <v>91</v>
      </c>
      <c r="D68" s="20"/>
      <c r="E68" s="20"/>
      <c r="F68" s="20"/>
      <c r="G68" s="20"/>
      <c r="H68" s="20"/>
      <c r="I68" s="20"/>
      <c r="J68" s="114"/>
      <c r="K68" s="114"/>
      <c r="L68" s="115">
        <f>L66-'FCS SNP'!M133</f>
        <v>4.192997932434082</v>
      </c>
      <c r="M68" s="115">
        <f>M66-'FCS SNP'!N125</f>
        <v>-2320701</v>
      </c>
      <c r="N68" s="115">
        <f>N66-'FCS SNP'!O133</f>
        <v>0.65999984741210938</v>
      </c>
      <c r="O68" s="115">
        <f>O66-'FCS SNP'!P133</f>
        <v>-12</v>
      </c>
    </row>
    <row r="69" spans="1:15">
      <c r="L69" s="4"/>
      <c r="M69" s="4"/>
      <c r="N69" s="4"/>
      <c r="O69" s="4"/>
    </row>
    <row r="70" spans="1:15" hidden="1">
      <c r="I70" s="66" t="s">
        <v>92</v>
      </c>
      <c r="J70" s="116"/>
      <c r="K70" s="116"/>
      <c r="L70" s="116"/>
      <c r="M70" s="117"/>
      <c r="N70" s="116"/>
      <c r="O70" s="116"/>
    </row>
    <row r="71" spans="1:15" hidden="1">
      <c r="J71" s="116"/>
      <c r="K71" s="116"/>
      <c r="L71" s="116"/>
      <c r="M71" s="117"/>
      <c r="N71" s="116"/>
      <c r="O71" s="116"/>
    </row>
    <row r="72" spans="1:15" hidden="1">
      <c r="J72" s="116"/>
      <c r="K72" s="118"/>
      <c r="L72" s="116"/>
      <c r="M72" s="117"/>
      <c r="N72" s="118"/>
      <c r="O72" s="118"/>
    </row>
    <row r="73" spans="1:15" hidden="1">
      <c r="J73" s="116"/>
      <c r="K73" s="116"/>
      <c r="L73" s="116"/>
      <c r="M73" s="117"/>
      <c r="N73" s="116"/>
      <c r="O73" s="116"/>
    </row>
    <row r="74" spans="1:15" hidden="1">
      <c r="J74" s="116"/>
      <c r="K74" s="116"/>
      <c r="L74" s="116"/>
      <c r="M74" s="117"/>
      <c r="N74" s="116"/>
      <c r="O74" s="116"/>
    </row>
    <row r="75" spans="1:15" hidden="1">
      <c r="J75" s="116"/>
      <c r="K75" s="116"/>
      <c r="L75" s="116"/>
      <c r="M75" s="117"/>
      <c r="N75" s="116"/>
      <c r="O75" s="116"/>
    </row>
    <row r="76" spans="1:15" hidden="1">
      <c r="A76" s="7"/>
      <c r="B76" s="8"/>
      <c r="J76" s="116"/>
      <c r="K76" s="116"/>
      <c r="L76" s="116"/>
      <c r="M76" s="117"/>
      <c r="N76" s="116"/>
      <c r="O76" s="116"/>
    </row>
    <row r="77" spans="1:15" hidden="1">
      <c r="J77" s="116"/>
      <c r="K77" s="116"/>
      <c r="L77" s="116"/>
      <c r="M77" s="117"/>
      <c r="N77" s="116"/>
      <c r="O77" s="116"/>
    </row>
    <row r="78" spans="1:15" hidden="1">
      <c r="A78" s="7"/>
      <c r="B78" s="8"/>
      <c r="J78" s="116"/>
      <c r="K78" s="116"/>
      <c r="L78" s="116"/>
      <c r="M78" s="117"/>
      <c r="N78" s="116"/>
      <c r="O78" s="116"/>
    </row>
    <row r="79" spans="1:15" hidden="1">
      <c r="J79" s="116"/>
      <c r="K79" s="116"/>
      <c r="L79" s="116"/>
      <c r="M79" s="117"/>
      <c r="N79" s="116"/>
      <c r="O79" s="116"/>
    </row>
    <row r="80" spans="1:15" hidden="1">
      <c r="A80" s="7"/>
      <c r="B80" s="8"/>
      <c r="J80" s="116"/>
      <c r="K80" s="116"/>
      <c r="L80" s="116"/>
      <c r="M80" s="117"/>
      <c r="N80" s="116"/>
      <c r="O80" s="116"/>
    </row>
    <row r="81" spans="1:15" hidden="1">
      <c r="J81" s="116"/>
      <c r="K81" s="116"/>
      <c r="L81" s="116"/>
      <c r="M81" s="117"/>
      <c r="N81" s="116"/>
      <c r="O81" s="116"/>
    </row>
    <row r="82" spans="1:15" hidden="1">
      <c r="J82" s="116"/>
      <c r="K82" s="116"/>
      <c r="L82" s="116"/>
      <c r="M82" s="117"/>
      <c r="N82" s="116"/>
      <c r="O82" s="116"/>
    </row>
    <row r="83" spans="1:15" hidden="1">
      <c r="J83" s="116"/>
      <c r="K83" s="116"/>
      <c r="L83" s="116"/>
      <c r="M83" s="117"/>
      <c r="N83" s="116"/>
      <c r="O83" s="116"/>
    </row>
    <row r="84" spans="1:15" hidden="1">
      <c r="J84" s="116"/>
      <c r="K84" s="116"/>
      <c r="L84" s="116"/>
      <c r="M84" s="117"/>
      <c r="N84" s="116"/>
      <c r="O84" s="116"/>
    </row>
    <row r="85" spans="1:15" hidden="1">
      <c r="J85" s="116"/>
      <c r="K85" s="116"/>
      <c r="L85" s="116"/>
      <c r="M85" s="117"/>
      <c r="N85" s="116"/>
      <c r="O85" s="116"/>
    </row>
    <row r="86" spans="1:15" hidden="1">
      <c r="J86" s="116"/>
      <c r="K86" s="116"/>
      <c r="L86" s="116"/>
      <c r="M86" s="117"/>
      <c r="N86" s="116"/>
      <c r="O86" s="116"/>
    </row>
    <row r="87" spans="1:15" hidden="1">
      <c r="J87" s="116"/>
      <c r="K87" s="116"/>
      <c r="L87" s="116"/>
      <c r="M87" s="117"/>
      <c r="N87" s="116"/>
      <c r="O87" s="116"/>
    </row>
    <row r="88" spans="1:15" hidden="1">
      <c r="J88" s="116"/>
      <c r="K88" s="116"/>
      <c r="L88" s="116"/>
      <c r="M88" s="117"/>
      <c r="N88" s="116"/>
      <c r="O88" s="116"/>
    </row>
    <row r="89" spans="1:15" hidden="1">
      <c r="J89" s="116"/>
      <c r="K89" s="116"/>
      <c r="L89" s="116"/>
      <c r="M89" s="117"/>
      <c r="N89" s="116"/>
      <c r="O89" s="116"/>
    </row>
    <row r="90" spans="1:15" hidden="1">
      <c r="J90" s="116"/>
      <c r="K90" s="116"/>
      <c r="L90" s="116"/>
      <c r="M90" s="117"/>
      <c r="N90" s="116"/>
      <c r="O90" s="116"/>
    </row>
    <row r="91" spans="1:15" hidden="1">
      <c r="J91" s="116"/>
      <c r="K91" s="116"/>
      <c r="L91" s="116"/>
      <c r="M91" s="117"/>
      <c r="N91" s="116"/>
      <c r="O91" s="116"/>
    </row>
    <row r="92" spans="1:15" hidden="1">
      <c r="J92" s="116"/>
      <c r="K92" s="116"/>
      <c r="L92" s="116"/>
      <c r="M92" s="117"/>
      <c r="N92" s="116"/>
      <c r="O92" s="116"/>
    </row>
    <row r="93" spans="1:15" hidden="1">
      <c r="J93" s="116"/>
      <c r="K93" s="116"/>
      <c r="L93" s="116"/>
      <c r="M93" s="117"/>
      <c r="N93" s="116"/>
      <c r="O93" s="116"/>
    </row>
    <row r="94" spans="1:15" hidden="1">
      <c r="A94" s="7"/>
      <c r="B94" s="8"/>
      <c r="J94" s="116"/>
      <c r="K94" s="116"/>
      <c r="L94" s="116"/>
      <c r="M94" s="117"/>
      <c r="N94" s="116"/>
      <c r="O94" s="116"/>
    </row>
    <row r="95" spans="1:15" hidden="1"/>
    <row r="96" spans="1:15" hidden="1">
      <c r="A96" s="7"/>
      <c r="B96" s="8"/>
      <c r="K96" s="119">
        <v>5230094526</v>
      </c>
      <c r="N96" s="119">
        <v>5230094526</v>
      </c>
      <c r="O96" s="119">
        <v>936981570</v>
      </c>
    </row>
    <row r="97" spans="1:15" hidden="1">
      <c r="E97" s="4" t="s">
        <v>93</v>
      </c>
    </row>
    <row r="98" spans="1:15" ht="15" hidden="1">
      <c r="A98" s="7"/>
      <c r="B98" s="8"/>
      <c r="E98" s="67" t="s">
        <v>3</v>
      </c>
      <c r="F98" s="67" t="s">
        <v>94</v>
      </c>
      <c r="G98" s="67" t="s">
        <v>95</v>
      </c>
    </row>
    <row r="99" spans="1:15" s="68" customFormat="1" ht="23.25" hidden="1" customHeight="1">
      <c r="B99" s="69"/>
      <c r="E99" s="70" t="s">
        <v>96</v>
      </c>
      <c r="F99" s="71">
        <v>271263829</v>
      </c>
      <c r="G99" s="71">
        <v>67702476</v>
      </c>
      <c r="J99" s="120"/>
      <c r="K99" s="120"/>
      <c r="L99" s="120"/>
      <c r="M99" s="120"/>
      <c r="N99" s="120"/>
      <c r="O99" s="120"/>
    </row>
    <row r="100" spans="1:15" s="68" customFormat="1" ht="28.5" hidden="1" customHeight="1">
      <c r="A100" s="72"/>
      <c r="B100" s="73"/>
      <c r="E100" s="70" t="s">
        <v>97</v>
      </c>
      <c r="F100" s="71">
        <v>57164516</v>
      </c>
      <c r="G100" s="71">
        <v>16159940</v>
      </c>
      <c r="J100" s="120"/>
      <c r="K100" s="120"/>
      <c r="L100" s="120"/>
      <c r="M100" s="120"/>
      <c r="N100" s="120"/>
      <c r="O100" s="120"/>
    </row>
    <row r="101" spans="1:15" s="68" customFormat="1" ht="36.75" hidden="1" customHeight="1">
      <c r="B101" s="69"/>
      <c r="E101" s="70" t="s">
        <v>98</v>
      </c>
      <c r="F101" s="71">
        <v>84636022</v>
      </c>
      <c r="G101" s="71">
        <v>77689489</v>
      </c>
      <c r="J101" s="120"/>
      <c r="K101" s="120"/>
      <c r="L101" s="120"/>
      <c r="M101" s="120"/>
      <c r="N101" s="120"/>
      <c r="O101" s="120"/>
    </row>
    <row r="102" spans="1:15" s="68" customFormat="1" ht="22.5" hidden="1">
      <c r="B102" s="69"/>
      <c r="E102" s="70" t="s">
        <v>99</v>
      </c>
      <c r="F102" s="71">
        <v>178313250</v>
      </c>
      <c r="G102" s="71">
        <v>18229963</v>
      </c>
      <c r="J102" s="120"/>
      <c r="K102" s="120"/>
      <c r="L102" s="120"/>
      <c r="M102" s="120"/>
      <c r="N102" s="120"/>
      <c r="O102" s="120"/>
    </row>
    <row r="103" spans="1:15" s="68" customFormat="1" ht="37.5" hidden="1" customHeight="1">
      <c r="B103" s="69"/>
      <c r="E103" s="70" t="s">
        <v>100</v>
      </c>
      <c r="F103" s="71">
        <v>138549912</v>
      </c>
      <c r="G103" s="71">
        <v>16886342</v>
      </c>
      <c r="J103" s="120"/>
      <c r="K103" s="120"/>
      <c r="L103" s="120"/>
      <c r="M103" s="120"/>
      <c r="N103" s="120"/>
      <c r="O103" s="120"/>
    </row>
    <row r="104" spans="1:15" s="68" customFormat="1" ht="22.5" hidden="1">
      <c r="B104" s="69"/>
      <c r="E104" s="70" t="s">
        <v>101</v>
      </c>
      <c r="F104" s="71">
        <v>155349975</v>
      </c>
      <c r="G104" s="71">
        <v>42422129</v>
      </c>
      <c r="J104" s="120"/>
      <c r="K104" s="120"/>
      <c r="L104" s="120"/>
      <c r="M104" s="120"/>
      <c r="N104" s="120"/>
      <c r="O104" s="120"/>
    </row>
    <row r="105" spans="1:15" s="68" customFormat="1" ht="22.5" hidden="1">
      <c r="B105" s="69"/>
      <c r="E105" s="70" t="s">
        <v>102</v>
      </c>
      <c r="F105" s="71">
        <v>47023434</v>
      </c>
      <c r="G105" s="71">
        <v>12776164</v>
      </c>
      <c r="J105" s="120"/>
      <c r="K105" s="120"/>
      <c r="L105" s="120"/>
      <c r="M105" s="120"/>
      <c r="N105" s="120"/>
      <c r="O105" s="120"/>
    </row>
    <row r="106" spans="1:15" s="68" customFormat="1" ht="33.75" hidden="1">
      <c r="B106" s="69"/>
      <c r="E106" s="70" t="s">
        <v>103</v>
      </c>
      <c r="F106" s="71">
        <v>27715534</v>
      </c>
      <c r="G106" s="71">
        <v>3209017</v>
      </c>
      <c r="J106" s="120"/>
      <c r="K106" s="120"/>
      <c r="L106" s="120"/>
      <c r="M106" s="120"/>
      <c r="N106" s="120"/>
      <c r="O106" s="120"/>
    </row>
    <row r="107" spans="1:15" s="68" customFormat="1" ht="33.75" hidden="1">
      <c r="B107" s="69"/>
      <c r="E107" s="70" t="s">
        <v>104</v>
      </c>
      <c r="F107" s="71">
        <v>268313866</v>
      </c>
      <c r="G107" s="71">
        <v>42085117</v>
      </c>
      <c r="J107" s="120"/>
      <c r="K107" s="120"/>
      <c r="L107" s="120"/>
      <c r="M107" s="120"/>
      <c r="N107" s="120"/>
      <c r="O107" s="120"/>
    </row>
    <row r="108" spans="1:15" s="68" customFormat="1" ht="31.5" hidden="1" customHeight="1">
      <c r="B108" s="69"/>
      <c r="E108" s="70" t="s">
        <v>105</v>
      </c>
      <c r="F108" s="71">
        <v>108200702</v>
      </c>
      <c r="G108" s="71">
        <v>26638060</v>
      </c>
      <c r="J108" s="120"/>
      <c r="K108" s="120"/>
      <c r="L108" s="120"/>
      <c r="M108" s="120"/>
      <c r="N108" s="120"/>
      <c r="O108" s="120"/>
    </row>
    <row r="109" spans="1:15" s="68" customFormat="1" ht="33.75" hidden="1">
      <c r="B109" s="69"/>
      <c r="E109" s="70" t="s">
        <v>106</v>
      </c>
      <c r="F109" s="71">
        <v>226239781</v>
      </c>
      <c r="G109" s="71">
        <v>4548319</v>
      </c>
      <c r="J109" s="120"/>
      <c r="K109" s="120"/>
      <c r="L109" s="120"/>
      <c r="M109" s="120"/>
      <c r="N109" s="120"/>
      <c r="O109" s="120"/>
    </row>
    <row r="110" spans="1:15" s="68" customFormat="1" ht="28.5" hidden="1" customHeight="1">
      <c r="B110" s="69"/>
      <c r="E110" s="70" t="s">
        <v>107</v>
      </c>
      <c r="F110" s="71">
        <v>264633925</v>
      </c>
      <c r="G110" s="71">
        <v>63678246</v>
      </c>
      <c r="J110" s="120"/>
      <c r="K110" s="120"/>
      <c r="L110" s="120"/>
      <c r="M110" s="120"/>
      <c r="N110" s="120"/>
      <c r="O110" s="120"/>
    </row>
    <row r="111" spans="1:15" s="68" customFormat="1" ht="22.5" hidden="1">
      <c r="B111" s="69"/>
      <c r="E111" s="70" t="s">
        <v>108</v>
      </c>
      <c r="F111" s="71">
        <v>65618556</v>
      </c>
      <c r="G111" s="71">
        <v>12918923</v>
      </c>
      <c r="J111" s="120"/>
      <c r="K111" s="120"/>
      <c r="L111" s="120"/>
      <c r="M111" s="120"/>
      <c r="N111" s="120"/>
      <c r="O111" s="120"/>
    </row>
    <row r="112" spans="1:15" s="68" customFormat="1" ht="22.5" hidden="1">
      <c r="B112" s="69"/>
      <c r="E112" s="70" t="s">
        <v>109</v>
      </c>
      <c r="F112" s="71">
        <v>1269721671</v>
      </c>
      <c r="G112" s="71">
        <v>120257059</v>
      </c>
      <c r="J112" s="120"/>
      <c r="K112" s="120"/>
      <c r="L112" s="120"/>
      <c r="M112" s="120"/>
      <c r="N112" s="120"/>
      <c r="O112" s="120"/>
    </row>
    <row r="113" spans="1:15" s="68" customFormat="1" ht="33.75" hidden="1">
      <c r="B113" s="69"/>
      <c r="E113" s="70" t="s">
        <v>110</v>
      </c>
      <c r="F113" s="71">
        <v>29342688.870000001</v>
      </c>
      <c r="G113" s="71">
        <v>3323254</v>
      </c>
      <c r="J113" s="120"/>
      <c r="K113" s="120"/>
      <c r="L113" s="120"/>
      <c r="M113" s="120"/>
      <c r="N113" s="120"/>
      <c r="O113" s="120"/>
    </row>
    <row r="114" spans="1:15" s="68" customFormat="1" ht="33.75" hidden="1">
      <c r="B114" s="69"/>
      <c r="E114" s="70" t="s">
        <v>111</v>
      </c>
      <c r="F114" s="71">
        <v>135222307</v>
      </c>
      <c r="G114" s="71">
        <v>39072622</v>
      </c>
      <c r="J114" s="120"/>
      <c r="K114" s="120"/>
      <c r="L114" s="120"/>
      <c r="M114" s="120"/>
      <c r="N114" s="120"/>
      <c r="O114" s="120"/>
    </row>
    <row r="115" spans="1:15" s="68" customFormat="1" ht="22.5" hidden="1">
      <c r="B115" s="69"/>
      <c r="E115" s="70" t="s">
        <v>112</v>
      </c>
      <c r="F115" s="71">
        <v>255277834</v>
      </c>
      <c r="G115" s="71">
        <v>27754013</v>
      </c>
      <c r="J115" s="120"/>
      <c r="K115" s="120"/>
      <c r="L115" s="120"/>
      <c r="M115" s="120"/>
      <c r="N115" s="120"/>
      <c r="O115" s="120"/>
    </row>
    <row r="116" spans="1:15" s="68" customFormat="1" ht="33.75" hidden="1">
      <c r="B116" s="69"/>
      <c r="E116" s="70" t="s">
        <v>113</v>
      </c>
      <c r="F116" s="71">
        <v>179735294</v>
      </c>
      <c r="G116" s="71">
        <v>37452461</v>
      </c>
      <c r="J116" s="120"/>
      <c r="K116" s="120"/>
      <c r="L116" s="120"/>
      <c r="M116" s="120"/>
      <c r="N116" s="120"/>
      <c r="O116" s="120"/>
    </row>
    <row r="117" spans="1:15" s="68" customFormat="1" ht="22.5" hidden="1">
      <c r="B117" s="69"/>
      <c r="E117" s="70" t="s">
        <v>114</v>
      </c>
      <c r="F117" s="71">
        <v>66529838</v>
      </c>
      <c r="G117" s="71">
        <v>20302624</v>
      </c>
      <c r="J117" s="120"/>
      <c r="K117" s="120"/>
      <c r="L117" s="120"/>
      <c r="M117" s="120"/>
      <c r="N117" s="120"/>
      <c r="O117" s="120"/>
    </row>
    <row r="118" spans="1:15" s="68" customFormat="1" ht="24.75" hidden="1" customHeight="1">
      <c r="B118" s="69"/>
      <c r="E118" s="70" t="s">
        <v>115</v>
      </c>
      <c r="F118" s="71">
        <v>84007505</v>
      </c>
      <c r="G118" s="71">
        <v>31015320</v>
      </c>
      <c r="J118" s="120"/>
      <c r="K118" s="120"/>
      <c r="L118" s="120"/>
      <c r="M118" s="120"/>
      <c r="N118" s="120"/>
      <c r="O118" s="120"/>
    </row>
    <row r="119" spans="1:15" s="68" customFormat="1" ht="30" hidden="1" customHeight="1">
      <c r="B119" s="69"/>
      <c r="E119" s="70" t="s">
        <v>116</v>
      </c>
      <c r="F119" s="71">
        <v>129042623</v>
      </c>
      <c r="G119" s="71">
        <v>41653530</v>
      </c>
      <c r="J119" s="120"/>
      <c r="K119" s="120"/>
      <c r="L119" s="120"/>
      <c r="M119" s="120"/>
      <c r="N119" s="120"/>
      <c r="O119" s="120"/>
    </row>
    <row r="120" spans="1:15" s="68" customFormat="1" ht="33.75" hidden="1">
      <c r="B120" s="69"/>
      <c r="E120" s="70" t="s">
        <v>117</v>
      </c>
      <c r="F120" s="71">
        <v>202172039</v>
      </c>
      <c r="G120" s="71">
        <v>17149490</v>
      </c>
      <c r="J120" s="120"/>
      <c r="K120" s="120"/>
      <c r="L120" s="120"/>
      <c r="M120" s="120"/>
      <c r="N120" s="120"/>
      <c r="O120" s="120"/>
    </row>
    <row r="121" spans="1:15" s="68" customFormat="1" ht="29.25" hidden="1" customHeight="1">
      <c r="B121" s="69"/>
      <c r="E121" s="70" t="s">
        <v>118</v>
      </c>
      <c r="F121" s="71">
        <v>71887178</v>
      </c>
      <c r="G121" s="71">
        <v>10634447</v>
      </c>
      <c r="J121" s="120"/>
      <c r="K121" s="120"/>
      <c r="L121" s="120"/>
      <c r="M121" s="120"/>
      <c r="N121" s="120"/>
      <c r="O121" s="120"/>
    </row>
    <row r="122" spans="1:15" s="68" customFormat="1" ht="36" hidden="1" customHeight="1">
      <c r="B122" s="69"/>
      <c r="E122" s="70" t="s">
        <v>119</v>
      </c>
      <c r="F122" s="71">
        <v>62958436</v>
      </c>
      <c r="G122" s="71">
        <v>3900646</v>
      </c>
      <c r="J122" s="120"/>
      <c r="K122" s="120"/>
      <c r="L122" s="120"/>
      <c r="M122" s="120"/>
      <c r="N122" s="120"/>
      <c r="O122" s="120"/>
    </row>
    <row r="123" spans="1:15" s="68" customFormat="1" ht="34.5" hidden="1" customHeight="1">
      <c r="B123" s="69"/>
      <c r="E123" s="70" t="s">
        <v>120</v>
      </c>
      <c r="F123" s="71">
        <v>301288329</v>
      </c>
      <c r="G123" s="71">
        <v>53055689</v>
      </c>
      <c r="J123" s="120"/>
      <c r="K123" s="120"/>
      <c r="L123" s="120"/>
      <c r="M123" s="120"/>
      <c r="N123" s="120"/>
      <c r="O123" s="120"/>
    </row>
    <row r="124" spans="1:15" s="68" customFormat="1" ht="33.75" hidden="1">
      <c r="B124" s="69"/>
      <c r="E124" s="70" t="s">
        <v>121</v>
      </c>
      <c r="F124" s="71">
        <v>103913799</v>
      </c>
      <c r="G124" s="71">
        <v>42926247</v>
      </c>
      <c r="J124" s="120"/>
      <c r="K124" s="120"/>
      <c r="L124" s="120"/>
      <c r="M124" s="120"/>
      <c r="N124" s="120"/>
      <c r="O124" s="120"/>
    </row>
    <row r="125" spans="1:15" s="68" customFormat="1" ht="33.75" hidden="1">
      <c r="B125" s="69"/>
      <c r="E125" s="70" t="s">
        <v>122</v>
      </c>
      <c r="F125" s="71">
        <v>137981256</v>
      </c>
      <c r="G125" s="71">
        <v>15579598</v>
      </c>
      <c r="J125" s="120"/>
      <c r="K125" s="120"/>
      <c r="L125" s="120"/>
      <c r="M125" s="120"/>
      <c r="N125" s="120"/>
      <c r="O125" s="120"/>
    </row>
    <row r="126" spans="1:15" s="68" customFormat="1" ht="27.75" hidden="1" customHeight="1">
      <c r="B126" s="69"/>
      <c r="E126" s="70" t="s">
        <v>123</v>
      </c>
      <c r="F126" s="71">
        <v>307990426</v>
      </c>
      <c r="G126" s="71">
        <v>67960385</v>
      </c>
      <c r="J126" s="120"/>
      <c r="K126" s="120"/>
      <c r="L126" s="120"/>
      <c r="M126" s="120"/>
      <c r="N126" s="120"/>
      <c r="O126" s="120"/>
    </row>
    <row r="127" spans="1:15" hidden="1">
      <c r="F127" s="74">
        <f>SUM(F99:F126)</f>
        <v>5230094525.8699999</v>
      </c>
      <c r="G127" s="74">
        <f>SUM(G99:G126)</f>
        <v>936981570</v>
      </c>
    </row>
  </sheetData>
  <sheetProtection algorithmName="SHA-512" hashValue="HqTAExaJykUqhMwHrCJ2GtVi12qwDmunJhF9ArCMzqbjQt9IVTdWuD2MuCK/3bnCeBc1tmUGgS34IQ+hY7L21Q==" saltValue="0C8Gdjofe6pZRVOVVvLvjw==" spinCount="100000" sheet="1" formatColumns="0" formatRows="0"/>
  <conditionalFormatting sqref="G11 F17:G17">
    <cfRule type="containsBlanks" dxfId="124" priority="51">
      <formula>LEN(TRIM(F11))=0</formula>
    </cfRule>
    <cfRule type="cellIs" dxfId="123" priority="52" operator="notEqual">
      <formula>0</formula>
    </cfRule>
  </conditionalFormatting>
  <conditionalFormatting sqref="J24:N30">
    <cfRule type="cellIs" dxfId="122" priority="25" operator="notEqual">
      <formula>J33</formula>
    </cfRule>
  </conditionalFormatting>
  <conditionalFormatting sqref="J11:O18 J52:O55">
    <cfRule type="cellIs" dxfId="121" priority="33" operator="notEqual">
      <formula>J20</formula>
    </cfRule>
    <cfRule type="containsBlanks" dxfId="120" priority="34">
      <formula>LEN(TRIM(J11))=0</formula>
    </cfRule>
    <cfRule type="cellIs" dxfId="119" priority="35" operator="notEqual">
      <formula>0</formula>
    </cfRule>
  </conditionalFormatting>
  <conditionalFormatting sqref="J24:O30">
    <cfRule type="containsBlanks" dxfId="118" priority="26">
      <formula>LEN(TRIM(J24))=0</formula>
    </cfRule>
    <cfRule type="cellIs" dxfId="117" priority="27" operator="notEqual">
      <formula>0</formula>
    </cfRule>
  </conditionalFormatting>
  <conditionalFormatting sqref="J37:O45">
    <cfRule type="cellIs" dxfId="116" priority="19" operator="notEqual">
      <formula>J46</formula>
    </cfRule>
    <cfRule type="containsBlanks" dxfId="115" priority="20">
      <formula>LEN(TRIM(J37))=0</formula>
    </cfRule>
    <cfRule type="cellIs" dxfId="114" priority="21" operator="notEqual">
      <formula>0</formula>
    </cfRule>
  </conditionalFormatting>
  <conditionalFormatting sqref="L68:O68">
    <cfRule type="cellIs" dxfId="113" priority="55" operator="notEqual">
      <formula>0</formula>
    </cfRule>
    <cfRule type="cellIs" dxfId="112" priority="56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  <pageSetUpPr fitToPage="1"/>
  </sheetPr>
  <dimension ref="A1:P83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0" width="17.7109375" style="4" customWidth="1"/>
    <col min="11" max="12" width="17.7109375" style="352" customWidth="1"/>
    <col min="13" max="13" width="0.140625" style="4" customWidth="1"/>
    <col min="14" max="14" width="17.7109375" style="352" customWidth="1"/>
    <col min="15" max="15" width="19.28515625" style="352" customWidth="1"/>
    <col min="16" max="16" width="11.28515625" style="4" customWidth="1"/>
    <col min="17" max="16384" width="11.140625" style="4"/>
  </cols>
  <sheetData>
    <row r="1" spans="1:16">
      <c r="B1" s="2"/>
      <c r="C1" s="339"/>
      <c r="D1" s="104"/>
      <c r="E1" s="104"/>
      <c r="F1" s="104"/>
      <c r="G1" s="104"/>
      <c r="H1" s="104"/>
      <c r="I1" s="104"/>
      <c r="J1" s="101" t="s">
        <v>112</v>
      </c>
      <c r="K1" s="339"/>
      <c r="L1" s="339"/>
      <c r="M1" s="104"/>
      <c r="N1" s="339"/>
      <c r="O1" s="339"/>
      <c r="P1" s="3"/>
    </row>
    <row r="2" spans="1:16">
      <c r="B2" s="2"/>
      <c r="C2" s="104"/>
      <c r="D2" s="104"/>
      <c r="E2" s="104"/>
      <c r="F2" s="104"/>
      <c r="G2" s="104"/>
      <c r="H2" s="104"/>
      <c r="I2" s="104"/>
      <c r="J2" s="101" t="s">
        <v>0</v>
      </c>
      <c r="K2" s="339"/>
      <c r="L2" s="339"/>
      <c r="M2" s="104"/>
      <c r="N2" s="339"/>
      <c r="O2" s="339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02" t="s">
        <v>1</v>
      </c>
      <c r="K3" s="340"/>
      <c r="L3" s="340"/>
      <c r="M3" s="15"/>
      <c r="N3" s="340"/>
      <c r="O3" s="366"/>
      <c r="P3" s="4" t="s">
        <v>2</v>
      </c>
    </row>
    <row r="4" spans="1:16">
      <c r="B4" s="2"/>
      <c r="C4" s="105"/>
      <c r="D4" s="106"/>
      <c r="E4" s="106"/>
      <c r="F4" s="106"/>
      <c r="G4" s="106"/>
      <c r="H4" s="106"/>
      <c r="I4" s="106"/>
      <c r="J4" s="107" t="s">
        <v>373</v>
      </c>
      <c r="K4" s="340"/>
      <c r="L4" s="340"/>
      <c r="M4" s="106"/>
      <c r="N4" s="340"/>
      <c r="O4" s="367"/>
      <c r="P4" s="4" t="s">
        <v>374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88"/>
      <c r="L5" s="353"/>
      <c r="M5" s="10"/>
      <c r="N5" s="353"/>
      <c r="O5" s="353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54" t="s">
        <v>3</v>
      </c>
      <c r="K6" s="341"/>
      <c r="L6" s="354" t="s">
        <v>3</v>
      </c>
      <c r="M6" s="255"/>
      <c r="N6" s="354" t="s">
        <v>4</v>
      </c>
      <c r="O6" s="354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56" t="s">
        <v>290</v>
      </c>
      <c r="K7" s="342" t="s">
        <v>291</v>
      </c>
      <c r="L7" s="370"/>
      <c r="M7" s="258"/>
      <c r="N7" s="342" t="str">
        <f>[4]SNP!$O$9</f>
        <v>Unit</v>
      </c>
      <c r="O7" s="342"/>
      <c r="P7" s="16"/>
    </row>
    <row r="8" spans="1:16">
      <c r="A8" s="17" t="s">
        <v>7</v>
      </c>
      <c r="B8" s="18" t="s">
        <v>8</v>
      </c>
      <c r="C8" s="9" t="s">
        <v>6</v>
      </c>
      <c r="D8" s="9"/>
      <c r="E8" s="9"/>
      <c r="F8" s="9"/>
      <c r="G8" s="9"/>
      <c r="H8" s="9"/>
      <c r="I8" s="9"/>
      <c r="J8" s="9"/>
      <c r="K8" s="338"/>
      <c r="L8" s="353"/>
      <c r="M8" s="10"/>
      <c r="N8" s="353"/>
      <c r="O8" s="353"/>
      <c r="P8" s="11"/>
    </row>
    <row r="9" spans="1:16">
      <c r="B9" s="19"/>
      <c r="C9" s="20" t="s">
        <v>9</v>
      </c>
      <c r="D9" s="21"/>
      <c r="E9" s="9"/>
      <c r="F9" s="9"/>
      <c r="G9" s="9"/>
      <c r="H9" s="9"/>
      <c r="I9" s="20"/>
      <c r="J9" s="20"/>
      <c r="K9" s="343"/>
      <c r="L9" s="343"/>
      <c r="M9" s="10"/>
      <c r="N9" s="343"/>
      <c r="O9" s="343"/>
    </row>
    <row r="10" spans="1:16">
      <c r="A10" s="1" t="s">
        <v>11</v>
      </c>
      <c r="B10" s="19" t="s">
        <v>12</v>
      </c>
      <c r="C10" s="20"/>
      <c r="D10" s="22" t="s">
        <v>321</v>
      </c>
      <c r="E10" s="20"/>
      <c r="F10" s="109"/>
      <c r="G10" s="109"/>
      <c r="H10" s="23"/>
      <c r="I10" s="21"/>
      <c r="J10" s="89"/>
      <c r="K10" s="344"/>
      <c r="L10" s="372"/>
      <c r="M10" s="76"/>
      <c r="N10" s="344"/>
      <c r="O10" s="372"/>
      <c r="P10" s="24"/>
    </row>
    <row r="11" spans="1:16">
      <c r="A11" s="1" t="s">
        <v>14</v>
      </c>
      <c r="B11" s="19" t="s">
        <v>15</v>
      </c>
      <c r="C11" s="20"/>
      <c r="D11" s="21" t="s">
        <v>322</v>
      </c>
      <c r="E11" s="9"/>
      <c r="F11" s="25"/>
      <c r="G11" s="26">
        <v>27822445.579999998</v>
      </c>
      <c r="H11" s="9"/>
      <c r="I11" s="20"/>
      <c r="J11" s="78">
        <v>29025316.819999997</v>
      </c>
      <c r="K11" s="345">
        <v>0</v>
      </c>
      <c r="L11" s="343">
        <v>29025316.819999997</v>
      </c>
      <c r="M11" s="77"/>
      <c r="N11" s="345">
        <v>0</v>
      </c>
      <c r="O11" s="343">
        <v>29025317</v>
      </c>
      <c r="P11" s="27"/>
    </row>
    <row r="12" spans="1:16">
      <c r="A12" s="1" t="s">
        <v>17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8">
        <v>6676057.9699999997</v>
      </c>
      <c r="K12" s="345">
        <v>0</v>
      </c>
      <c r="L12" s="343">
        <v>6676057.9699999997</v>
      </c>
      <c r="M12" s="77"/>
      <c r="N12" s="345">
        <v>0</v>
      </c>
      <c r="O12" s="343">
        <v>6676058</v>
      </c>
      <c r="P12" s="27"/>
    </row>
    <row r="13" spans="1:16">
      <c r="A13" s="1" t="s">
        <v>19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8">
        <v>4907320.8500000006</v>
      </c>
      <c r="K13" s="345">
        <v>0</v>
      </c>
      <c r="L13" s="343">
        <v>4907320.8500000006</v>
      </c>
      <c r="M13" s="77"/>
      <c r="N13" s="345">
        <v>0</v>
      </c>
      <c r="O13" s="343">
        <v>4907321</v>
      </c>
      <c r="P13" s="27"/>
    </row>
    <row r="14" spans="1:16">
      <c r="A14" s="1" t="s">
        <v>21</v>
      </c>
      <c r="B14" s="19" t="s">
        <v>12</v>
      </c>
      <c r="C14" s="20"/>
      <c r="D14" s="21" t="s">
        <v>20</v>
      </c>
      <c r="E14" s="9"/>
      <c r="F14" s="25"/>
      <c r="G14" s="25"/>
      <c r="H14" s="20"/>
      <c r="I14" s="20"/>
      <c r="J14" s="78">
        <v>6438830.8700000001</v>
      </c>
      <c r="K14" s="345">
        <v>0</v>
      </c>
      <c r="L14" s="343">
        <v>6438830.8700000001</v>
      </c>
      <c r="M14" s="77"/>
      <c r="N14" s="345">
        <v>4808722</v>
      </c>
      <c r="O14" s="343">
        <v>11247553</v>
      </c>
      <c r="P14" s="27"/>
    </row>
    <row r="15" spans="1:16">
      <c r="A15" s="28"/>
      <c r="B15" s="29"/>
      <c r="C15" s="20"/>
      <c r="D15" s="21" t="s">
        <v>22</v>
      </c>
      <c r="E15" s="9"/>
      <c r="F15" s="30"/>
      <c r="G15" s="26"/>
      <c r="H15" s="31"/>
      <c r="I15" s="20"/>
      <c r="J15" s="90">
        <v>720194.48</v>
      </c>
      <c r="K15" s="346">
        <v>0</v>
      </c>
      <c r="L15" s="374">
        <v>720194.48</v>
      </c>
      <c r="M15" s="77"/>
      <c r="N15" s="343">
        <v>0</v>
      </c>
      <c r="O15" s="343">
        <v>720194</v>
      </c>
    </row>
    <row r="16" spans="1:16">
      <c r="A16" s="28" t="s">
        <v>24</v>
      </c>
      <c r="B16" s="29" t="s">
        <v>12</v>
      </c>
      <c r="C16" s="20"/>
      <c r="D16" s="22" t="s">
        <v>324</v>
      </c>
      <c r="E16" s="20"/>
      <c r="F16" s="109"/>
      <c r="G16" s="109"/>
      <c r="H16" s="31"/>
      <c r="I16" s="20"/>
      <c r="J16" s="78"/>
      <c r="K16" s="345">
        <v>0</v>
      </c>
      <c r="L16" s="343"/>
      <c r="M16" s="77"/>
      <c r="N16" s="345">
        <v>0</v>
      </c>
      <c r="O16" s="343"/>
      <c r="P16" s="27"/>
    </row>
    <row r="17" spans="1:16">
      <c r="A17" s="28" t="s">
        <v>25</v>
      </c>
      <c r="B17" s="32" t="s">
        <v>26</v>
      </c>
      <c r="C17" s="20"/>
      <c r="D17" s="33" t="s">
        <v>325</v>
      </c>
      <c r="E17" s="9"/>
      <c r="F17" s="9"/>
      <c r="G17" s="9">
        <v>0</v>
      </c>
      <c r="H17" s="9"/>
      <c r="I17" s="21"/>
      <c r="J17" s="79">
        <v>839010.67</v>
      </c>
      <c r="K17" s="347">
        <v>0</v>
      </c>
      <c r="L17" s="375">
        <v>839010.67</v>
      </c>
      <c r="M17" s="77"/>
      <c r="N17" s="347">
        <v>0</v>
      </c>
      <c r="O17" s="375">
        <v>839011</v>
      </c>
      <c r="P17" s="27"/>
    </row>
    <row r="18" spans="1:16" s="36" customFormat="1">
      <c r="A18" s="28"/>
      <c r="B18" s="32"/>
      <c r="C18" s="21"/>
      <c r="D18" s="21" t="s">
        <v>27</v>
      </c>
      <c r="E18" s="21"/>
      <c r="F18" s="21"/>
      <c r="G18" s="21"/>
      <c r="H18" s="34"/>
      <c r="I18" s="34"/>
      <c r="J18" s="34">
        <v>1584131.9800000004</v>
      </c>
      <c r="K18" s="88">
        <v>0</v>
      </c>
      <c r="L18" s="88">
        <v>1584131.9800000004</v>
      </c>
      <c r="M18" s="35"/>
      <c r="N18" s="348">
        <v>1279692.75</v>
      </c>
      <c r="O18" s="348">
        <v>2863825</v>
      </c>
    </row>
    <row r="19" spans="1:16" ht="13.5" thickBot="1">
      <c r="A19" s="28" t="s">
        <v>28</v>
      </c>
      <c r="B19" s="32"/>
      <c r="C19" s="20"/>
      <c r="D19" s="37"/>
      <c r="E19" s="20"/>
      <c r="F19" s="9"/>
      <c r="G19" s="9"/>
      <c r="H19" s="9"/>
      <c r="I19" s="9"/>
      <c r="J19" s="91"/>
      <c r="K19" s="80"/>
      <c r="L19" s="80"/>
      <c r="M19" s="38"/>
      <c r="N19" s="80"/>
      <c r="O19" s="80"/>
      <c r="P19" s="39"/>
    </row>
    <row r="20" spans="1:16" ht="13.5" thickTop="1">
      <c r="A20" s="28"/>
      <c r="B20" s="32"/>
      <c r="C20" s="9"/>
      <c r="D20" s="9" t="s">
        <v>29</v>
      </c>
      <c r="E20" s="9"/>
      <c r="F20" s="9"/>
      <c r="G20" s="9"/>
      <c r="H20" s="9"/>
      <c r="I20" s="9"/>
      <c r="J20" s="81">
        <v>50190863.640000001</v>
      </c>
      <c r="K20" s="338">
        <v>0</v>
      </c>
      <c r="L20" s="353">
        <v>50190864</v>
      </c>
      <c r="M20" s="10"/>
      <c r="N20" s="353">
        <v>6088415</v>
      </c>
      <c r="O20" s="353">
        <v>56279279</v>
      </c>
      <c r="P20" s="11"/>
    </row>
    <row r="21" spans="1:16">
      <c r="A21" s="40"/>
      <c r="B21" s="41"/>
      <c r="C21" s="15"/>
      <c r="D21" s="9"/>
      <c r="E21" s="9"/>
      <c r="F21" s="9"/>
      <c r="G21" s="9"/>
      <c r="H21" s="9"/>
      <c r="I21" s="9"/>
      <c r="J21" s="81"/>
      <c r="K21" s="338"/>
      <c r="L21" s="353"/>
      <c r="M21" s="10"/>
      <c r="N21" s="353"/>
      <c r="O21" s="353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81"/>
      <c r="K22" s="338"/>
      <c r="L22" s="353"/>
      <c r="M22" s="10"/>
      <c r="N22" s="353"/>
      <c r="O22" s="353"/>
      <c r="P22" s="11"/>
    </row>
    <row r="23" spans="1:16">
      <c r="A23" s="7" t="s">
        <v>32</v>
      </c>
      <c r="B23" s="12" t="s">
        <v>33</v>
      </c>
      <c r="C23" s="22" t="s">
        <v>31</v>
      </c>
      <c r="D23" s="21"/>
      <c r="E23" s="9"/>
      <c r="F23" s="9"/>
      <c r="G23" s="20"/>
      <c r="H23" s="9"/>
      <c r="I23" s="9"/>
      <c r="J23" s="92"/>
      <c r="K23" s="344"/>
      <c r="L23" s="376"/>
      <c r="M23" s="77"/>
      <c r="N23" s="344"/>
      <c r="O23" s="372"/>
      <c r="P23" s="27"/>
    </row>
    <row r="24" spans="1:16">
      <c r="A24" s="1" t="s">
        <v>35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8">
        <v>134314688.08000001</v>
      </c>
      <c r="K24" s="345">
        <v>0</v>
      </c>
      <c r="L24" s="343">
        <v>134314688.08000001</v>
      </c>
      <c r="M24" s="77"/>
      <c r="N24" s="345">
        <v>0</v>
      </c>
      <c r="O24" s="343">
        <v>134314688</v>
      </c>
      <c r="P24" s="27"/>
    </row>
    <row r="25" spans="1:16">
      <c r="A25" s="7" t="s">
        <v>37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8">
        <v>42278262.609999999</v>
      </c>
      <c r="K25" s="345">
        <v>0</v>
      </c>
      <c r="L25" s="343">
        <v>42278262.609999999</v>
      </c>
      <c r="M25" s="77"/>
      <c r="N25" s="345">
        <v>2060094</v>
      </c>
      <c r="O25" s="343">
        <v>44338357</v>
      </c>
      <c r="P25" s="27"/>
    </row>
    <row r="26" spans="1:16">
      <c r="A26" s="1" t="s">
        <v>39</v>
      </c>
      <c r="B26" s="12" t="s">
        <v>33</v>
      </c>
      <c r="C26" s="22"/>
      <c r="D26" s="99" t="s">
        <v>38</v>
      </c>
      <c r="E26" s="110"/>
      <c r="F26" s="9"/>
      <c r="G26" s="20"/>
      <c r="H26" s="9"/>
      <c r="I26" s="9"/>
      <c r="J26" s="78">
        <v>3770120.99</v>
      </c>
      <c r="K26" s="345">
        <v>0</v>
      </c>
      <c r="L26" s="343">
        <v>3770120.99</v>
      </c>
      <c r="M26" s="77"/>
      <c r="N26" s="345">
        <v>0</v>
      </c>
      <c r="O26" s="343">
        <v>3770121</v>
      </c>
      <c r="P26" s="27"/>
    </row>
    <row r="27" spans="1:16">
      <c r="A27" s="7" t="s">
        <v>41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8">
        <v>13201810.27</v>
      </c>
      <c r="K27" s="345">
        <v>0</v>
      </c>
      <c r="L27" s="343">
        <v>13201810.27</v>
      </c>
      <c r="M27" s="77"/>
      <c r="N27" s="345">
        <v>0</v>
      </c>
      <c r="O27" s="343">
        <v>13201810</v>
      </c>
      <c r="P27" s="27"/>
    </row>
    <row r="28" spans="1:16">
      <c r="A28" s="1" t="s">
        <v>43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8">
        <v>6701672.5099999998</v>
      </c>
      <c r="K28" s="345">
        <v>0</v>
      </c>
      <c r="L28" s="343">
        <v>6701672.5099999998</v>
      </c>
      <c r="M28" s="77"/>
      <c r="N28" s="345">
        <v>12575595</v>
      </c>
      <c r="O28" s="343">
        <v>19277268</v>
      </c>
      <c r="P28" s="27"/>
    </row>
    <row r="29" spans="1:16">
      <c r="A29" s="7" t="s">
        <v>45</v>
      </c>
      <c r="B29" s="12" t="s">
        <v>46</v>
      </c>
      <c r="C29" s="22"/>
      <c r="D29" s="21" t="s">
        <v>44</v>
      </c>
      <c r="E29" s="9"/>
      <c r="F29" s="9"/>
      <c r="G29" s="20"/>
      <c r="H29" s="9"/>
      <c r="I29" s="9"/>
      <c r="J29" s="79">
        <v>16238891.82</v>
      </c>
      <c r="K29" s="347">
        <v>0</v>
      </c>
      <c r="L29" s="375">
        <v>16238891.82</v>
      </c>
      <c r="M29" s="77"/>
      <c r="N29" s="347">
        <v>0</v>
      </c>
      <c r="O29" s="375">
        <v>16238892</v>
      </c>
      <c r="P29" s="27"/>
    </row>
    <row r="30" spans="1:16">
      <c r="C30" s="22"/>
      <c r="D30" s="21" t="s">
        <v>47</v>
      </c>
      <c r="E30" s="9"/>
      <c r="F30" s="9"/>
      <c r="G30" s="20"/>
      <c r="H30" s="9"/>
      <c r="I30" s="9"/>
      <c r="J30" s="93">
        <v>14642195.279999999</v>
      </c>
      <c r="K30" s="338">
        <v>0</v>
      </c>
      <c r="L30" s="353">
        <v>14642195.279999999</v>
      </c>
      <c r="M30" s="42"/>
      <c r="N30" s="353">
        <v>0</v>
      </c>
      <c r="O30" s="353">
        <v>14642195</v>
      </c>
      <c r="P30" s="43"/>
    </row>
    <row r="31" spans="1:16" ht="13.5" thickBot="1">
      <c r="A31" s="1" t="s">
        <v>48</v>
      </c>
      <c r="C31" s="9"/>
      <c r="D31" s="37"/>
      <c r="E31" s="20"/>
      <c r="F31" s="9"/>
      <c r="G31" s="9"/>
      <c r="H31" s="9"/>
      <c r="I31" s="9"/>
      <c r="J31" s="91"/>
      <c r="K31" s="80"/>
      <c r="L31" s="80"/>
      <c r="M31" s="82"/>
      <c r="N31" s="80"/>
      <c r="O31" s="80"/>
      <c r="P31" s="39"/>
    </row>
    <row r="32" spans="1:16" ht="13.5" thickTop="1">
      <c r="A32" s="7"/>
      <c r="C32" s="22"/>
      <c r="D32" s="44" t="s">
        <v>49</v>
      </c>
      <c r="E32" s="9"/>
      <c r="F32" s="9"/>
      <c r="G32" s="20"/>
      <c r="H32" s="9"/>
      <c r="I32" s="9"/>
      <c r="J32" s="34">
        <v>231147641.56</v>
      </c>
      <c r="K32" s="338">
        <v>0</v>
      </c>
      <c r="L32" s="88">
        <v>231147642</v>
      </c>
      <c r="M32" s="34"/>
      <c r="N32" s="88">
        <v>14635689</v>
      </c>
      <c r="O32" s="88">
        <v>245783331</v>
      </c>
      <c r="P32" s="45"/>
    </row>
    <row r="33" spans="1:16">
      <c r="C33" s="9"/>
      <c r="D33" s="37"/>
      <c r="E33" s="20"/>
      <c r="F33" s="9"/>
      <c r="G33" s="9"/>
      <c r="H33" s="9"/>
      <c r="I33" s="9"/>
      <c r="J33" s="94"/>
      <c r="K33" s="83"/>
      <c r="L33" s="83"/>
      <c r="M33" s="38"/>
      <c r="N33" s="83"/>
      <c r="O33" s="83"/>
      <c r="P33" s="39"/>
    </row>
    <row r="34" spans="1:16">
      <c r="A34" s="7"/>
      <c r="C34" s="9"/>
      <c r="D34" s="9" t="s">
        <v>306</v>
      </c>
      <c r="E34" s="9"/>
      <c r="F34" s="9"/>
      <c r="G34" s="9"/>
      <c r="H34" s="9"/>
      <c r="I34" s="9"/>
      <c r="J34" s="81">
        <v>-180956777.92000002</v>
      </c>
      <c r="K34" s="338">
        <v>0</v>
      </c>
      <c r="L34" s="353">
        <v>-180956778</v>
      </c>
      <c r="M34" s="46"/>
      <c r="N34" s="353">
        <v>-8547274</v>
      </c>
      <c r="O34" s="353">
        <v>-189504052</v>
      </c>
      <c r="P34" s="47"/>
    </row>
    <row r="35" spans="1:16">
      <c r="C35" s="15"/>
      <c r="D35" s="20"/>
      <c r="E35" s="9"/>
      <c r="F35" s="9"/>
      <c r="G35" s="9"/>
      <c r="H35" s="9"/>
      <c r="I35" s="9"/>
      <c r="J35" s="81"/>
      <c r="K35" s="338"/>
      <c r="L35" s="353"/>
      <c r="M35" s="10"/>
      <c r="N35" s="353"/>
      <c r="O35" s="353"/>
      <c r="P35" s="11"/>
    </row>
    <row r="36" spans="1:16">
      <c r="A36" s="7" t="s">
        <v>51</v>
      </c>
      <c r="B36" s="12" t="s">
        <v>52</v>
      </c>
      <c r="C36" s="21" t="s">
        <v>50</v>
      </c>
      <c r="D36" s="20"/>
      <c r="E36" s="9"/>
      <c r="F36" s="9"/>
      <c r="G36" s="20"/>
      <c r="H36" s="9"/>
      <c r="I36" s="9"/>
      <c r="J36" s="89"/>
      <c r="K36" s="344"/>
      <c r="L36" s="372"/>
      <c r="M36" s="26"/>
      <c r="N36" s="344"/>
      <c r="O36" s="372"/>
      <c r="P36" s="48"/>
    </row>
    <row r="37" spans="1:16">
      <c r="A37" s="1" t="s">
        <v>54</v>
      </c>
      <c r="B37" s="12" t="s">
        <v>15</v>
      </c>
      <c r="C37" s="21" t="s">
        <v>53</v>
      </c>
      <c r="D37" s="20"/>
      <c r="E37" s="9"/>
      <c r="F37" s="9"/>
      <c r="G37" s="20"/>
      <c r="H37" s="9"/>
      <c r="I37" s="9"/>
      <c r="J37" s="78">
        <v>84280507.260000005</v>
      </c>
      <c r="K37" s="345">
        <v>0</v>
      </c>
      <c r="L37" s="343">
        <v>84280507.260000005</v>
      </c>
      <c r="M37" s="26"/>
      <c r="N37" s="355">
        <v>0</v>
      </c>
      <c r="O37" s="343">
        <v>84280507</v>
      </c>
      <c r="P37" s="48"/>
    </row>
    <row r="38" spans="1:16">
      <c r="A38" s="7" t="s">
        <v>56</v>
      </c>
      <c r="B38" s="12" t="s">
        <v>15</v>
      </c>
      <c r="C38" s="21" t="s">
        <v>55</v>
      </c>
      <c r="D38" s="20"/>
      <c r="E38" s="9"/>
      <c r="F38" s="9"/>
      <c r="G38" s="20"/>
      <c r="H38" s="9"/>
      <c r="I38" s="9"/>
      <c r="J38" s="78">
        <v>63624869.450000003</v>
      </c>
      <c r="K38" s="345">
        <v>0</v>
      </c>
      <c r="L38" s="343">
        <v>63624869.450000003</v>
      </c>
      <c r="M38" s="26"/>
      <c r="N38" s="355">
        <v>0</v>
      </c>
      <c r="O38" s="343">
        <v>63624869</v>
      </c>
      <c r="P38" s="48"/>
    </row>
    <row r="39" spans="1:16">
      <c r="A39" s="1" t="s">
        <v>58</v>
      </c>
      <c r="B39" s="12" t="s">
        <v>59</v>
      </c>
      <c r="C39" s="99" t="s">
        <v>57</v>
      </c>
      <c r="E39" s="110"/>
      <c r="F39" s="110"/>
      <c r="G39" s="20"/>
      <c r="H39" s="9"/>
      <c r="I39" s="9"/>
      <c r="J39" s="78">
        <v>2963263.74</v>
      </c>
      <c r="K39" s="345">
        <v>0</v>
      </c>
      <c r="L39" s="343">
        <v>2963263.74</v>
      </c>
      <c r="M39" s="26"/>
      <c r="N39" s="355">
        <v>145838</v>
      </c>
      <c r="O39" s="343">
        <v>3109102</v>
      </c>
      <c r="P39" s="48"/>
    </row>
    <row r="40" spans="1:16">
      <c r="A40" s="7" t="s">
        <v>61</v>
      </c>
      <c r="B40" s="12" t="s">
        <v>59</v>
      </c>
      <c r="C40" s="99" t="s">
        <v>60</v>
      </c>
      <c r="E40" s="110"/>
      <c r="F40" s="110"/>
      <c r="G40" s="20"/>
      <c r="H40" s="9"/>
      <c r="I40" s="9"/>
      <c r="J40" s="78">
        <v>1340392.2</v>
      </c>
      <c r="K40" s="345">
        <v>0</v>
      </c>
      <c r="L40" s="343">
        <v>1340392.2</v>
      </c>
      <c r="M40" s="26"/>
      <c r="N40" s="355">
        <v>0</v>
      </c>
      <c r="O40" s="343">
        <v>1340392</v>
      </c>
      <c r="P40" s="48"/>
    </row>
    <row r="41" spans="1:16">
      <c r="A41" s="1" t="s">
        <v>62</v>
      </c>
      <c r="B41" s="12" t="s">
        <v>26</v>
      </c>
      <c r="C41" s="99" t="s">
        <v>307</v>
      </c>
      <c r="E41" s="110"/>
      <c r="F41" s="110"/>
      <c r="G41" s="20"/>
      <c r="H41" s="9"/>
      <c r="I41" s="9"/>
      <c r="J41" s="78">
        <v>662549.86</v>
      </c>
      <c r="K41" s="345">
        <v>0</v>
      </c>
      <c r="L41" s="343">
        <v>662549.86</v>
      </c>
      <c r="M41" s="26"/>
      <c r="N41" s="355">
        <v>6880854</v>
      </c>
      <c r="O41" s="343">
        <v>7543404</v>
      </c>
      <c r="P41" s="48"/>
    </row>
    <row r="42" spans="1:16">
      <c r="A42" s="7" t="s">
        <v>64</v>
      </c>
      <c r="B42" s="12" t="s">
        <v>65</v>
      </c>
      <c r="C42" s="21" t="s">
        <v>63</v>
      </c>
      <c r="D42" s="20"/>
      <c r="E42" s="9"/>
      <c r="F42" s="9"/>
      <c r="G42" s="20"/>
      <c r="H42" s="9"/>
      <c r="I42" s="9"/>
      <c r="J42" s="78">
        <v>133937.65</v>
      </c>
      <c r="K42" s="345">
        <v>0</v>
      </c>
      <c r="L42" s="343">
        <v>133937.65</v>
      </c>
      <c r="M42" s="26"/>
      <c r="N42" s="355">
        <v>0</v>
      </c>
      <c r="O42" s="343">
        <v>133938</v>
      </c>
      <c r="P42" s="48"/>
    </row>
    <row r="43" spans="1:16">
      <c r="A43" s="1" t="s">
        <v>66</v>
      </c>
      <c r="B43" s="12" t="s">
        <v>33</v>
      </c>
      <c r="C43" s="21" t="s">
        <v>311</v>
      </c>
      <c r="D43" s="20"/>
      <c r="E43" s="20"/>
      <c r="F43" s="20"/>
      <c r="G43" s="20"/>
      <c r="H43" s="20"/>
      <c r="I43" s="20"/>
      <c r="J43" s="78">
        <v>0</v>
      </c>
      <c r="K43" s="345">
        <v>0</v>
      </c>
      <c r="L43" s="343">
        <v>0</v>
      </c>
      <c r="M43" s="26"/>
      <c r="N43" s="355">
        <v>0</v>
      </c>
      <c r="O43" s="343">
        <v>0</v>
      </c>
      <c r="P43" s="48"/>
    </row>
    <row r="44" spans="1:16">
      <c r="A44" s="7" t="s">
        <v>68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79">
        <v>-390224.08</v>
      </c>
      <c r="K44" s="347">
        <v>0</v>
      </c>
      <c r="L44" s="375">
        <v>-390224.08</v>
      </c>
      <c r="M44" s="26"/>
      <c r="N44" s="356">
        <v>0</v>
      </c>
      <c r="O44" s="375">
        <v>-390224</v>
      </c>
      <c r="P44" s="48"/>
    </row>
    <row r="45" spans="1:16">
      <c r="C45" s="20" t="s">
        <v>69</v>
      </c>
      <c r="D45" s="20"/>
      <c r="E45" s="20"/>
      <c r="F45" s="20"/>
      <c r="G45" s="20"/>
      <c r="H45" s="20"/>
      <c r="I45" s="20"/>
      <c r="J45" s="78">
        <v>0</v>
      </c>
      <c r="K45" s="343">
        <v>0</v>
      </c>
      <c r="L45" s="343">
        <v>0</v>
      </c>
      <c r="M45" s="49"/>
      <c r="N45" s="343">
        <v>0</v>
      </c>
      <c r="O45" s="343">
        <v>0</v>
      </c>
      <c r="P45" s="50"/>
    </row>
    <row r="46" spans="1:16">
      <c r="A46" s="28" t="s">
        <v>70</v>
      </c>
      <c r="B46" s="29"/>
      <c r="C46" s="15"/>
      <c r="D46" s="20"/>
      <c r="E46" s="9"/>
      <c r="F46" s="9"/>
      <c r="G46" s="9"/>
      <c r="H46" s="9"/>
      <c r="I46" s="9"/>
      <c r="J46" s="94"/>
      <c r="K46" s="83"/>
      <c r="L46" s="83"/>
      <c r="M46" s="34"/>
      <c r="N46" s="83"/>
      <c r="O46" s="83"/>
      <c r="P46" s="39"/>
    </row>
    <row r="47" spans="1:16">
      <c r="A47" s="28"/>
      <c r="B47" s="29"/>
      <c r="C47" s="15" t="s">
        <v>71</v>
      </c>
      <c r="D47" s="20"/>
      <c r="E47" s="9"/>
      <c r="F47" s="9"/>
      <c r="G47" s="9"/>
      <c r="H47" s="9"/>
      <c r="I47" s="9"/>
      <c r="J47" s="34">
        <v>152615296.08000001</v>
      </c>
      <c r="K47" s="88">
        <v>0</v>
      </c>
      <c r="L47" s="88">
        <v>152615296</v>
      </c>
      <c r="M47" s="34"/>
      <c r="N47" s="88">
        <v>7026692</v>
      </c>
      <c r="O47" s="88">
        <v>159641988</v>
      </c>
      <c r="P47" s="45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8"/>
      <c r="K48" s="343"/>
      <c r="L48" s="343"/>
      <c r="M48" s="20"/>
      <c r="N48" s="343"/>
      <c r="O48" s="343"/>
    </row>
    <row r="49" spans="1:16">
      <c r="A49" s="28"/>
      <c r="B49" s="29"/>
      <c r="C49" s="9" t="s">
        <v>326</v>
      </c>
      <c r="D49" s="15"/>
      <c r="E49" s="9"/>
      <c r="F49" s="9"/>
      <c r="G49" s="9"/>
      <c r="H49" s="9"/>
      <c r="I49" s="9"/>
      <c r="J49" s="94"/>
      <c r="K49" s="83"/>
      <c r="L49" s="83"/>
      <c r="M49" s="34"/>
      <c r="N49" s="83"/>
      <c r="O49" s="83"/>
      <c r="P49" s="39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81">
        <v>-28341481.840000004</v>
      </c>
      <c r="K50" s="338">
        <v>0</v>
      </c>
      <c r="L50" s="353">
        <v>-28341482</v>
      </c>
      <c r="M50" s="10"/>
      <c r="N50" s="353">
        <v>-1520582</v>
      </c>
      <c r="O50" s="353">
        <v>-29862064</v>
      </c>
      <c r="P50" s="11"/>
    </row>
    <row r="51" spans="1:16">
      <c r="A51" s="28" t="s">
        <v>73</v>
      </c>
      <c r="B51" s="29" t="s">
        <v>52</v>
      </c>
      <c r="C51" s="21"/>
      <c r="D51" s="20"/>
      <c r="E51" s="9"/>
      <c r="F51" s="9"/>
      <c r="G51" s="9"/>
      <c r="H51" s="20"/>
      <c r="I51" s="9"/>
      <c r="J51" s="89"/>
      <c r="K51" s="344"/>
      <c r="L51" s="372"/>
      <c r="M51" s="26"/>
      <c r="N51" s="344"/>
      <c r="O51" s="372"/>
      <c r="P51" s="48"/>
    </row>
    <row r="52" spans="1:16">
      <c r="A52" s="28" t="s">
        <v>75</v>
      </c>
      <c r="B52" s="29" t="s">
        <v>76</v>
      </c>
      <c r="C52" s="21" t="s">
        <v>74</v>
      </c>
      <c r="D52" s="20"/>
      <c r="E52" s="9"/>
      <c r="F52" s="9"/>
      <c r="G52" s="9"/>
      <c r="H52" s="20"/>
      <c r="I52" s="9"/>
      <c r="J52" s="78">
        <v>3631980.5</v>
      </c>
      <c r="K52" s="345">
        <v>-0.49</v>
      </c>
      <c r="L52" s="343">
        <v>3631980.01</v>
      </c>
      <c r="M52" s="77"/>
      <c r="N52" s="345">
        <v>0</v>
      </c>
      <c r="O52" s="343">
        <v>3631980</v>
      </c>
      <c r="P52" s="27"/>
    </row>
    <row r="53" spans="1:16">
      <c r="A53" s="28" t="s">
        <v>78</v>
      </c>
      <c r="B53" s="29" t="s">
        <v>79</v>
      </c>
      <c r="C53" s="9" t="s">
        <v>77</v>
      </c>
      <c r="D53" s="20"/>
      <c r="E53" s="9"/>
      <c r="F53" s="9"/>
      <c r="G53" s="9"/>
      <c r="H53" s="20"/>
      <c r="I53" s="9"/>
      <c r="J53" s="78">
        <v>5347229.53</v>
      </c>
      <c r="K53" s="345">
        <v>0</v>
      </c>
      <c r="L53" s="343">
        <v>5347229.53</v>
      </c>
      <c r="M53" s="77"/>
      <c r="N53" s="357">
        <v>0</v>
      </c>
      <c r="O53" s="343">
        <v>5347230</v>
      </c>
      <c r="P53" s="27"/>
    </row>
    <row r="54" spans="1:16">
      <c r="A54" s="28" t="s">
        <v>81</v>
      </c>
      <c r="B54" s="29" t="s">
        <v>79</v>
      </c>
      <c r="C54" s="44" t="s">
        <v>80</v>
      </c>
      <c r="D54" s="20"/>
      <c r="E54" s="9"/>
      <c r="F54" s="9"/>
      <c r="G54" s="9"/>
      <c r="H54" s="20"/>
      <c r="I54" s="9"/>
      <c r="J54" s="79">
        <v>0</v>
      </c>
      <c r="K54" s="347">
        <v>0</v>
      </c>
      <c r="L54" s="375">
        <v>0</v>
      </c>
      <c r="M54" s="77"/>
      <c r="N54" s="347">
        <v>0</v>
      </c>
      <c r="O54" s="375">
        <v>0</v>
      </c>
      <c r="P54" s="27"/>
    </row>
    <row r="55" spans="1:16">
      <c r="A55" s="28"/>
      <c r="B55" s="29"/>
      <c r="C55" s="20" t="s">
        <v>309</v>
      </c>
      <c r="D55" s="20"/>
      <c r="E55" s="9"/>
      <c r="F55" s="9"/>
      <c r="G55" s="9"/>
      <c r="H55" s="9"/>
      <c r="I55" s="9"/>
      <c r="J55" s="49">
        <v>0</v>
      </c>
      <c r="K55" s="338">
        <v>0</v>
      </c>
      <c r="L55" s="343">
        <v>0</v>
      </c>
      <c r="M55" s="49"/>
      <c r="N55" s="343">
        <v>0</v>
      </c>
      <c r="O55" s="343">
        <v>0</v>
      </c>
      <c r="P55" s="50"/>
    </row>
    <row r="56" spans="1:16" ht="13.5" thickBot="1">
      <c r="A56" s="40" t="s">
        <v>82</v>
      </c>
      <c r="B56" s="29"/>
      <c r="C56" s="15"/>
      <c r="D56" s="20"/>
      <c r="E56" s="20"/>
      <c r="F56" s="9"/>
      <c r="G56" s="9"/>
      <c r="H56" s="9"/>
      <c r="I56" s="9"/>
      <c r="J56" s="80"/>
      <c r="K56" s="80"/>
      <c r="L56" s="80"/>
      <c r="M56" s="82"/>
      <c r="N56" s="80"/>
      <c r="O56" s="80"/>
      <c r="P56" s="51"/>
    </row>
    <row r="57" spans="1:16" ht="13.5" thickTop="1">
      <c r="A57" s="28"/>
      <c r="B57" s="29"/>
      <c r="C57" s="15" t="s">
        <v>83</v>
      </c>
      <c r="D57" s="20"/>
      <c r="E57" s="20"/>
      <c r="F57" s="9"/>
      <c r="G57" s="9"/>
      <c r="H57" s="9"/>
      <c r="I57" s="9"/>
      <c r="J57" s="88">
        <v>8979210.0300000012</v>
      </c>
      <c r="K57" s="88">
        <v>-0.49</v>
      </c>
      <c r="L57" s="88">
        <v>8979210</v>
      </c>
      <c r="M57" s="34"/>
      <c r="N57" s="88">
        <v>0</v>
      </c>
      <c r="O57" s="88">
        <v>8979210</v>
      </c>
      <c r="P57" s="45"/>
    </row>
    <row r="58" spans="1:16">
      <c r="A58" s="40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52"/>
      <c r="N58" s="83"/>
      <c r="O58" s="83"/>
      <c r="P58" s="51"/>
    </row>
    <row r="59" spans="1:16">
      <c r="A59" s="28"/>
      <c r="B59" s="29"/>
      <c r="C59" s="53" t="s">
        <v>375</v>
      </c>
      <c r="D59" s="20"/>
      <c r="E59" s="20"/>
      <c r="F59" s="9"/>
      <c r="G59" s="9"/>
      <c r="H59" s="9"/>
      <c r="I59" s="9"/>
      <c r="J59" s="54">
        <v>-19362271.810000002</v>
      </c>
      <c r="K59" s="338">
        <v>-0.49</v>
      </c>
      <c r="L59" s="358">
        <v>-19362272</v>
      </c>
      <c r="M59" s="54"/>
      <c r="N59" s="358">
        <v>-1520582</v>
      </c>
      <c r="O59" s="358">
        <v>-20882854</v>
      </c>
      <c r="P59" s="55"/>
    </row>
    <row r="60" spans="1:16">
      <c r="A60" s="28" t="s">
        <v>84</v>
      </c>
      <c r="B60" s="29"/>
      <c r="C60" s="9"/>
      <c r="D60" s="20"/>
      <c r="E60" s="9"/>
      <c r="F60" s="9"/>
      <c r="G60" s="9"/>
      <c r="H60" s="9"/>
      <c r="I60" s="9"/>
      <c r="J60" s="56"/>
      <c r="K60" s="338"/>
      <c r="L60" s="359"/>
      <c r="M60" s="26"/>
      <c r="N60" s="359"/>
      <c r="O60" s="343"/>
      <c r="P60" s="57"/>
    </row>
    <row r="61" spans="1:16">
      <c r="A61" s="28" t="s">
        <v>86</v>
      </c>
      <c r="B61" s="29" t="s">
        <v>87</v>
      </c>
      <c r="C61" s="9" t="s">
        <v>85</v>
      </c>
      <c r="D61" s="20"/>
      <c r="E61" s="9"/>
      <c r="F61" s="9"/>
      <c r="G61" s="9"/>
      <c r="H61" s="9"/>
      <c r="I61" s="9"/>
      <c r="J61" s="95"/>
      <c r="K61" s="338"/>
      <c r="L61" s="379">
        <v>259828867</v>
      </c>
      <c r="M61" s="26"/>
      <c r="N61" s="360">
        <v>53229612</v>
      </c>
      <c r="O61" s="88">
        <v>313058479</v>
      </c>
      <c r="P61" s="48"/>
    </row>
    <row r="62" spans="1:16" s="36" customFormat="1">
      <c r="A62" s="28"/>
      <c r="B62" s="29"/>
      <c r="C62" s="21" t="s">
        <v>88</v>
      </c>
      <c r="D62" s="21"/>
      <c r="E62" s="21"/>
      <c r="F62" s="21"/>
      <c r="G62" s="21"/>
      <c r="H62" s="58"/>
      <c r="I62" s="21"/>
      <c r="J62" s="75"/>
      <c r="K62" s="88"/>
      <c r="L62" s="378">
        <v>1</v>
      </c>
      <c r="M62" s="59">
        <v>-106251</v>
      </c>
      <c r="N62" s="361">
        <v>0</v>
      </c>
      <c r="O62" s="361">
        <v>1</v>
      </c>
      <c r="P62" s="60"/>
    </row>
    <row r="63" spans="1:16" s="36" customFormat="1">
      <c r="A63" s="40"/>
      <c r="B63" s="29"/>
      <c r="C63" s="61"/>
      <c r="D63" s="21"/>
      <c r="E63" s="21"/>
      <c r="F63" s="21"/>
      <c r="G63" s="21"/>
      <c r="H63" s="35"/>
      <c r="I63" s="35"/>
      <c r="J63" s="87"/>
      <c r="K63" s="348"/>
      <c r="L63" s="362"/>
      <c r="M63" s="52"/>
      <c r="N63" s="362"/>
      <c r="O63" s="362"/>
      <c r="P63" s="51"/>
    </row>
    <row r="64" spans="1:16" s="331" customFormat="1">
      <c r="A64" s="327"/>
      <c r="B64" s="328"/>
      <c r="C64" s="329" t="s">
        <v>89</v>
      </c>
      <c r="D64" s="329"/>
      <c r="E64" s="329"/>
      <c r="F64" s="329"/>
      <c r="G64" s="329"/>
      <c r="H64" s="329"/>
      <c r="I64" s="329"/>
      <c r="J64" s="329"/>
      <c r="K64" s="349"/>
      <c r="L64" s="349">
        <v>259828868</v>
      </c>
      <c r="M64" s="330"/>
      <c r="N64" s="363">
        <v>53229612</v>
      </c>
      <c r="O64" s="363">
        <v>313058480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62"/>
      <c r="J65" s="96"/>
      <c r="K65" s="338"/>
      <c r="L65" s="362"/>
      <c r="M65" s="52"/>
      <c r="N65" s="362"/>
      <c r="O65" s="362"/>
      <c r="P65" s="24"/>
    </row>
    <row r="66" spans="1:16">
      <c r="A66" s="40"/>
      <c r="B66" s="29"/>
      <c r="C66" s="9" t="s">
        <v>90</v>
      </c>
      <c r="D66" s="9"/>
      <c r="E66" s="9"/>
      <c r="F66" s="9"/>
      <c r="G66" s="9"/>
      <c r="H66" s="9"/>
      <c r="I66" s="9"/>
      <c r="J66" s="63"/>
      <c r="K66" s="338"/>
      <c r="L66" s="338">
        <v>240466596</v>
      </c>
      <c r="M66" s="9"/>
      <c r="N66" s="338">
        <v>51709030</v>
      </c>
      <c r="O66" s="338">
        <v>292175626</v>
      </c>
      <c r="P66" s="64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43"/>
      <c r="L67" s="343"/>
      <c r="M67" s="20"/>
      <c r="N67" s="343"/>
      <c r="O67" s="343"/>
    </row>
    <row r="68" spans="1:16" customFormat="1" ht="15">
      <c r="C68" s="4" t="s">
        <v>91</v>
      </c>
      <c r="K68" s="350"/>
      <c r="L68" s="380"/>
      <c r="M68" s="65"/>
      <c r="N68" s="364"/>
      <c r="O68" s="364"/>
    </row>
    <row r="69" spans="1:16">
      <c r="I69" s="66"/>
      <c r="J69" s="66"/>
      <c r="K69" s="351"/>
      <c r="L69" s="365">
        <v>0</v>
      </c>
      <c r="M69" s="97"/>
      <c r="N69" s="365">
        <v>0</v>
      </c>
      <c r="O69" s="365">
        <v>0</v>
      </c>
    </row>
    <row r="70" spans="1:16">
      <c r="L70" s="365">
        <v>-2</v>
      </c>
      <c r="M70" s="97"/>
      <c r="N70" s="365"/>
      <c r="O70" s="365"/>
    </row>
    <row r="71" spans="1:16">
      <c r="L71" s="365"/>
      <c r="M71" s="97"/>
      <c r="N71" s="360"/>
      <c r="O71" s="360"/>
    </row>
    <row r="72" spans="1:16">
      <c r="L72" s="365"/>
      <c r="M72" s="97"/>
      <c r="N72" s="365"/>
      <c r="O72" s="365"/>
    </row>
    <row r="73" spans="1:16">
      <c r="L73" s="365"/>
      <c r="M73" s="97"/>
      <c r="N73" s="365"/>
      <c r="O73" s="365"/>
    </row>
    <row r="74" spans="1:16">
      <c r="J74" s="332"/>
      <c r="L74" s="365"/>
      <c r="M74" s="97"/>
      <c r="N74" s="365"/>
      <c r="O74" s="365"/>
    </row>
    <row r="75" spans="1:16">
      <c r="A75" s="7"/>
      <c r="B75" s="8"/>
      <c r="L75" s="365"/>
      <c r="M75" s="97"/>
      <c r="N75" s="365"/>
      <c r="O75" s="365"/>
    </row>
    <row r="76" spans="1:16">
      <c r="L76" s="365"/>
      <c r="M76" s="97"/>
      <c r="N76" s="365"/>
      <c r="O76" s="365"/>
    </row>
    <row r="77" spans="1:16">
      <c r="A77" s="7"/>
      <c r="B77" s="8"/>
      <c r="L77" s="365"/>
      <c r="M77" s="97"/>
      <c r="N77" s="365"/>
      <c r="O77" s="365"/>
    </row>
    <row r="78" spans="1:16">
      <c r="L78" s="365"/>
      <c r="M78" s="97"/>
      <c r="N78" s="365"/>
      <c r="O78" s="365"/>
    </row>
    <row r="79" spans="1:16">
      <c r="A79" s="7"/>
      <c r="B79" s="8"/>
      <c r="L79" s="365"/>
      <c r="M79" s="97"/>
      <c r="N79" s="365"/>
      <c r="O79" s="365"/>
    </row>
    <row r="80" spans="1:16">
      <c r="L80" s="365"/>
      <c r="M80" s="97"/>
      <c r="N80" s="365"/>
      <c r="O80" s="365"/>
    </row>
    <row r="82" spans="1:2">
      <c r="A82" s="7"/>
      <c r="B82" s="8"/>
    </row>
    <row r="83" spans="1:2">
      <c r="A83" s="4"/>
    </row>
  </sheetData>
  <sheetProtection algorithmName="SHA-512" hashValue="Ngqo3EHHV3hhIun7lxuo/HFllaGFZ1Qdwo7ZCVo6cKJhjWDcedMTqyKO3RMWWwbjWHvIgwXpoFuabrg4bVL7Ag==" saltValue="/WNTV96Ld2Yvp8H0CxocrQ==" spinCount="100000" sheet="1" formatColumns="0" formatRows="0"/>
  <conditionalFormatting sqref="L68">
    <cfRule type="cellIs" dxfId="43" priority="3" operator="notEqual">
      <formula>0</formula>
    </cfRule>
    <cfRule type="cellIs" dxfId="42" priority="4" operator="equal">
      <formula>0</formula>
    </cfRule>
  </conditionalFormatting>
  <conditionalFormatting sqref="N68:O68">
    <cfRule type="cellIs" dxfId="41" priority="1" operator="notEqual">
      <formula>0</formula>
    </cfRule>
    <cfRule type="cellIs" dxfId="40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  <pageSetUpPr fitToPage="1"/>
  </sheetPr>
  <dimension ref="A1:P83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0" width="17.7109375" style="4" customWidth="1"/>
    <col min="11" max="12" width="17.7109375" style="352" customWidth="1"/>
    <col min="13" max="13" width="0.140625" style="4" customWidth="1"/>
    <col min="14" max="14" width="17.7109375" style="352" customWidth="1"/>
    <col min="15" max="15" width="19.28515625" style="352" customWidth="1"/>
    <col min="16" max="16" width="11.28515625" style="4" customWidth="1"/>
    <col min="17" max="16384" width="11.140625" style="4"/>
  </cols>
  <sheetData>
    <row r="1" spans="1:16">
      <c r="B1" s="2"/>
      <c r="C1" s="339"/>
      <c r="D1" s="104"/>
      <c r="E1" s="104"/>
      <c r="F1" s="104"/>
      <c r="G1" s="104"/>
      <c r="H1" s="104"/>
      <c r="I1" s="104"/>
      <c r="J1" s="101" t="s">
        <v>315</v>
      </c>
      <c r="K1" s="339"/>
      <c r="L1" s="339"/>
      <c r="M1" s="104"/>
      <c r="N1" s="339"/>
      <c r="O1" s="339"/>
      <c r="P1" s="3"/>
    </row>
    <row r="2" spans="1:16">
      <c r="B2" s="2"/>
      <c r="C2" s="104"/>
      <c r="D2" s="104"/>
      <c r="E2" s="104"/>
      <c r="F2" s="104"/>
      <c r="G2" s="104"/>
      <c r="H2" s="104"/>
      <c r="I2" s="104"/>
      <c r="J2" s="101" t="s">
        <v>0</v>
      </c>
      <c r="K2" s="339"/>
      <c r="L2" s="339"/>
      <c r="M2" s="104"/>
      <c r="N2" s="339"/>
      <c r="O2" s="339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02" t="s">
        <v>1</v>
      </c>
      <c r="K3" s="340"/>
      <c r="L3" s="340"/>
      <c r="M3" s="15"/>
      <c r="N3" s="340"/>
      <c r="O3" s="366"/>
      <c r="P3" s="4" t="s">
        <v>2</v>
      </c>
    </row>
    <row r="4" spans="1:16">
      <c r="B4" s="2"/>
      <c r="C4" s="105"/>
      <c r="D4" s="106"/>
      <c r="E4" s="106"/>
      <c r="F4" s="106"/>
      <c r="G4" s="106"/>
      <c r="H4" s="106"/>
      <c r="I4" s="106"/>
      <c r="J4" s="107" t="s">
        <v>373</v>
      </c>
      <c r="K4" s="340"/>
      <c r="L4" s="340"/>
      <c r="M4" s="106"/>
      <c r="N4" s="340"/>
      <c r="O4" s="367"/>
      <c r="P4" s="4" t="s">
        <v>374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88"/>
      <c r="L5" s="353"/>
      <c r="M5" s="10"/>
      <c r="N5" s="353"/>
      <c r="O5" s="353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54" t="s">
        <v>3</v>
      </c>
      <c r="K6" s="341"/>
      <c r="L6" s="354" t="s">
        <v>3</v>
      </c>
      <c r="M6" s="255"/>
      <c r="N6" s="354" t="s">
        <v>4</v>
      </c>
      <c r="O6" s="354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56" t="s">
        <v>290</v>
      </c>
      <c r="K7" s="342" t="s">
        <v>291</v>
      </c>
      <c r="L7" s="370"/>
      <c r="M7" s="258"/>
      <c r="N7" s="342" t="str">
        <f>[4]SNP!$O$9</f>
        <v>Unit</v>
      </c>
      <c r="O7" s="342"/>
      <c r="P7" s="16"/>
    </row>
    <row r="8" spans="1:16">
      <c r="A8" s="17" t="s">
        <v>7</v>
      </c>
      <c r="B8" s="18" t="s">
        <v>8</v>
      </c>
      <c r="C8" s="9" t="s">
        <v>6</v>
      </c>
      <c r="D8" s="9"/>
      <c r="E8" s="9"/>
      <c r="F8" s="9"/>
      <c r="G8" s="9"/>
      <c r="H8" s="9"/>
      <c r="I8" s="9"/>
      <c r="J8" s="9"/>
      <c r="K8" s="338"/>
      <c r="L8" s="353"/>
      <c r="M8" s="10"/>
      <c r="N8" s="353"/>
      <c r="O8" s="353"/>
      <c r="P8" s="11"/>
    </row>
    <row r="9" spans="1:16">
      <c r="B9" s="19"/>
      <c r="C9" s="20" t="s">
        <v>9</v>
      </c>
      <c r="D9" s="21"/>
      <c r="E9" s="9"/>
      <c r="F9" s="9"/>
      <c r="G9" s="9"/>
      <c r="H9" s="9"/>
      <c r="I9" s="20"/>
      <c r="J9" s="20"/>
      <c r="K9" s="343"/>
      <c r="L9" s="343"/>
      <c r="M9" s="10"/>
      <c r="N9" s="343"/>
      <c r="O9" s="343"/>
    </row>
    <row r="10" spans="1:16">
      <c r="A10" s="1" t="s">
        <v>11</v>
      </c>
      <c r="B10" s="19" t="s">
        <v>12</v>
      </c>
      <c r="C10" s="20"/>
      <c r="D10" s="22" t="s">
        <v>321</v>
      </c>
      <c r="E10" s="20"/>
      <c r="F10" s="109"/>
      <c r="G10" s="109"/>
      <c r="H10" s="23"/>
      <c r="I10" s="21"/>
      <c r="J10" s="89"/>
      <c r="K10" s="344"/>
      <c r="L10" s="372"/>
      <c r="M10" s="76"/>
      <c r="N10" s="344"/>
      <c r="O10" s="372"/>
      <c r="P10" s="24"/>
    </row>
    <row r="11" spans="1:16">
      <c r="A11" s="1" t="s">
        <v>14</v>
      </c>
      <c r="B11" s="19" t="s">
        <v>15</v>
      </c>
      <c r="C11" s="20"/>
      <c r="D11" s="21" t="s">
        <v>322</v>
      </c>
      <c r="E11" s="9"/>
      <c r="F11" s="25"/>
      <c r="G11" s="26">
        <v>8461576.4800000004</v>
      </c>
      <c r="H11" s="9"/>
      <c r="I11" s="20"/>
      <c r="J11" s="78">
        <v>9337618.2400000002</v>
      </c>
      <c r="K11" s="345">
        <v>0</v>
      </c>
      <c r="L11" s="343">
        <v>9337618.2400000002</v>
      </c>
      <c r="M11" s="77"/>
      <c r="N11" s="345">
        <v>0</v>
      </c>
      <c r="O11" s="343">
        <v>9337618</v>
      </c>
      <c r="P11" s="27"/>
    </row>
    <row r="12" spans="1:16">
      <c r="A12" s="1" t="s">
        <v>17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8">
        <v>1104184.23</v>
      </c>
      <c r="K12" s="345">
        <v>0</v>
      </c>
      <c r="L12" s="343">
        <v>1104184.23</v>
      </c>
      <c r="M12" s="77"/>
      <c r="N12" s="345">
        <v>0</v>
      </c>
      <c r="O12" s="343">
        <v>1104184</v>
      </c>
      <c r="P12" s="27"/>
    </row>
    <row r="13" spans="1:16">
      <c r="A13" s="1" t="s">
        <v>19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8">
        <v>46327.039999999994</v>
      </c>
      <c r="K13" s="345">
        <v>0</v>
      </c>
      <c r="L13" s="343">
        <v>46327.039999999994</v>
      </c>
      <c r="M13" s="77"/>
      <c r="N13" s="345">
        <v>55396</v>
      </c>
      <c r="O13" s="343">
        <v>101723</v>
      </c>
      <c r="P13" s="27"/>
    </row>
    <row r="14" spans="1:16">
      <c r="A14" s="1" t="s">
        <v>21</v>
      </c>
      <c r="B14" s="19" t="s">
        <v>12</v>
      </c>
      <c r="C14" s="20"/>
      <c r="D14" s="21" t="s">
        <v>20</v>
      </c>
      <c r="E14" s="9"/>
      <c r="F14" s="25"/>
      <c r="G14" s="25"/>
      <c r="H14" s="20"/>
      <c r="I14" s="20"/>
      <c r="J14" s="78">
        <v>0</v>
      </c>
      <c r="K14" s="345">
        <v>0</v>
      </c>
      <c r="L14" s="343">
        <v>0</v>
      </c>
      <c r="M14" s="77"/>
      <c r="N14" s="345">
        <v>2010903</v>
      </c>
      <c r="O14" s="343">
        <v>2010903</v>
      </c>
      <c r="P14" s="27"/>
    </row>
    <row r="15" spans="1:16">
      <c r="A15" s="28"/>
      <c r="B15" s="29"/>
      <c r="C15" s="20"/>
      <c r="D15" s="21" t="s">
        <v>22</v>
      </c>
      <c r="E15" s="9"/>
      <c r="F15" s="30"/>
      <c r="G15" s="26"/>
      <c r="H15" s="31"/>
      <c r="I15" s="20"/>
      <c r="J15" s="90">
        <v>17105</v>
      </c>
      <c r="K15" s="346">
        <v>0</v>
      </c>
      <c r="L15" s="374">
        <v>17105</v>
      </c>
      <c r="M15" s="77"/>
      <c r="N15" s="343">
        <v>0</v>
      </c>
      <c r="O15" s="343">
        <v>17105</v>
      </c>
    </row>
    <row r="16" spans="1:16">
      <c r="A16" s="28" t="s">
        <v>24</v>
      </c>
      <c r="B16" s="29" t="s">
        <v>12</v>
      </c>
      <c r="C16" s="20"/>
      <c r="D16" s="22" t="s">
        <v>324</v>
      </c>
      <c r="E16" s="20"/>
      <c r="F16" s="109"/>
      <c r="G16" s="109"/>
      <c r="H16" s="31"/>
      <c r="I16" s="20"/>
      <c r="J16" s="78"/>
      <c r="K16" s="345">
        <v>0</v>
      </c>
      <c r="L16" s="343"/>
      <c r="M16" s="77"/>
      <c r="N16" s="345">
        <v>0</v>
      </c>
      <c r="O16" s="343"/>
      <c r="P16" s="27"/>
    </row>
    <row r="17" spans="1:16">
      <c r="A17" s="28" t="s">
        <v>25</v>
      </c>
      <c r="B17" s="32" t="s">
        <v>26</v>
      </c>
      <c r="C17" s="20"/>
      <c r="D17" s="33" t="s">
        <v>325</v>
      </c>
      <c r="E17" s="9"/>
      <c r="F17" s="9"/>
      <c r="G17" s="9">
        <v>1015389.18</v>
      </c>
      <c r="H17" s="9"/>
      <c r="I17" s="21"/>
      <c r="J17" s="79">
        <v>307127.63999999984</v>
      </c>
      <c r="K17" s="347">
        <v>0</v>
      </c>
      <c r="L17" s="375">
        <v>307127.63999999984</v>
      </c>
      <c r="M17" s="77"/>
      <c r="N17" s="347">
        <v>0</v>
      </c>
      <c r="O17" s="375">
        <v>307128</v>
      </c>
      <c r="P17" s="27"/>
    </row>
    <row r="18" spans="1:16" s="36" customFormat="1">
      <c r="A18" s="28"/>
      <c r="B18" s="32"/>
      <c r="C18" s="21"/>
      <c r="D18" s="21" t="s">
        <v>27</v>
      </c>
      <c r="E18" s="21"/>
      <c r="F18" s="21"/>
      <c r="G18" s="21"/>
      <c r="H18" s="34"/>
      <c r="I18" s="34"/>
      <c r="J18" s="34">
        <v>239730.88999999998</v>
      </c>
      <c r="K18" s="88">
        <v>0</v>
      </c>
      <c r="L18" s="88">
        <v>239730.88999999998</v>
      </c>
      <c r="M18" s="35"/>
      <c r="N18" s="348">
        <v>717254</v>
      </c>
      <c r="O18" s="348">
        <v>956985</v>
      </c>
    </row>
    <row r="19" spans="1:16" ht="13.5" thickBot="1">
      <c r="A19" s="28" t="s">
        <v>28</v>
      </c>
      <c r="B19" s="32"/>
      <c r="C19" s="20"/>
      <c r="D19" s="37"/>
      <c r="E19" s="20"/>
      <c r="F19" s="9"/>
      <c r="G19" s="9"/>
      <c r="H19" s="9"/>
      <c r="I19" s="9"/>
      <c r="J19" s="91"/>
      <c r="K19" s="80"/>
      <c r="L19" s="80"/>
      <c r="M19" s="38"/>
      <c r="N19" s="80"/>
      <c r="O19" s="80"/>
      <c r="P19" s="39"/>
    </row>
    <row r="20" spans="1:16" ht="13.5" thickTop="1">
      <c r="A20" s="28"/>
      <c r="B20" s="32"/>
      <c r="C20" s="9"/>
      <c r="D20" s="9" t="s">
        <v>29</v>
      </c>
      <c r="E20" s="9"/>
      <c r="F20" s="9"/>
      <c r="G20" s="9"/>
      <c r="H20" s="9"/>
      <c r="I20" s="9"/>
      <c r="J20" s="81">
        <v>11052093.040000001</v>
      </c>
      <c r="K20" s="338">
        <v>0</v>
      </c>
      <c r="L20" s="353">
        <v>11052093</v>
      </c>
      <c r="M20" s="10"/>
      <c r="N20" s="353">
        <v>2783553</v>
      </c>
      <c r="O20" s="353">
        <v>13835646</v>
      </c>
      <c r="P20" s="11"/>
    </row>
    <row r="21" spans="1:16">
      <c r="A21" s="40"/>
      <c r="B21" s="41"/>
      <c r="C21" s="15"/>
      <c r="D21" s="9"/>
      <c r="E21" s="9"/>
      <c r="F21" s="9"/>
      <c r="G21" s="9"/>
      <c r="H21" s="9"/>
      <c r="I21" s="9"/>
      <c r="J21" s="81"/>
      <c r="K21" s="338"/>
      <c r="L21" s="353"/>
      <c r="M21" s="10"/>
      <c r="N21" s="353"/>
      <c r="O21" s="353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81"/>
      <c r="K22" s="338"/>
      <c r="L22" s="353"/>
      <c r="M22" s="10"/>
      <c r="N22" s="353"/>
      <c r="O22" s="353"/>
      <c r="P22" s="11"/>
    </row>
    <row r="23" spans="1:16">
      <c r="A23" s="7" t="s">
        <v>32</v>
      </c>
      <c r="B23" s="12" t="s">
        <v>33</v>
      </c>
      <c r="C23" s="22" t="s">
        <v>31</v>
      </c>
      <c r="D23" s="21"/>
      <c r="E23" s="9"/>
      <c r="F23" s="9"/>
      <c r="G23" s="20"/>
      <c r="H23" s="9"/>
      <c r="I23" s="9"/>
      <c r="J23" s="92"/>
      <c r="K23" s="344"/>
      <c r="L23" s="376"/>
      <c r="M23" s="77"/>
      <c r="N23" s="344"/>
      <c r="O23" s="372"/>
      <c r="P23" s="27"/>
    </row>
    <row r="24" spans="1:16">
      <c r="A24" s="1" t="s">
        <v>35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8">
        <v>52690229.730000012</v>
      </c>
      <c r="K24" s="345">
        <v>0</v>
      </c>
      <c r="L24" s="343">
        <v>52690229.730000012</v>
      </c>
      <c r="M24" s="77"/>
      <c r="N24" s="345">
        <v>690094.78</v>
      </c>
      <c r="O24" s="343">
        <v>53380325</v>
      </c>
      <c r="P24" s="27"/>
    </row>
    <row r="25" spans="1:16">
      <c r="A25" s="7" t="s">
        <v>37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8">
        <v>11115445.090000004</v>
      </c>
      <c r="K25" s="345">
        <v>0</v>
      </c>
      <c r="L25" s="343">
        <v>11115445.090000004</v>
      </c>
      <c r="M25" s="77"/>
      <c r="N25" s="345">
        <v>2239123.2200000002</v>
      </c>
      <c r="O25" s="343">
        <v>13354568</v>
      </c>
      <c r="P25" s="27"/>
    </row>
    <row r="26" spans="1:16">
      <c r="A26" s="1" t="s">
        <v>39</v>
      </c>
      <c r="B26" s="12" t="s">
        <v>33</v>
      </c>
      <c r="C26" s="22"/>
      <c r="D26" s="99" t="s">
        <v>38</v>
      </c>
      <c r="E26" s="110"/>
      <c r="F26" s="9"/>
      <c r="G26" s="20"/>
      <c r="H26" s="9"/>
      <c r="I26" s="9"/>
      <c r="J26" s="78">
        <v>2017887.21</v>
      </c>
      <c r="K26" s="345">
        <v>0</v>
      </c>
      <c r="L26" s="343">
        <v>2017887.21</v>
      </c>
      <c r="M26" s="77"/>
      <c r="N26" s="345">
        <v>0</v>
      </c>
      <c r="O26" s="343">
        <v>2017887</v>
      </c>
      <c r="P26" s="27"/>
    </row>
    <row r="27" spans="1:16">
      <c r="A27" s="7" t="s">
        <v>41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8">
        <v>7874465.0799999991</v>
      </c>
      <c r="K27" s="345">
        <v>0</v>
      </c>
      <c r="L27" s="343">
        <v>7874465.0799999991</v>
      </c>
      <c r="M27" s="77"/>
      <c r="N27" s="345">
        <v>104854.34</v>
      </c>
      <c r="O27" s="343">
        <v>7979319</v>
      </c>
      <c r="P27" s="27"/>
    </row>
    <row r="28" spans="1:16">
      <c r="A28" s="1" t="s">
        <v>43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8">
        <v>4069665.65</v>
      </c>
      <c r="K28" s="345">
        <v>0</v>
      </c>
      <c r="L28" s="343">
        <v>4069665.65</v>
      </c>
      <c r="M28" s="77"/>
      <c r="N28" s="345">
        <v>25364.86</v>
      </c>
      <c r="O28" s="343">
        <v>4095031</v>
      </c>
      <c r="P28" s="27"/>
    </row>
    <row r="29" spans="1:16">
      <c r="A29" s="7" t="s">
        <v>45</v>
      </c>
      <c r="B29" s="12" t="s">
        <v>46</v>
      </c>
      <c r="C29" s="22"/>
      <c r="D29" s="21" t="s">
        <v>44</v>
      </c>
      <c r="E29" s="9"/>
      <c r="F29" s="9"/>
      <c r="G29" s="20"/>
      <c r="H29" s="9"/>
      <c r="I29" s="9"/>
      <c r="J29" s="79">
        <v>16193588.060000001</v>
      </c>
      <c r="K29" s="347">
        <v>0</v>
      </c>
      <c r="L29" s="375">
        <v>16193588.060000001</v>
      </c>
      <c r="M29" s="77"/>
      <c r="N29" s="347">
        <v>22072.71</v>
      </c>
      <c r="O29" s="375">
        <v>16215661</v>
      </c>
      <c r="P29" s="27"/>
    </row>
    <row r="30" spans="1:16">
      <c r="C30" s="22"/>
      <c r="D30" s="21" t="s">
        <v>47</v>
      </c>
      <c r="E30" s="9"/>
      <c r="F30" s="9"/>
      <c r="G30" s="20"/>
      <c r="H30" s="9"/>
      <c r="I30" s="9"/>
      <c r="J30" s="93">
        <v>9537336.8399999999</v>
      </c>
      <c r="K30" s="338">
        <v>0</v>
      </c>
      <c r="L30" s="353">
        <v>9537336.8399999999</v>
      </c>
      <c r="M30" s="42"/>
      <c r="N30" s="353">
        <v>795.97</v>
      </c>
      <c r="O30" s="353">
        <v>9538133</v>
      </c>
      <c r="P30" s="43"/>
    </row>
    <row r="31" spans="1:16" ht="13.5" thickBot="1">
      <c r="A31" s="1" t="s">
        <v>48</v>
      </c>
      <c r="C31" s="9"/>
      <c r="D31" s="37"/>
      <c r="E31" s="20"/>
      <c r="F31" s="9"/>
      <c r="G31" s="9"/>
      <c r="H31" s="9"/>
      <c r="I31" s="9"/>
      <c r="J31" s="91"/>
      <c r="K31" s="80"/>
      <c r="L31" s="80"/>
      <c r="M31" s="82"/>
      <c r="N31" s="80"/>
      <c r="O31" s="80"/>
      <c r="P31" s="39"/>
    </row>
    <row r="32" spans="1:16" ht="13.5" thickTop="1">
      <c r="A32" s="7"/>
      <c r="C32" s="22"/>
      <c r="D32" s="44" t="s">
        <v>49</v>
      </c>
      <c r="E32" s="9"/>
      <c r="F32" s="9"/>
      <c r="G32" s="20"/>
      <c r="H32" s="9"/>
      <c r="I32" s="9"/>
      <c r="J32" s="34">
        <v>103498617.66000003</v>
      </c>
      <c r="K32" s="338">
        <v>0</v>
      </c>
      <c r="L32" s="88">
        <v>103498618</v>
      </c>
      <c r="M32" s="34"/>
      <c r="N32" s="88">
        <v>3082306</v>
      </c>
      <c r="O32" s="88">
        <v>106580924</v>
      </c>
      <c r="P32" s="45"/>
    </row>
    <row r="33" spans="1:16">
      <c r="C33" s="9"/>
      <c r="D33" s="37"/>
      <c r="E33" s="20"/>
      <c r="F33" s="9"/>
      <c r="G33" s="9"/>
      <c r="H33" s="9"/>
      <c r="I33" s="9"/>
      <c r="J33" s="94"/>
      <c r="K33" s="83"/>
      <c r="L33" s="83"/>
      <c r="M33" s="38"/>
      <c r="N33" s="83"/>
      <c r="O33" s="83"/>
      <c r="P33" s="39"/>
    </row>
    <row r="34" spans="1:16">
      <c r="A34" s="7"/>
      <c r="C34" s="9"/>
      <c r="D34" s="9" t="s">
        <v>306</v>
      </c>
      <c r="E34" s="9"/>
      <c r="F34" s="9"/>
      <c r="G34" s="9"/>
      <c r="H34" s="9"/>
      <c r="I34" s="9"/>
      <c r="J34" s="81">
        <v>-92446524.62000002</v>
      </c>
      <c r="K34" s="338">
        <v>0</v>
      </c>
      <c r="L34" s="353">
        <v>-92446525</v>
      </c>
      <c r="M34" s="46"/>
      <c r="N34" s="353">
        <v>-298753</v>
      </c>
      <c r="O34" s="353">
        <v>-92745278</v>
      </c>
      <c r="P34" s="47"/>
    </row>
    <row r="35" spans="1:16">
      <c r="C35" s="15"/>
      <c r="D35" s="20"/>
      <c r="E35" s="9"/>
      <c r="F35" s="9"/>
      <c r="G35" s="9"/>
      <c r="H35" s="9"/>
      <c r="I35" s="9"/>
      <c r="J35" s="81"/>
      <c r="K35" s="338"/>
      <c r="L35" s="353"/>
      <c r="M35" s="10"/>
      <c r="N35" s="353"/>
      <c r="O35" s="353"/>
      <c r="P35" s="11"/>
    </row>
    <row r="36" spans="1:16">
      <c r="A36" s="7" t="s">
        <v>51</v>
      </c>
      <c r="B36" s="12" t="s">
        <v>52</v>
      </c>
      <c r="C36" s="21" t="s">
        <v>50</v>
      </c>
      <c r="D36" s="20"/>
      <c r="E36" s="9"/>
      <c r="F36" s="9"/>
      <c r="G36" s="20"/>
      <c r="H36" s="9"/>
      <c r="I36" s="9"/>
      <c r="J36" s="89"/>
      <c r="K36" s="344"/>
      <c r="L36" s="372"/>
      <c r="M36" s="26"/>
      <c r="N36" s="344"/>
      <c r="O36" s="372"/>
      <c r="P36" s="48"/>
    </row>
    <row r="37" spans="1:16">
      <c r="A37" s="1" t="s">
        <v>54</v>
      </c>
      <c r="B37" s="12" t="s">
        <v>15</v>
      </c>
      <c r="C37" s="21" t="s">
        <v>53</v>
      </c>
      <c r="D37" s="20"/>
      <c r="E37" s="9"/>
      <c r="F37" s="9"/>
      <c r="G37" s="20"/>
      <c r="H37" s="9"/>
      <c r="I37" s="9"/>
      <c r="J37" s="78">
        <v>53507043.82</v>
      </c>
      <c r="K37" s="345">
        <v>0</v>
      </c>
      <c r="L37" s="343">
        <v>53507043.82</v>
      </c>
      <c r="M37" s="26"/>
      <c r="N37" s="355">
        <v>0</v>
      </c>
      <c r="O37" s="343">
        <v>53507044</v>
      </c>
      <c r="P37" s="48"/>
    </row>
    <row r="38" spans="1:16">
      <c r="A38" s="7" t="s">
        <v>56</v>
      </c>
      <c r="B38" s="12" t="s">
        <v>15</v>
      </c>
      <c r="C38" s="21" t="s">
        <v>55</v>
      </c>
      <c r="D38" s="20"/>
      <c r="E38" s="9"/>
      <c r="F38" s="9"/>
      <c r="G38" s="20"/>
      <c r="H38" s="9"/>
      <c r="I38" s="9"/>
      <c r="J38" s="78">
        <v>18226412.91</v>
      </c>
      <c r="K38" s="345">
        <v>0</v>
      </c>
      <c r="L38" s="343">
        <v>18226412.91</v>
      </c>
      <c r="M38" s="26"/>
      <c r="N38" s="355">
        <v>0</v>
      </c>
      <c r="O38" s="343">
        <v>18226413</v>
      </c>
      <c r="P38" s="48"/>
    </row>
    <row r="39" spans="1:16">
      <c r="A39" s="1" t="s">
        <v>58</v>
      </c>
      <c r="B39" s="12" t="s">
        <v>59</v>
      </c>
      <c r="C39" s="99" t="s">
        <v>57</v>
      </c>
      <c r="E39" s="110"/>
      <c r="F39" s="110"/>
      <c r="G39" s="20"/>
      <c r="H39" s="9"/>
      <c r="I39" s="9"/>
      <c r="J39" s="78">
        <v>4425584.4600000009</v>
      </c>
      <c r="K39" s="345">
        <v>0</v>
      </c>
      <c r="L39" s="343">
        <v>4425584.4600000009</v>
      </c>
      <c r="M39" s="26"/>
      <c r="N39" s="355">
        <v>0</v>
      </c>
      <c r="O39" s="343">
        <v>4425584</v>
      </c>
      <c r="P39" s="48"/>
    </row>
    <row r="40" spans="1:16">
      <c r="A40" s="7" t="s">
        <v>61</v>
      </c>
      <c r="B40" s="12" t="s">
        <v>59</v>
      </c>
      <c r="C40" s="99" t="s">
        <v>60</v>
      </c>
      <c r="E40" s="110"/>
      <c r="F40" s="110"/>
      <c r="G40" s="20"/>
      <c r="H40" s="9"/>
      <c r="I40" s="9"/>
      <c r="J40" s="78">
        <v>1790192.71</v>
      </c>
      <c r="K40" s="345"/>
      <c r="L40" s="343">
        <v>1790192.71</v>
      </c>
      <c r="M40" s="26"/>
      <c r="N40" s="355">
        <v>1742440</v>
      </c>
      <c r="O40" s="343">
        <v>3532633</v>
      </c>
      <c r="P40" s="48"/>
    </row>
    <row r="41" spans="1:16">
      <c r="A41" s="1" t="s">
        <v>62</v>
      </c>
      <c r="B41" s="12" t="s">
        <v>26</v>
      </c>
      <c r="C41" s="99" t="s">
        <v>307</v>
      </c>
      <c r="E41" s="110"/>
      <c r="F41" s="110"/>
      <c r="G41" s="20"/>
      <c r="H41" s="9"/>
      <c r="I41" s="9"/>
      <c r="J41" s="78">
        <v>0</v>
      </c>
      <c r="K41" s="345">
        <v>0</v>
      </c>
      <c r="L41" s="343">
        <v>0</v>
      </c>
      <c r="M41" s="26"/>
      <c r="N41" s="355">
        <v>3249731</v>
      </c>
      <c r="O41" s="343">
        <v>3249731</v>
      </c>
      <c r="P41" s="48"/>
    </row>
    <row r="42" spans="1:16">
      <c r="A42" s="7" t="s">
        <v>64</v>
      </c>
      <c r="B42" s="12" t="s">
        <v>65</v>
      </c>
      <c r="C42" s="99" t="s">
        <v>63</v>
      </c>
      <c r="E42" s="110"/>
      <c r="F42" s="110"/>
      <c r="G42" s="20"/>
      <c r="H42" s="9"/>
      <c r="I42" s="9"/>
      <c r="J42" s="78">
        <v>4145.2</v>
      </c>
      <c r="K42" s="345">
        <v>0</v>
      </c>
      <c r="L42" s="343">
        <v>4145.2</v>
      </c>
      <c r="M42" s="26"/>
      <c r="N42" s="355">
        <v>0</v>
      </c>
      <c r="O42" s="343">
        <v>4145</v>
      </c>
      <c r="P42" s="48"/>
    </row>
    <row r="43" spans="1:16">
      <c r="A43" s="1" t="s">
        <v>66</v>
      </c>
      <c r="B43" s="12" t="s">
        <v>33</v>
      </c>
      <c r="C43" s="21" t="s">
        <v>311</v>
      </c>
      <c r="D43" s="20"/>
      <c r="E43" s="20"/>
      <c r="F43" s="20"/>
      <c r="G43" s="20"/>
      <c r="H43" s="20"/>
      <c r="I43" s="20"/>
      <c r="J43" s="78">
        <v>0</v>
      </c>
      <c r="K43" s="345">
        <v>0</v>
      </c>
      <c r="L43" s="343">
        <v>0</v>
      </c>
      <c r="M43" s="26"/>
      <c r="N43" s="355">
        <v>0</v>
      </c>
      <c r="O43" s="343">
        <v>0</v>
      </c>
      <c r="P43" s="48"/>
    </row>
    <row r="44" spans="1:16">
      <c r="A44" s="7" t="s">
        <v>68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79">
        <v>-48931.76</v>
      </c>
      <c r="K44" s="347">
        <v>0.72</v>
      </c>
      <c r="L44" s="375">
        <v>-48931.040000000001</v>
      </c>
      <c r="M44" s="26"/>
      <c r="N44" s="356">
        <v>0</v>
      </c>
      <c r="O44" s="375">
        <v>-48931</v>
      </c>
      <c r="P44" s="48"/>
    </row>
    <row r="45" spans="1:16">
      <c r="C45" s="20" t="s">
        <v>69</v>
      </c>
      <c r="D45" s="20"/>
      <c r="E45" s="20"/>
      <c r="F45" s="20"/>
      <c r="G45" s="20"/>
      <c r="H45" s="20"/>
      <c r="I45" s="20"/>
      <c r="J45" s="78">
        <v>0</v>
      </c>
      <c r="K45" s="343">
        <v>0</v>
      </c>
      <c r="L45" s="343">
        <v>0</v>
      </c>
      <c r="M45" s="49"/>
      <c r="N45" s="343">
        <v>0</v>
      </c>
      <c r="O45" s="343">
        <v>0</v>
      </c>
      <c r="P45" s="50"/>
    </row>
    <row r="46" spans="1:16">
      <c r="A46" s="28" t="s">
        <v>70</v>
      </c>
      <c r="B46" s="29"/>
      <c r="C46" s="15"/>
      <c r="D46" s="20"/>
      <c r="E46" s="9"/>
      <c r="F46" s="9"/>
      <c r="G46" s="9"/>
      <c r="H46" s="9"/>
      <c r="I46" s="9"/>
      <c r="J46" s="94"/>
      <c r="K46" s="83"/>
      <c r="L46" s="83"/>
      <c r="M46" s="34"/>
      <c r="N46" s="83"/>
      <c r="O46" s="83"/>
      <c r="P46" s="39"/>
    </row>
    <row r="47" spans="1:16">
      <c r="A47" s="28"/>
      <c r="B47" s="29"/>
      <c r="C47" s="15" t="s">
        <v>71</v>
      </c>
      <c r="D47" s="20"/>
      <c r="E47" s="9"/>
      <c r="F47" s="9"/>
      <c r="G47" s="9"/>
      <c r="H47" s="9"/>
      <c r="I47" s="9"/>
      <c r="J47" s="34">
        <v>77904447.339999989</v>
      </c>
      <c r="K47" s="88">
        <v>0.72</v>
      </c>
      <c r="L47" s="88">
        <v>77904448</v>
      </c>
      <c r="M47" s="34"/>
      <c r="N47" s="88">
        <v>4992171</v>
      </c>
      <c r="O47" s="88">
        <v>82896619</v>
      </c>
      <c r="P47" s="45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8"/>
      <c r="K48" s="343"/>
      <c r="L48" s="343"/>
      <c r="M48" s="20"/>
      <c r="N48" s="343"/>
      <c r="O48" s="343"/>
    </row>
    <row r="49" spans="1:16">
      <c r="A49" s="28"/>
      <c r="B49" s="29"/>
      <c r="C49" s="9" t="s">
        <v>308</v>
      </c>
      <c r="D49" s="15"/>
      <c r="E49" s="9"/>
      <c r="F49" s="9"/>
      <c r="G49" s="9"/>
      <c r="H49" s="9"/>
      <c r="I49" s="9"/>
      <c r="J49" s="94"/>
      <c r="K49" s="83"/>
      <c r="L49" s="83"/>
      <c r="M49" s="34"/>
      <c r="N49" s="83"/>
      <c r="O49" s="83"/>
      <c r="P49" s="39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81">
        <v>-14542077.280000031</v>
      </c>
      <c r="K50" s="338">
        <v>0.72</v>
      </c>
      <c r="L50" s="353">
        <v>-14542077</v>
      </c>
      <c r="M50" s="10"/>
      <c r="N50" s="353">
        <v>4693418</v>
      </c>
      <c r="O50" s="353">
        <v>-9848659</v>
      </c>
      <c r="P50" s="11"/>
    </row>
    <row r="51" spans="1:16">
      <c r="A51" s="28" t="s">
        <v>73</v>
      </c>
      <c r="B51" s="29" t="s">
        <v>52</v>
      </c>
      <c r="C51" s="21"/>
      <c r="D51" s="20"/>
      <c r="E51" s="9"/>
      <c r="F51" s="9"/>
      <c r="G51" s="9"/>
      <c r="H51" s="20"/>
      <c r="I51" s="9"/>
      <c r="J51" s="89"/>
      <c r="K51" s="344"/>
      <c r="L51" s="372"/>
      <c r="M51" s="26"/>
      <c r="N51" s="344"/>
      <c r="O51" s="372"/>
      <c r="P51" s="48"/>
    </row>
    <row r="52" spans="1:16">
      <c r="A52" s="28" t="s">
        <v>75</v>
      </c>
      <c r="B52" s="29" t="s">
        <v>76</v>
      </c>
      <c r="C52" s="21" t="s">
        <v>74</v>
      </c>
      <c r="D52" s="20"/>
      <c r="E52" s="9"/>
      <c r="F52" s="9"/>
      <c r="G52" s="9"/>
      <c r="H52" s="20"/>
      <c r="I52" s="9"/>
      <c r="J52" s="78">
        <v>11512720.07</v>
      </c>
      <c r="K52" s="345">
        <v>0</v>
      </c>
      <c r="L52" s="343">
        <v>11512720.07</v>
      </c>
      <c r="M52" s="77"/>
      <c r="N52" s="345">
        <v>0</v>
      </c>
      <c r="O52" s="343">
        <v>11512720</v>
      </c>
      <c r="P52" s="27"/>
    </row>
    <row r="53" spans="1:16">
      <c r="A53" s="28" t="s">
        <v>78</v>
      </c>
      <c r="B53" s="29" t="s">
        <v>79</v>
      </c>
      <c r="C53" s="9" t="s">
        <v>77</v>
      </c>
      <c r="D53" s="20"/>
      <c r="E53" s="9"/>
      <c r="F53" s="9"/>
      <c r="G53" s="9"/>
      <c r="H53" s="20"/>
      <c r="I53" s="9"/>
      <c r="J53" s="78">
        <v>2092813.18</v>
      </c>
      <c r="K53" s="345">
        <v>0</v>
      </c>
      <c r="L53" s="343">
        <v>2092813.18</v>
      </c>
      <c r="M53" s="77"/>
      <c r="N53" s="357">
        <v>0</v>
      </c>
      <c r="O53" s="343">
        <v>2092813</v>
      </c>
      <c r="P53" s="27"/>
    </row>
    <row r="54" spans="1:16">
      <c r="A54" s="28" t="s">
        <v>81</v>
      </c>
      <c r="B54" s="29" t="s">
        <v>79</v>
      </c>
      <c r="C54" s="44" t="s">
        <v>80</v>
      </c>
      <c r="D54" s="20"/>
      <c r="E54" s="9"/>
      <c r="F54" s="9"/>
      <c r="G54" s="9"/>
      <c r="H54" s="20"/>
      <c r="I54" s="9"/>
      <c r="J54" s="79">
        <v>0</v>
      </c>
      <c r="K54" s="347">
        <v>0</v>
      </c>
      <c r="L54" s="375">
        <v>0</v>
      </c>
      <c r="M54" s="77"/>
      <c r="N54" s="347">
        <v>65407.08</v>
      </c>
      <c r="O54" s="375">
        <v>65407</v>
      </c>
      <c r="P54" s="27"/>
    </row>
    <row r="55" spans="1:16">
      <c r="A55" s="28"/>
      <c r="B55" s="29"/>
      <c r="C55" s="20" t="s">
        <v>309</v>
      </c>
      <c r="D55" s="20"/>
      <c r="E55" s="9"/>
      <c r="F55" s="9"/>
      <c r="G55" s="9"/>
      <c r="H55" s="9"/>
      <c r="I55" s="9"/>
      <c r="J55" s="49">
        <v>0</v>
      </c>
      <c r="K55" s="338">
        <v>0</v>
      </c>
      <c r="L55" s="343">
        <v>0</v>
      </c>
      <c r="M55" s="49"/>
      <c r="N55" s="343">
        <v>0</v>
      </c>
      <c r="O55" s="343">
        <v>0</v>
      </c>
      <c r="P55" s="50"/>
    </row>
    <row r="56" spans="1:16" ht="13.5" thickBot="1">
      <c r="A56" s="40" t="s">
        <v>82</v>
      </c>
      <c r="B56" s="29"/>
      <c r="C56" s="15"/>
      <c r="D56" s="20"/>
      <c r="E56" s="20"/>
      <c r="F56" s="9"/>
      <c r="G56" s="9"/>
      <c r="H56" s="9"/>
      <c r="I56" s="9"/>
      <c r="J56" s="80"/>
      <c r="K56" s="80"/>
      <c r="L56" s="80"/>
      <c r="M56" s="82"/>
      <c r="N56" s="80"/>
      <c r="O56" s="80"/>
      <c r="P56" s="51"/>
    </row>
    <row r="57" spans="1:16" ht="13.5" thickTop="1">
      <c r="A57" s="28"/>
      <c r="B57" s="29"/>
      <c r="C57" s="15" t="s">
        <v>83</v>
      </c>
      <c r="D57" s="20"/>
      <c r="E57" s="20"/>
      <c r="F57" s="9"/>
      <c r="G57" s="9"/>
      <c r="H57" s="9"/>
      <c r="I57" s="9"/>
      <c r="J57" s="88">
        <v>13605533.25</v>
      </c>
      <c r="K57" s="88">
        <v>0</v>
      </c>
      <c r="L57" s="88">
        <v>13605533</v>
      </c>
      <c r="M57" s="34"/>
      <c r="N57" s="88">
        <v>65407</v>
      </c>
      <c r="O57" s="88">
        <v>13670940</v>
      </c>
      <c r="P57" s="45"/>
    </row>
    <row r="58" spans="1:16">
      <c r="A58" s="40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52"/>
      <c r="N58" s="83"/>
      <c r="O58" s="83"/>
      <c r="P58" s="51"/>
    </row>
    <row r="59" spans="1:16">
      <c r="A59" s="28"/>
      <c r="B59" s="29"/>
      <c r="C59" s="53" t="s">
        <v>310</v>
      </c>
      <c r="D59" s="20"/>
      <c r="E59" s="20"/>
      <c r="F59" s="9"/>
      <c r="G59" s="9"/>
      <c r="H59" s="9"/>
      <c r="I59" s="9"/>
      <c r="J59" s="54">
        <v>-936544.03000003099</v>
      </c>
      <c r="K59" s="338">
        <v>0.72</v>
      </c>
      <c r="L59" s="358">
        <v>-936544</v>
      </c>
      <c r="M59" s="54"/>
      <c r="N59" s="358">
        <v>4758825</v>
      </c>
      <c r="O59" s="358">
        <v>3822281</v>
      </c>
      <c r="P59" s="55"/>
    </row>
    <row r="60" spans="1:16">
      <c r="A60" s="28" t="s">
        <v>84</v>
      </c>
      <c r="B60" s="29"/>
      <c r="C60" s="9"/>
      <c r="D60" s="20"/>
      <c r="E60" s="9"/>
      <c r="F60" s="9"/>
      <c r="G60" s="9"/>
      <c r="H60" s="9"/>
      <c r="I60" s="9"/>
      <c r="J60" s="56"/>
      <c r="K60" s="338"/>
      <c r="L60" s="359"/>
      <c r="M60" s="26"/>
      <c r="N60" s="359"/>
      <c r="O60" s="343"/>
      <c r="P60" s="57"/>
    </row>
    <row r="61" spans="1:16">
      <c r="A61" s="28" t="s">
        <v>86</v>
      </c>
      <c r="B61" s="29" t="s">
        <v>87</v>
      </c>
      <c r="C61" s="9" t="s">
        <v>85</v>
      </c>
      <c r="D61" s="20"/>
      <c r="E61" s="9"/>
      <c r="F61" s="9"/>
      <c r="G61" s="9"/>
      <c r="H61" s="9"/>
      <c r="I61" s="9"/>
      <c r="J61" s="95"/>
      <c r="K61" s="338"/>
      <c r="L61" s="379">
        <v>212804687</v>
      </c>
      <c r="M61" s="26"/>
      <c r="N61" s="360">
        <v>64013519</v>
      </c>
      <c r="O61" s="88">
        <v>276818206</v>
      </c>
      <c r="P61" s="48"/>
    </row>
    <row r="62" spans="1:16" s="36" customFormat="1">
      <c r="A62" s="28"/>
      <c r="B62" s="29"/>
      <c r="C62" s="21" t="s">
        <v>88</v>
      </c>
      <c r="D62" s="21"/>
      <c r="E62" s="21"/>
      <c r="F62" s="21"/>
      <c r="G62" s="21"/>
      <c r="H62" s="58"/>
      <c r="I62" s="21"/>
      <c r="J62" s="75"/>
      <c r="K62" s="88"/>
      <c r="L62" s="378"/>
      <c r="M62" s="59">
        <v>-106251</v>
      </c>
      <c r="N62" s="361">
        <v>0</v>
      </c>
      <c r="O62" s="361">
        <v>0</v>
      </c>
      <c r="P62" s="60"/>
    </row>
    <row r="63" spans="1:16" s="36" customFormat="1">
      <c r="A63" s="40"/>
      <c r="B63" s="29"/>
      <c r="C63" s="61"/>
      <c r="D63" s="21"/>
      <c r="E63" s="21"/>
      <c r="F63" s="21"/>
      <c r="G63" s="21"/>
      <c r="H63" s="35"/>
      <c r="I63" s="35"/>
      <c r="J63" s="87"/>
      <c r="K63" s="348"/>
      <c r="L63" s="362"/>
      <c r="M63" s="52"/>
      <c r="N63" s="362"/>
      <c r="O63" s="362"/>
      <c r="P63" s="51"/>
    </row>
    <row r="64" spans="1:16" s="331" customFormat="1">
      <c r="A64" s="327"/>
      <c r="B64" s="328"/>
      <c r="C64" s="329" t="s">
        <v>89</v>
      </c>
      <c r="D64" s="329"/>
      <c r="E64" s="329"/>
      <c r="F64" s="329"/>
      <c r="G64" s="329"/>
      <c r="H64" s="329"/>
      <c r="I64" s="329"/>
      <c r="J64" s="329"/>
      <c r="K64" s="349"/>
      <c r="L64" s="349">
        <v>212804687</v>
      </c>
      <c r="M64" s="330"/>
      <c r="N64" s="363">
        <v>64013519</v>
      </c>
      <c r="O64" s="363">
        <v>276818206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62"/>
      <c r="J65" s="96"/>
      <c r="K65" s="338"/>
      <c r="L65" s="362"/>
      <c r="M65" s="52"/>
      <c r="N65" s="362"/>
      <c r="O65" s="362"/>
      <c r="P65" s="24"/>
    </row>
    <row r="66" spans="1:16">
      <c r="A66" s="40"/>
      <c r="B66" s="29"/>
      <c r="C66" s="9" t="s">
        <v>90</v>
      </c>
      <c r="D66" s="9"/>
      <c r="E66" s="9"/>
      <c r="F66" s="9"/>
      <c r="G66" s="9"/>
      <c r="H66" s="9"/>
      <c r="I66" s="9"/>
      <c r="J66" s="63"/>
      <c r="K66" s="338"/>
      <c r="L66" s="338">
        <v>211868143</v>
      </c>
      <c r="M66" s="9"/>
      <c r="N66" s="338">
        <v>68772344</v>
      </c>
      <c r="O66" s="338">
        <v>280640487</v>
      </c>
      <c r="P66" s="64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43"/>
      <c r="L67" s="343"/>
      <c r="M67" s="20"/>
      <c r="N67" s="343"/>
      <c r="O67" s="343"/>
    </row>
    <row r="68" spans="1:16" customFormat="1" ht="15">
      <c r="C68" s="4" t="s">
        <v>91</v>
      </c>
      <c r="K68" s="350"/>
      <c r="L68" s="380"/>
      <c r="M68" s="65"/>
      <c r="N68" s="364"/>
      <c r="O68" s="364"/>
    </row>
    <row r="69" spans="1:16">
      <c r="I69" s="66"/>
      <c r="J69" s="66"/>
      <c r="K69" s="351"/>
      <c r="L69" s="365">
        <v>0</v>
      </c>
      <c r="M69" s="97"/>
      <c r="N69" s="365">
        <v>0</v>
      </c>
      <c r="O69" s="365">
        <v>1</v>
      </c>
    </row>
    <row r="70" spans="1:16">
      <c r="L70" s="365">
        <v>3.8001090288162231E-3</v>
      </c>
      <c r="M70" s="97"/>
      <c r="N70" s="365"/>
      <c r="O70" s="365"/>
    </row>
    <row r="71" spans="1:16">
      <c r="L71" s="365"/>
      <c r="M71" s="97"/>
      <c r="N71" s="360"/>
      <c r="O71" s="360"/>
    </row>
    <row r="72" spans="1:16">
      <c r="L72" s="365"/>
      <c r="M72" s="97"/>
      <c r="N72" s="365"/>
      <c r="O72" s="365"/>
    </row>
    <row r="73" spans="1:16">
      <c r="L73" s="365"/>
      <c r="M73" s="97"/>
      <c r="N73" s="365"/>
      <c r="O73" s="365"/>
    </row>
    <row r="74" spans="1:16">
      <c r="J74" s="332"/>
      <c r="L74" s="365"/>
      <c r="M74" s="97"/>
      <c r="N74" s="365"/>
      <c r="O74" s="365"/>
    </row>
    <row r="75" spans="1:16">
      <c r="A75" s="7"/>
      <c r="B75" s="8"/>
      <c r="L75" s="365"/>
      <c r="M75" s="97"/>
      <c r="N75" s="365"/>
      <c r="O75" s="365"/>
    </row>
    <row r="76" spans="1:16">
      <c r="L76" s="365"/>
      <c r="M76" s="97"/>
      <c r="N76" s="365"/>
      <c r="O76" s="365"/>
    </row>
    <row r="77" spans="1:16">
      <c r="A77" s="7"/>
      <c r="B77" s="8"/>
      <c r="L77" s="365"/>
      <c r="M77" s="97"/>
      <c r="N77" s="365"/>
      <c r="O77" s="365"/>
    </row>
    <row r="78" spans="1:16">
      <c r="L78" s="365"/>
      <c r="M78" s="97"/>
      <c r="N78" s="365"/>
      <c r="O78" s="365"/>
    </row>
    <row r="79" spans="1:16">
      <c r="A79" s="7"/>
      <c r="B79" s="8"/>
      <c r="L79" s="365"/>
      <c r="M79" s="97"/>
      <c r="N79" s="365"/>
      <c r="O79" s="365"/>
    </row>
    <row r="80" spans="1:16">
      <c r="L80" s="365"/>
      <c r="M80" s="97"/>
      <c r="N80" s="365"/>
      <c r="O80" s="365"/>
    </row>
    <row r="82" spans="1:2">
      <c r="A82" s="7"/>
      <c r="B82" s="8"/>
    </row>
    <row r="83" spans="1:2">
      <c r="A83" s="4"/>
    </row>
  </sheetData>
  <sheetProtection algorithmName="SHA-512" hashValue="EKoy8JW/6cyjVxSlCz9+B3hKY+xUd2NUrwRNX4P7pvG6VNxZRAlQZ9ZgSGu1lVP34dS7amuFnkXL6U3iOV4jYg==" saltValue="v2U2qftEiCgyMutMGubzKQ==" spinCount="100000" sheet="1" formatColumns="0" formatRows="0"/>
  <conditionalFormatting sqref="L68">
    <cfRule type="cellIs" dxfId="39" priority="3" operator="notEqual">
      <formula>0</formula>
    </cfRule>
    <cfRule type="cellIs" dxfId="38" priority="4" operator="equal">
      <formula>0</formula>
    </cfRule>
  </conditionalFormatting>
  <conditionalFormatting sqref="N68:O68">
    <cfRule type="cellIs" dxfId="37" priority="1" operator="notEqual">
      <formula>0</formula>
    </cfRule>
    <cfRule type="cellIs" dxfId="36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00"/>
  </sheetPr>
  <dimension ref="A1:P83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0" width="17.7109375" style="4" customWidth="1"/>
    <col min="11" max="12" width="17.7109375" style="352" customWidth="1"/>
    <col min="13" max="13" width="0.140625" style="4" customWidth="1"/>
    <col min="14" max="14" width="17.7109375" style="352" customWidth="1"/>
    <col min="15" max="15" width="19.28515625" style="352" customWidth="1"/>
    <col min="16" max="16" width="11.28515625" style="4" customWidth="1"/>
    <col min="17" max="16384" width="11.140625" style="4"/>
  </cols>
  <sheetData>
    <row r="1" spans="1:16">
      <c r="B1" s="2"/>
      <c r="C1" s="339"/>
      <c r="D1" s="104"/>
      <c r="E1" s="104"/>
      <c r="F1" s="104"/>
      <c r="G1" s="104"/>
      <c r="H1" s="104"/>
      <c r="I1" s="104"/>
      <c r="J1" s="101" t="s">
        <v>114</v>
      </c>
      <c r="K1" s="339"/>
      <c r="L1" s="339"/>
      <c r="M1" s="104"/>
      <c r="N1" s="339"/>
      <c r="O1" s="339"/>
      <c r="P1" s="3"/>
    </row>
    <row r="2" spans="1:16">
      <c r="B2" s="2"/>
      <c r="C2" s="104"/>
      <c r="D2" s="104"/>
      <c r="E2" s="104"/>
      <c r="F2" s="104"/>
      <c r="G2" s="104"/>
      <c r="H2" s="104"/>
      <c r="I2" s="104"/>
      <c r="J2" s="101" t="s">
        <v>0</v>
      </c>
      <c r="K2" s="339"/>
      <c r="L2" s="339"/>
      <c r="M2" s="104"/>
      <c r="N2" s="339"/>
      <c r="O2" s="339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02" t="s">
        <v>1</v>
      </c>
      <c r="K3" s="340"/>
      <c r="L3" s="340"/>
      <c r="M3" s="15"/>
      <c r="N3" s="340"/>
      <c r="O3" s="366"/>
      <c r="P3" s="4" t="s">
        <v>2</v>
      </c>
    </row>
    <row r="4" spans="1:16">
      <c r="B4" s="2"/>
      <c r="C4" s="105"/>
      <c r="D4" s="106"/>
      <c r="E4" s="106"/>
      <c r="F4" s="106"/>
      <c r="G4" s="106"/>
      <c r="H4" s="106"/>
      <c r="I4" s="106"/>
      <c r="J4" s="107" t="s">
        <v>373</v>
      </c>
      <c r="K4" s="340"/>
      <c r="L4" s="340"/>
      <c r="M4" s="106"/>
      <c r="N4" s="340"/>
      <c r="O4" s="367"/>
      <c r="P4" s="4" t="s">
        <v>374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88"/>
      <c r="L5" s="353"/>
      <c r="M5" s="10"/>
      <c r="N5" s="353"/>
      <c r="O5" s="353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54" t="s">
        <v>3</v>
      </c>
      <c r="K6" s="341"/>
      <c r="L6" s="354" t="s">
        <v>3</v>
      </c>
      <c r="M6" s="255"/>
      <c r="N6" s="354" t="s">
        <v>4</v>
      </c>
      <c r="O6" s="354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56" t="s">
        <v>290</v>
      </c>
      <c r="K7" s="342" t="s">
        <v>291</v>
      </c>
      <c r="L7" s="370"/>
      <c r="M7" s="258"/>
      <c r="N7" s="342" t="str">
        <f>[4]SNP!$O$9</f>
        <v>Unit</v>
      </c>
      <c r="O7" s="342"/>
      <c r="P7" s="16"/>
    </row>
    <row r="8" spans="1:16">
      <c r="A8" s="17" t="s">
        <v>7</v>
      </c>
      <c r="B8" s="18" t="s">
        <v>8</v>
      </c>
      <c r="C8" s="9" t="s">
        <v>6</v>
      </c>
      <c r="D8" s="9"/>
      <c r="E8" s="9"/>
      <c r="F8" s="9"/>
      <c r="G8" s="9"/>
      <c r="H8" s="9"/>
      <c r="I8" s="9"/>
      <c r="J8" s="9"/>
      <c r="K8" s="338"/>
      <c r="L8" s="353"/>
      <c r="M8" s="10"/>
      <c r="N8" s="353"/>
      <c r="O8" s="353"/>
      <c r="P8" s="11"/>
    </row>
    <row r="9" spans="1:16">
      <c r="B9" s="19"/>
      <c r="C9" s="20" t="s">
        <v>9</v>
      </c>
      <c r="D9" s="21"/>
      <c r="E9" s="9"/>
      <c r="F9" s="9"/>
      <c r="G9" s="9"/>
      <c r="H9" s="9"/>
      <c r="I9" s="20"/>
      <c r="J9" s="20"/>
      <c r="K9" s="343"/>
      <c r="L9" s="343"/>
      <c r="M9" s="10"/>
      <c r="N9" s="343"/>
      <c r="O9" s="343"/>
    </row>
    <row r="10" spans="1:16">
      <c r="A10" s="1" t="s">
        <v>11</v>
      </c>
      <c r="B10" s="19" t="s">
        <v>12</v>
      </c>
      <c r="C10" s="20"/>
      <c r="D10" s="22" t="s">
        <v>321</v>
      </c>
      <c r="E10" s="20"/>
      <c r="F10" s="109"/>
      <c r="G10" s="109"/>
      <c r="H10" s="23"/>
      <c r="I10" s="21"/>
      <c r="J10" s="89"/>
      <c r="K10" s="344"/>
      <c r="L10" s="372"/>
      <c r="M10" s="76"/>
      <c r="N10" s="344"/>
      <c r="O10" s="372"/>
      <c r="P10" s="24"/>
    </row>
    <row r="11" spans="1:16">
      <c r="A11" s="1" t="s">
        <v>14</v>
      </c>
      <c r="B11" s="19" t="s">
        <v>15</v>
      </c>
      <c r="C11" s="20"/>
      <c r="D11" s="21" t="s">
        <v>322</v>
      </c>
      <c r="E11" s="9"/>
      <c r="F11" s="25"/>
      <c r="G11" s="26">
        <v>11459840</v>
      </c>
      <c r="H11" s="9"/>
      <c r="I11" s="20"/>
      <c r="J11" s="78">
        <v>9048766.370000001</v>
      </c>
      <c r="K11" s="345">
        <v>0</v>
      </c>
      <c r="L11" s="343">
        <v>9048766.370000001</v>
      </c>
      <c r="M11" s="77"/>
      <c r="N11" s="345">
        <v>0</v>
      </c>
      <c r="O11" s="343">
        <v>9048766</v>
      </c>
      <c r="P11" s="27"/>
    </row>
    <row r="12" spans="1:16">
      <c r="A12" s="1" t="s">
        <v>17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8">
        <v>1231688.98</v>
      </c>
      <c r="K12" s="345">
        <v>0</v>
      </c>
      <c r="L12" s="343">
        <v>1231688.98</v>
      </c>
      <c r="M12" s="77"/>
      <c r="N12" s="345">
        <v>0</v>
      </c>
      <c r="O12" s="343">
        <v>1231689</v>
      </c>
      <c r="P12" s="27"/>
    </row>
    <row r="13" spans="1:16">
      <c r="A13" s="1" t="s">
        <v>19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8">
        <v>724832.5</v>
      </c>
      <c r="K13" s="345">
        <v>0</v>
      </c>
      <c r="L13" s="343">
        <v>724832.5</v>
      </c>
      <c r="M13" s="77"/>
      <c r="N13" s="345">
        <v>0</v>
      </c>
      <c r="O13" s="343">
        <v>724833</v>
      </c>
      <c r="P13" s="27"/>
    </row>
    <row r="14" spans="1:16">
      <c r="A14" s="1" t="s">
        <v>21</v>
      </c>
      <c r="B14" s="19" t="s">
        <v>12</v>
      </c>
      <c r="C14" s="20"/>
      <c r="D14" s="21" t="s">
        <v>20</v>
      </c>
      <c r="E14" s="9"/>
      <c r="F14" s="25"/>
      <c r="G14" s="25"/>
      <c r="H14" s="20"/>
      <c r="I14" s="20"/>
      <c r="J14" s="78">
        <v>0</v>
      </c>
      <c r="K14" s="345">
        <v>0</v>
      </c>
      <c r="L14" s="343">
        <v>0</v>
      </c>
      <c r="M14" s="77"/>
      <c r="N14" s="345">
        <v>0</v>
      </c>
      <c r="O14" s="343">
        <v>0</v>
      </c>
      <c r="P14" s="27"/>
    </row>
    <row r="15" spans="1:16">
      <c r="A15" s="28"/>
      <c r="B15" s="29"/>
      <c r="C15" s="20"/>
      <c r="D15" s="21" t="s">
        <v>22</v>
      </c>
      <c r="E15" s="9"/>
      <c r="F15" s="30"/>
      <c r="G15" s="26"/>
      <c r="H15" s="31"/>
      <c r="I15" s="20"/>
      <c r="J15" s="90">
        <v>28172</v>
      </c>
      <c r="K15" s="346">
        <v>0</v>
      </c>
      <c r="L15" s="374">
        <v>28172</v>
      </c>
      <c r="M15" s="77"/>
      <c r="N15" s="343">
        <v>0</v>
      </c>
      <c r="O15" s="343">
        <v>28172</v>
      </c>
    </row>
    <row r="16" spans="1:16">
      <c r="A16" s="28" t="s">
        <v>24</v>
      </c>
      <c r="B16" s="29" t="s">
        <v>12</v>
      </c>
      <c r="C16" s="20"/>
      <c r="D16" s="22" t="s">
        <v>324</v>
      </c>
      <c r="E16" s="20"/>
      <c r="F16" s="109"/>
      <c r="G16" s="109"/>
      <c r="H16" s="31"/>
      <c r="I16" s="20"/>
      <c r="J16" s="78"/>
      <c r="K16" s="345">
        <v>0</v>
      </c>
      <c r="L16" s="343"/>
      <c r="M16" s="77"/>
      <c r="N16" s="345">
        <v>0</v>
      </c>
      <c r="O16" s="343"/>
      <c r="P16" s="27"/>
    </row>
    <row r="17" spans="1:16">
      <c r="A17" s="28" t="s">
        <v>25</v>
      </c>
      <c r="B17" s="32" t="s">
        <v>26</v>
      </c>
      <c r="C17" s="20"/>
      <c r="D17" s="33" t="s">
        <v>325</v>
      </c>
      <c r="E17" s="9"/>
      <c r="F17" s="9"/>
      <c r="G17" s="9">
        <v>0</v>
      </c>
      <c r="H17" s="9"/>
      <c r="I17" s="21"/>
      <c r="J17" s="79">
        <v>640193.71</v>
      </c>
      <c r="K17" s="347">
        <v>0</v>
      </c>
      <c r="L17" s="375">
        <v>640193.71</v>
      </c>
      <c r="M17" s="77"/>
      <c r="N17" s="347">
        <v>0</v>
      </c>
      <c r="O17" s="375">
        <v>640194</v>
      </c>
      <c r="P17" s="27"/>
    </row>
    <row r="18" spans="1:16" s="36" customFormat="1">
      <c r="A18" s="28"/>
      <c r="B18" s="32"/>
      <c r="C18" s="21"/>
      <c r="D18" s="21" t="s">
        <v>27</v>
      </c>
      <c r="E18" s="21"/>
      <c r="F18" s="21"/>
      <c r="G18" s="21"/>
      <c r="H18" s="34"/>
      <c r="I18" s="34"/>
      <c r="J18" s="34">
        <v>806357.3</v>
      </c>
      <c r="K18" s="88">
        <v>0</v>
      </c>
      <c r="L18" s="88">
        <v>806357.3</v>
      </c>
      <c r="M18" s="35"/>
      <c r="N18" s="348">
        <v>3551919</v>
      </c>
      <c r="O18" s="348">
        <v>4358276</v>
      </c>
    </row>
    <row r="19" spans="1:16" ht="13.5" thickBot="1">
      <c r="A19" s="28" t="s">
        <v>28</v>
      </c>
      <c r="B19" s="32"/>
      <c r="C19" s="20"/>
      <c r="D19" s="37"/>
      <c r="E19" s="20"/>
      <c r="F19" s="9"/>
      <c r="G19" s="9"/>
      <c r="H19" s="9"/>
      <c r="I19" s="9"/>
      <c r="J19" s="91"/>
      <c r="K19" s="80"/>
      <c r="L19" s="80"/>
      <c r="M19" s="38"/>
      <c r="N19" s="80"/>
      <c r="O19" s="80"/>
      <c r="P19" s="39"/>
    </row>
    <row r="20" spans="1:16" ht="13.5" thickTop="1">
      <c r="A20" s="28"/>
      <c r="B20" s="32"/>
      <c r="C20" s="9"/>
      <c r="D20" s="9" t="s">
        <v>29</v>
      </c>
      <c r="E20" s="9"/>
      <c r="F20" s="9"/>
      <c r="G20" s="9"/>
      <c r="H20" s="9"/>
      <c r="I20" s="9"/>
      <c r="J20" s="81">
        <v>12480010.860000003</v>
      </c>
      <c r="K20" s="338">
        <v>0</v>
      </c>
      <c r="L20" s="353">
        <v>12480011</v>
      </c>
      <c r="M20" s="10"/>
      <c r="N20" s="353">
        <v>3551919</v>
      </c>
      <c r="O20" s="353">
        <v>16031930</v>
      </c>
      <c r="P20" s="11"/>
    </row>
    <row r="21" spans="1:16">
      <c r="A21" s="40"/>
      <c r="B21" s="41"/>
      <c r="C21" s="15"/>
      <c r="D21" s="9"/>
      <c r="E21" s="9"/>
      <c r="F21" s="9"/>
      <c r="G21" s="9"/>
      <c r="H21" s="9"/>
      <c r="I21" s="9"/>
      <c r="J21" s="81"/>
      <c r="K21" s="338"/>
      <c r="L21" s="353"/>
      <c r="M21" s="10"/>
      <c r="N21" s="353"/>
      <c r="O21" s="353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81"/>
      <c r="K22" s="338"/>
      <c r="L22" s="353"/>
      <c r="M22" s="10"/>
      <c r="N22" s="353"/>
      <c r="O22" s="353"/>
      <c r="P22" s="11"/>
    </row>
    <row r="23" spans="1:16">
      <c r="A23" s="7" t="s">
        <v>32</v>
      </c>
      <c r="B23" s="12" t="s">
        <v>33</v>
      </c>
      <c r="C23" s="22" t="s">
        <v>31</v>
      </c>
      <c r="D23" s="21"/>
      <c r="E23" s="9"/>
      <c r="F23" s="9"/>
      <c r="G23" s="20"/>
      <c r="H23" s="9"/>
      <c r="I23" s="9"/>
      <c r="J23" s="92"/>
      <c r="K23" s="344"/>
      <c r="L23" s="376"/>
      <c r="M23" s="77"/>
      <c r="N23" s="344"/>
      <c r="O23" s="372"/>
      <c r="P23" s="27"/>
    </row>
    <row r="24" spans="1:16">
      <c r="A24" s="1" t="s">
        <v>35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8">
        <v>51019541.109999999</v>
      </c>
      <c r="K24" s="345">
        <v>0</v>
      </c>
      <c r="L24" s="343">
        <v>51019541.109999999</v>
      </c>
      <c r="M24" s="77"/>
      <c r="N24" s="345">
        <v>0</v>
      </c>
      <c r="O24" s="343">
        <v>51019541</v>
      </c>
      <c r="P24" s="27"/>
    </row>
    <row r="25" spans="1:16">
      <c r="A25" s="7" t="s">
        <v>37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8">
        <v>15984625.879999999</v>
      </c>
      <c r="K25" s="345">
        <v>0</v>
      </c>
      <c r="L25" s="343">
        <v>15984625.879999999</v>
      </c>
      <c r="M25" s="77"/>
      <c r="N25" s="345">
        <v>753058.17</v>
      </c>
      <c r="O25" s="343">
        <v>16737684</v>
      </c>
      <c r="P25" s="27"/>
    </row>
    <row r="26" spans="1:16">
      <c r="A26" s="1" t="s">
        <v>39</v>
      </c>
      <c r="B26" s="12" t="s">
        <v>33</v>
      </c>
      <c r="C26" s="22"/>
      <c r="D26" s="99" t="s">
        <v>38</v>
      </c>
      <c r="E26" s="110"/>
      <c r="F26" s="9"/>
      <c r="G26" s="20"/>
      <c r="H26" s="9"/>
      <c r="I26" s="9"/>
      <c r="J26" s="78">
        <v>4403280.4400000004</v>
      </c>
      <c r="K26" s="345">
        <v>0</v>
      </c>
      <c r="L26" s="343">
        <v>4403280.4400000004</v>
      </c>
      <c r="M26" s="77"/>
      <c r="N26" s="345">
        <v>8040</v>
      </c>
      <c r="O26" s="343">
        <v>4411320</v>
      </c>
      <c r="P26" s="27"/>
    </row>
    <row r="27" spans="1:16">
      <c r="A27" s="7" t="s">
        <v>41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8">
        <v>13348074.089999998</v>
      </c>
      <c r="K27" s="345">
        <v>0</v>
      </c>
      <c r="L27" s="343">
        <v>13348074.089999998</v>
      </c>
      <c r="M27" s="77"/>
      <c r="N27" s="345">
        <v>634711</v>
      </c>
      <c r="O27" s="343">
        <v>13982785</v>
      </c>
      <c r="P27" s="27"/>
    </row>
    <row r="28" spans="1:16">
      <c r="A28" s="1" t="s">
        <v>43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8">
        <v>9946831.0199999996</v>
      </c>
      <c r="K28" s="345">
        <v>0</v>
      </c>
      <c r="L28" s="343">
        <v>9946831.0199999996</v>
      </c>
      <c r="M28" s="77"/>
      <c r="N28" s="345">
        <v>1611257.01</v>
      </c>
      <c r="O28" s="343">
        <v>11558088</v>
      </c>
      <c r="P28" s="27"/>
    </row>
    <row r="29" spans="1:16">
      <c r="A29" s="7" t="s">
        <v>45</v>
      </c>
      <c r="B29" s="12" t="s">
        <v>46</v>
      </c>
      <c r="C29" s="22"/>
      <c r="D29" s="21" t="s">
        <v>44</v>
      </c>
      <c r="E29" s="9"/>
      <c r="F29" s="9"/>
      <c r="G29" s="20"/>
      <c r="H29" s="9"/>
      <c r="I29" s="9"/>
      <c r="J29" s="79">
        <v>7853226.169999999</v>
      </c>
      <c r="K29" s="347">
        <v>0</v>
      </c>
      <c r="L29" s="375">
        <v>7853226.169999999</v>
      </c>
      <c r="M29" s="77"/>
      <c r="N29" s="347">
        <v>268768.82</v>
      </c>
      <c r="O29" s="375">
        <v>8121995</v>
      </c>
      <c r="P29" s="27"/>
    </row>
    <row r="30" spans="1:16">
      <c r="C30" s="22"/>
      <c r="D30" s="21" t="s">
        <v>47</v>
      </c>
      <c r="E30" s="9"/>
      <c r="F30" s="9"/>
      <c r="G30" s="20"/>
      <c r="H30" s="9"/>
      <c r="I30" s="9"/>
      <c r="J30" s="93">
        <v>6551254.4500000002</v>
      </c>
      <c r="K30" s="338">
        <v>0</v>
      </c>
      <c r="L30" s="353">
        <v>6551254.4500000002</v>
      </c>
      <c r="M30" s="42"/>
      <c r="N30" s="353">
        <v>34467</v>
      </c>
      <c r="O30" s="353">
        <v>6585721</v>
      </c>
      <c r="P30" s="43"/>
    </row>
    <row r="31" spans="1:16" ht="13.5" thickBot="1">
      <c r="A31" s="1" t="s">
        <v>48</v>
      </c>
      <c r="C31" s="9"/>
      <c r="D31" s="37"/>
      <c r="E31" s="20"/>
      <c r="F31" s="9"/>
      <c r="G31" s="9"/>
      <c r="H31" s="9"/>
      <c r="I31" s="9"/>
      <c r="J31" s="91"/>
      <c r="K31" s="80"/>
      <c r="L31" s="80"/>
      <c r="M31" s="82"/>
      <c r="N31" s="80"/>
      <c r="O31" s="80"/>
      <c r="P31" s="39"/>
    </row>
    <row r="32" spans="1:16" ht="13.5" thickTop="1">
      <c r="A32" s="7"/>
      <c r="C32" s="22"/>
      <c r="D32" s="44" t="s">
        <v>49</v>
      </c>
      <c r="E32" s="9"/>
      <c r="F32" s="9"/>
      <c r="G32" s="20"/>
      <c r="H32" s="9"/>
      <c r="I32" s="9"/>
      <c r="J32" s="34">
        <v>109106833.16</v>
      </c>
      <c r="K32" s="338">
        <v>0</v>
      </c>
      <c r="L32" s="88">
        <v>109106832</v>
      </c>
      <c r="M32" s="34"/>
      <c r="N32" s="88">
        <v>3310302</v>
      </c>
      <c r="O32" s="88">
        <v>112417134</v>
      </c>
      <c r="P32" s="45"/>
    </row>
    <row r="33" spans="1:16">
      <c r="C33" s="9"/>
      <c r="D33" s="37"/>
      <c r="E33" s="20"/>
      <c r="F33" s="9"/>
      <c r="G33" s="9"/>
      <c r="H33" s="9"/>
      <c r="I33" s="9"/>
      <c r="J33" s="94"/>
      <c r="K33" s="83"/>
      <c r="L33" s="83"/>
      <c r="M33" s="38"/>
      <c r="N33" s="83"/>
      <c r="O33" s="83"/>
      <c r="P33" s="39"/>
    </row>
    <row r="34" spans="1:16">
      <c r="A34" s="7"/>
      <c r="C34" s="9"/>
      <c r="D34" s="9" t="s">
        <v>312</v>
      </c>
      <c r="E34" s="9"/>
      <c r="F34" s="9"/>
      <c r="G34" s="9"/>
      <c r="H34" s="9"/>
      <c r="I34" s="9"/>
      <c r="J34" s="81">
        <v>-96626822.299999997</v>
      </c>
      <c r="K34" s="338">
        <v>0</v>
      </c>
      <c r="L34" s="353">
        <v>-96626821</v>
      </c>
      <c r="M34" s="46"/>
      <c r="N34" s="353">
        <v>241617</v>
      </c>
      <c r="O34" s="353">
        <v>-96385204</v>
      </c>
      <c r="P34" s="47"/>
    </row>
    <row r="35" spans="1:16">
      <c r="C35" s="15"/>
      <c r="D35" s="20"/>
      <c r="E35" s="9"/>
      <c r="F35" s="9"/>
      <c r="G35" s="9"/>
      <c r="H35" s="9"/>
      <c r="I35" s="9"/>
      <c r="J35" s="81"/>
      <c r="K35" s="338"/>
      <c r="L35" s="353"/>
      <c r="M35" s="10"/>
      <c r="N35" s="353"/>
      <c r="O35" s="353"/>
      <c r="P35" s="11"/>
    </row>
    <row r="36" spans="1:16">
      <c r="A36" s="7" t="s">
        <v>51</v>
      </c>
      <c r="B36" s="12" t="s">
        <v>52</v>
      </c>
      <c r="C36" s="21" t="s">
        <v>50</v>
      </c>
      <c r="D36" s="20"/>
      <c r="E36" s="9"/>
      <c r="F36" s="9"/>
      <c r="G36" s="20"/>
      <c r="H36" s="9"/>
      <c r="I36" s="9"/>
      <c r="J36" s="89"/>
      <c r="K36" s="344"/>
      <c r="L36" s="372"/>
      <c r="M36" s="26"/>
      <c r="N36" s="344"/>
      <c r="O36" s="372"/>
      <c r="P36" s="48"/>
    </row>
    <row r="37" spans="1:16">
      <c r="A37" s="1" t="s">
        <v>54</v>
      </c>
      <c r="B37" s="12" t="s">
        <v>15</v>
      </c>
      <c r="C37" s="21" t="s">
        <v>53</v>
      </c>
      <c r="D37" s="20"/>
      <c r="E37" s="9"/>
      <c r="F37" s="9"/>
      <c r="G37" s="20"/>
      <c r="H37" s="9"/>
      <c r="I37" s="9"/>
      <c r="J37" s="78">
        <v>69174063.950000003</v>
      </c>
      <c r="K37" s="345">
        <v>0</v>
      </c>
      <c r="L37" s="343">
        <v>69174063.950000003</v>
      </c>
      <c r="M37" s="26"/>
      <c r="N37" s="355">
        <v>0</v>
      </c>
      <c r="O37" s="343">
        <v>69174064</v>
      </c>
      <c r="P37" s="48"/>
    </row>
    <row r="38" spans="1:16">
      <c r="A38" s="7" t="s">
        <v>56</v>
      </c>
      <c r="B38" s="12" t="s">
        <v>15</v>
      </c>
      <c r="C38" s="21" t="s">
        <v>55</v>
      </c>
      <c r="D38" s="20"/>
      <c r="E38" s="9"/>
      <c r="F38" s="9"/>
      <c r="G38" s="20"/>
      <c r="H38" s="9"/>
      <c r="I38" s="9"/>
      <c r="J38" s="78">
        <v>24442598.680000003</v>
      </c>
      <c r="K38" s="345">
        <v>0</v>
      </c>
      <c r="L38" s="343">
        <v>24442598.680000003</v>
      </c>
      <c r="M38" s="26"/>
      <c r="N38" s="355">
        <v>0</v>
      </c>
      <c r="O38" s="343">
        <v>24442599</v>
      </c>
      <c r="P38" s="48"/>
    </row>
    <row r="39" spans="1:16">
      <c r="A39" s="1" t="s">
        <v>58</v>
      </c>
      <c r="B39" s="12" t="s">
        <v>59</v>
      </c>
      <c r="C39" s="99" t="s">
        <v>57</v>
      </c>
      <c r="E39" s="110"/>
      <c r="F39" s="110"/>
      <c r="G39" s="20"/>
      <c r="H39" s="9"/>
      <c r="I39" s="9"/>
      <c r="J39" s="78">
        <v>8956114.0299999993</v>
      </c>
      <c r="K39" s="345">
        <v>0</v>
      </c>
      <c r="L39" s="343">
        <v>8956114.0299999993</v>
      </c>
      <c r="M39" s="26"/>
      <c r="N39" s="355">
        <v>0</v>
      </c>
      <c r="O39" s="343">
        <v>8956114</v>
      </c>
      <c r="P39" s="48"/>
    </row>
    <row r="40" spans="1:16">
      <c r="A40" s="7" t="s">
        <v>61</v>
      </c>
      <c r="B40" s="12" t="s">
        <v>59</v>
      </c>
      <c r="C40" s="99" t="s">
        <v>60</v>
      </c>
      <c r="E40" s="110"/>
      <c r="F40" s="110"/>
      <c r="G40" s="20"/>
      <c r="H40" s="9"/>
      <c r="I40" s="9"/>
      <c r="J40" s="78">
        <v>2058688.1999999997</v>
      </c>
      <c r="K40" s="345">
        <v>0</v>
      </c>
      <c r="L40" s="343">
        <v>2058688.1999999997</v>
      </c>
      <c r="M40" s="26"/>
      <c r="N40" s="355">
        <v>1014816</v>
      </c>
      <c r="O40" s="343">
        <v>3073504</v>
      </c>
      <c r="P40" s="48"/>
    </row>
    <row r="41" spans="1:16">
      <c r="A41" s="1" t="s">
        <v>62</v>
      </c>
      <c r="B41" s="12" t="s">
        <v>26</v>
      </c>
      <c r="C41" s="99" t="s">
        <v>307</v>
      </c>
      <c r="E41" s="110"/>
      <c r="F41" s="110"/>
      <c r="G41" s="20"/>
      <c r="H41" s="9"/>
      <c r="I41" s="9"/>
      <c r="J41" s="78">
        <v>5809.7</v>
      </c>
      <c r="K41" s="345">
        <v>0</v>
      </c>
      <c r="L41" s="343">
        <v>5809.7</v>
      </c>
      <c r="M41" s="26"/>
      <c r="N41" s="355">
        <v>4321738</v>
      </c>
      <c r="O41" s="343">
        <v>4327548</v>
      </c>
      <c r="P41" s="48"/>
    </row>
    <row r="42" spans="1:16">
      <c r="A42" s="7" t="s">
        <v>64</v>
      </c>
      <c r="B42" s="12" t="s">
        <v>65</v>
      </c>
      <c r="C42" s="99" t="s">
        <v>63</v>
      </c>
      <c r="E42" s="110"/>
      <c r="F42" s="110"/>
      <c r="G42" s="20"/>
      <c r="H42" s="9"/>
      <c r="I42" s="9"/>
      <c r="J42" s="78">
        <v>34381.31</v>
      </c>
      <c r="K42" s="345">
        <v>0</v>
      </c>
      <c r="L42" s="343">
        <v>34381.31</v>
      </c>
      <c r="M42" s="26"/>
      <c r="N42" s="355">
        <v>0</v>
      </c>
      <c r="O42" s="343">
        <v>34381</v>
      </c>
      <c r="P42" s="48"/>
    </row>
    <row r="43" spans="1:16">
      <c r="A43" s="1" t="s">
        <v>66</v>
      </c>
      <c r="B43" s="12" t="s">
        <v>33</v>
      </c>
      <c r="C43" s="21" t="s">
        <v>311</v>
      </c>
      <c r="D43" s="20"/>
      <c r="E43" s="20"/>
      <c r="F43" s="20"/>
      <c r="G43" s="20"/>
      <c r="H43" s="20"/>
      <c r="I43" s="20"/>
      <c r="J43" s="78">
        <v>0</v>
      </c>
      <c r="K43" s="345">
        <v>0</v>
      </c>
      <c r="L43" s="343">
        <v>0</v>
      </c>
      <c r="M43" s="26"/>
      <c r="N43" s="355">
        <v>0</v>
      </c>
      <c r="O43" s="343">
        <v>0</v>
      </c>
      <c r="P43" s="48"/>
    </row>
    <row r="44" spans="1:16">
      <c r="A44" s="7" t="s">
        <v>68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79">
        <v>-84562.81</v>
      </c>
      <c r="K44" s="347">
        <v>0</v>
      </c>
      <c r="L44" s="375">
        <v>-84562.81</v>
      </c>
      <c r="M44" s="26"/>
      <c r="N44" s="356">
        <v>0</v>
      </c>
      <c r="O44" s="375">
        <v>-84563</v>
      </c>
      <c r="P44" s="48"/>
    </row>
    <row r="45" spans="1:16">
      <c r="C45" s="20" t="s">
        <v>69</v>
      </c>
      <c r="D45" s="20"/>
      <c r="E45" s="20"/>
      <c r="F45" s="20"/>
      <c r="G45" s="20"/>
      <c r="H45" s="20"/>
      <c r="I45" s="20"/>
      <c r="J45" s="78">
        <v>0</v>
      </c>
      <c r="K45" s="343">
        <v>0</v>
      </c>
      <c r="L45" s="343">
        <v>0</v>
      </c>
      <c r="M45" s="49"/>
      <c r="N45" s="343">
        <v>0</v>
      </c>
      <c r="O45" s="343">
        <v>0</v>
      </c>
      <c r="P45" s="50"/>
    </row>
    <row r="46" spans="1:16">
      <c r="A46" s="28" t="s">
        <v>70</v>
      </c>
      <c r="B46" s="29"/>
      <c r="C46" s="15"/>
      <c r="D46" s="20"/>
      <c r="E46" s="9"/>
      <c r="F46" s="9"/>
      <c r="G46" s="9"/>
      <c r="H46" s="9"/>
      <c r="I46" s="9"/>
      <c r="J46" s="94"/>
      <c r="K46" s="83"/>
      <c r="L46" s="83"/>
      <c r="M46" s="34"/>
      <c r="N46" s="83"/>
      <c r="O46" s="83"/>
      <c r="P46" s="39"/>
    </row>
    <row r="47" spans="1:16">
      <c r="A47" s="28"/>
      <c r="B47" s="29"/>
      <c r="C47" s="15" t="s">
        <v>71</v>
      </c>
      <c r="D47" s="20"/>
      <c r="E47" s="9"/>
      <c r="F47" s="9"/>
      <c r="G47" s="9"/>
      <c r="H47" s="9"/>
      <c r="I47" s="9"/>
      <c r="J47" s="34">
        <v>104587093.06000002</v>
      </c>
      <c r="K47" s="88">
        <v>0</v>
      </c>
      <c r="L47" s="88">
        <v>104587093</v>
      </c>
      <c r="M47" s="34"/>
      <c r="N47" s="88">
        <v>5336554</v>
      </c>
      <c r="O47" s="88">
        <v>109923647</v>
      </c>
      <c r="P47" s="45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8"/>
      <c r="K48" s="343"/>
      <c r="L48" s="343"/>
      <c r="M48" s="20"/>
      <c r="N48" s="343"/>
      <c r="O48" s="343"/>
    </row>
    <row r="49" spans="1:16">
      <c r="A49" s="28"/>
      <c r="B49" s="29"/>
      <c r="C49" s="9" t="s">
        <v>320</v>
      </c>
      <c r="D49" s="15"/>
      <c r="E49" s="9"/>
      <c r="F49" s="9"/>
      <c r="G49" s="9"/>
      <c r="H49" s="9"/>
      <c r="I49" s="9"/>
      <c r="J49" s="94"/>
      <c r="K49" s="83"/>
      <c r="L49" s="83"/>
      <c r="M49" s="34"/>
      <c r="N49" s="83"/>
      <c r="O49" s="83"/>
      <c r="P49" s="39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81">
        <v>7960270.7600000203</v>
      </c>
      <c r="K50" s="338">
        <v>0</v>
      </c>
      <c r="L50" s="353">
        <v>7960272</v>
      </c>
      <c r="M50" s="10"/>
      <c r="N50" s="353">
        <v>5578171</v>
      </c>
      <c r="O50" s="353">
        <v>13538443</v>
      </c>
      <c r="P50" s="11"/>
    </row>
    <row r="51" spans="1:16">
      <c r="A51" s="28" t="s">
        <v>73</v>
      </c>
      <c r="B51" s="29" t="s">
        <v>52</v>
      </c>
      <c r="C51" s="21"/>
      <c r="D51" s="20"/>
      <c r="E51" s="9"/>
      <c r="F51" s="9"/>
      <c r="G51" s="9"/>
      <c r="H51" s="20"/>
      <c r="I51" s="9"/>
      <c r="J51" s="89"/>
      <c r="K51" s="344"/>
      <c r="L51" s="372"/>
      <c r="M51" s="26"/>
      <c r="N51" s="344"/>
      <c r="O51" s="372"/>
      <c r="P51" s="48"/>
    </row>
    <row r="52" spans="1:16">
      <c r="A52" s="28" t="s">
        <v>75</v>
      </c>
      <c r="B52" s="29" t="s">
        <v>76</v>
      </c>
      <c r="C52" s="21" t="s">
        <v>74</v>
      </c>
      <c r="D52" s="20"/>
      <c r="E52" s="9"/>
      <c r="F52" s="9"/>
      <c r="G52" s="9"/>
      <c r="H52" s="20"/>
      <c r="I52" s="9"/>
      <c r="J52" s="78">
        <v>9873298</v>
      </c>
      <c r="K52" s="345">
        <v>0</v>
      </c>
      <c r="L52" s="343">
        <v>9873298</v>
      </c>
      <c r="M52" s="77"/>
      <c r="N52" s="345">
        <v>0</v>
      </c>
      <c r="O52" s="343">
        <v>9873298</v>
      </c>
      <c r="P52" s="27"/>
    </row>
    <row r="53" spans="1:16">
      <c r="A53" s="28" t="s">
        <v>78</v>
      </c>
      <c r="B53" s="29" t="s">
        <v>79</v>
      </c>
      <c r="C53" s="9" t="s">
        <v>77</v>
      </c>
      <c r="D53" s="20"/>
      <c r="E53" s="9"/>
      <c r="F53" s="9"/>
      <c r="G53" s="9"/>
      <c r="H53" s="20"/>
      <c r="I53" s="9"/>
      <c r="J53" s="78">
        <v>4281383.33</v>
      </c>
      <c r="K53" s="345">
        <v>0</v>
      </c>
      <c r="L53" s="343">
        <v>4281383.33</v>
      </c>
      <c r="M53" s="77"/>
      <c r="N53" s="357">
        <v>0</v>
      </c>
      <c r="O53" s="343">
        <v>4281383</v>
      </c>
      <c r="P53" s="27"/>
    </row>
    <row r="54" spans="1:16">
      <c r="A54" s="28" t="s">
        <v>81</v>
      </c>
      <c r="B54" s="29" t="s">
        <v>79</v>
      </c>
      <c r="C54" s="44" t="s">
        <v>80</v>
      </c>
      <c r="D54" s="20"/>
      <c r="E54" s="9"/>
      <c r="F54" s="9"/>
      <c r="G54" s="9"/>
      <c r="H54" s="20"/>
      <c r="I54" s="9"/>
      <c r="J54" s="79">
        <v>0</v>
      </c>
      <c r="K54" s="347">
        <v>0</v>
      </c>
      <c r="L54" s="375">
        <v>0</v>
      </c>
      <c r="M54" s="77"/>
      <c r="N54" s="347">
        <v>825730</v>
      </c>
      <c r="O54" s="375">
        <v>825730</v>
      </c>
      <c r="P54" s="27"/>
    </row>
    <row r="55" spans="1:16">
      <c r="A55" s="28"/>
      <c r="B55" s="29"/>
      <c r="C55" s="20" t="s">
        <v>309</v>
      </c>
      <c r="D55" s="20"/>
      <c r="E55" s="9"/>
      <c r="F55" s="9"/>
      <c r="G55" s="9"/>
      <c r="H55" s="9"/>
      <c r="I55" s="9"/>
      <c r="J55" s="49">
        <v>0</v>
      </c>
      <c r="K55" s="338">
        <v>0</v>
      </c>
      <c r="L55" s="343">
        <v>0</v>
      </c>
      <c r="M55" s="49"/>
      <c r="N55" s="343">
        <v>0</v>
      </c>
      <c r="O55" s="343">
        <v>0</v>
      </c>
      <c r="P55" s="50"/>
    </row>
    <row r="56" spans="1:16" ht="13.5" thickBot="1">
      <c r="A56" s="40" t="s">
        <v>82</v>
      </c>
      <c r="B56" s="29"/>
      <c r="C56" s="15"/>
      <c r="D56" s="20"/>
      <c r="E56" s="20"/>
      <c r="F56" s="9"/>
      <c r="G56" s="9"/>
      <c r="H56" s="9"/>
      <c r="I56" s="9"/>
      <c r="J56" s="80"/>
      <c r="K56" s="80"/>
      <c r="L56" s="80"/>
      <c r="M56" s="82"/>
      <c r="N56" s="80"/>
      <c r="O56" s="80"/>
      <c r="P56" s="51"/>
    </row>
    <row r="57" spans="1:16" ht="13.5" thickTop="1">
      <c r="A57" s="28"/>
      <c r="B57" s="29"/>
      <c r="C57" s="15" t="s">
        <v>83</v>
      </c>
      <c r="D57" s="20"/>
      <c r="E57" s="20"/>
      <c r="F57" s="9"/>
      <c r="G57" s="9"/>
      <c r="H57" s="9"/>
      <c r="I57" s="9"/>
      <c r="J57" s="88">
        <v>14154681.33</v>
      </c>
      <c r="K57" s="88">
        <v>0</v>
      </c>
      <c r="L57" s="88">
        <v>14154681</v>
      </c>
      <c r="M57" s="34"/>
      <c r="N57" s="88">
        <v>825730</v>
      </c>
      <c r="O57" s="88">
        <v>14980411</v>
      </c>
      <c r="P57" s="45"/>
    </row>
    <row r="58" spans="1:16">
      <c r="A58" s="40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52"/>
      <c r="N58" s="83"/>
      <c r="O58" s="83"/>
      <c r="P58" s="51"/>
    </row>
    <row r="59" spans="1:16">
      <c r="A59" s="28"/>
      <c r="B59" s="29"/>
      <c r="C59" s="53" t="s">
        <v>314</v>
      </c>
      <c r="D59" s="20"/>
      <c r="E59" s="20"/>
      <c r="F59" s="9"/>
      <c r="G59" s="9"/>
      <c r="H59" s="9"/>
      <c r="I59" s="9"/>
      <c r="J59" s="54">
        <v>22114952.090000018</v>
      </c>
      <c r="K59" s="338">
        <v>0</v>
      </c>
      <c r="L59" s="358">
        <v>22114953</v>
      </c>
      <c r="M59" s="54"/>
      <c r="N59" s="358">
        <v>6403901</v>
      </c>
      <c r="O59" s="358">
        <v>28518854</v>
      </c>
      <c r="P59" s="55"/>
    </row>
    <row r="60" spans="1:16">
      <c r="A60" s="28" t="s">
        <v>84</v>
      </c>
      <c r="B60" s="29"/>
      <c r="C60" s="9"/>
      <c r="D60" s="20"/>
      <c r="E60" s="9"/>
      <c r="F60" s="9"/>
      <c r="G60" s="9"/>
      <c r="H60" s="9"/>
      <c r="I60" s="9"/>
      <c r="J60" s="56"/>
      <c r="K60" s="338"/>
      <c r="L60" s="359"/>
      <c r="M60" s="26"/>
      <c r="N60" s="359"/>
      <c r="O60" s="343"/>
      <c r="P60" s="57"/>
    </row>
    <row r="61" spans="1:16">
      <c r="A61" s="28" t="s">
        <v>86</v>
      </c>
      <c r="B61" s="29" t="s">
        <v>87</v>
      </c>
      <c r="C61" s="9" t="s">
        <v>85</v>
      </c>
      <c r="D61" s="20"/>
      <c r="E61" s="9"/>
      <c r="F61" s="9"/>
      <c r="G61" s="9"/>
      <c r="H61" s="9"/>
      <c r="I61" s="9"/>
      <c r="J61" s="95"/>
      <c r="K61" s="338"/>
      <c r="L61" s="379">
        <v>121992269</v>
      </c>
      <c r="M61" s="26"/>
      <c r="N61" s="360">
        <v>40280942</v>
      </c>
      <c r="O61" s="88">
        <v>162273211</v>
      </c>
      <c r="P61" s="48"/>
    </row>
    <row r="62" spans="1:16" s="36" customFormat="1">
      <c r="A62" s="28"/>
      <c r="B62" s="29"/>
      <c r="C62" s="21" t="s">
        <v>88</v>
      </c>
      <c r="D62" s="21"/>
      <c r="E62" s="21"/>
      <c r="F62" s="21"/>
      <c r="G62" s="21"/>
      <c r="H62" s="58"/>
      <c r="I62" s="21"/>
      <c r="J62" s="75"/>
      <c r="K62" s="88"/>
      <c r="L62" s="378">
        <v>0</v>
      </c>
      <c r="M62" s="59">
        <v>-106251</v>
      </c>
      <c r="N62" s="361">
        <v>0</v>
      </c>
      <c r="O62" s="361">
        <v>0</v>
      </c>
      <c r="P62" s="60"/>
    </row>
    <row r="63" spans="1:16" s="36" customFormat="1">
      <c r="A63" s="40"/>
      <c r="B63" s="29"/>
      <c r="C63" s="61"/>
      <c r="D63" s="21"/>
      <c r="E63" s="21"/>
      <c r="F63" s="21"/>
      <c r="G63" s="21"/>
      <c r="H63" s="35"/>
      <c r="I63" s="35"/>
      <c r="J63" s="87"/>
      <c r="K63" s="348"/>
      <c r="L63" s="362"/>
      <c r="M63" s="52"/>
      <c r="N63" s="362"/>
      <c r="O63" s="362"/>
      <c r="P63" s="51"/>
    </row>
    <row r="64" spans="1:16" s="331" customFormat="1">
      <c r="A64" s="327"/>
      <c r="B64" s="328"/>
      <c r="C64" s="329" t="s">
        <v>89</v>
      </c>
      <c r="D64" s="329"/>
      <c r="E64" s="329"/>
      <c r="F64" s="329"/>
      <c r="G64" s="329"/>
      <c r="H64" s="329"/>
      <c r="I64" s="329"/>
      <c r="J64" s="329"/>
      <c r="K64" s="349"/>
      <c r="L64" s="349">
        <v>121992269</v>
      </c>
      <c r="M64" s="330"/>
      <c r="N64" s="363">
        <v>40280942</v>
      </c>
      <c r="O64" s="363">
        <v>162273211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62"/>
      <c r="J65" s="96"/>
      <c r="K65" s="338"/>
      <c r="L65" s="362"/>
      <c r="M65" s="52"/>
      <c r="N65" s="362"/>
      <c r="O65" s="362"/>
      <c r="P65" s="24"/>
    </row>
    <row r="66" spans="1:16">
      <c r="A66" s="40"/>
      <c r="B66" s="29"/>
      <c r="C66" s="9" t="s">
        <v>90</v>
      </c>
      <c r="D66" s="9"/>
      <c r="E66" s="9"/>
      <c r="F66" s="9"/>
      <c r="G66" s="9"/>
      <c r="H66" s="9"/>
      <c r="I66" s="9"/>
      <c r="J66" s="63"/>
      <c r="K66" s="338"/>
      <c r="L66" s="338">
        <v>144107222</v>
      </c>
      <c r="M66" s="9"/>
      <c r="N66" s="338">
        <v>46684843</v>
      </c>
      <c r="O66" s="338">
        <v>190792065</v>
      </c>
      <c r="P66" s="64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43"/>
      <c r="L67" s="343"/>
      <c r="M67" s="20"/>
      <c r="N67" s="343"/>
      <c r="O67" s="343"/>
    </row>
    <row r="68" spans="1:16" customFormat="1" ht="15">
      <c r="C68" s="4" t="s">
        <v>91</v>
      </c>
      <c r="K68" s="350"/>
      <c r="L68" s="380"/>
      <c r="M68" s="65"/>
      <c r="N68" s="364"/>
      <c r="O68" s="364"/>
    </row>
    <row r="69" spans="1:16">
      <c r="I69" s="66"/>
      <c r="J69" s="66"/>
      <c r="K69" s="351"/>
      <c r="L69" s="365">
        <v>0</v>
      </c>
      <c r="M69" s="97"/>
      <c r="N69" s="365">
        <v>0</v>
      </c>
      <c r="O69" s="365">
        <v>0</v>
      </c>
    </row>
    <row r="70" spans="1:16">
      <c r="L70" s="365">
        <v>0</v>
      </c>
      <c r="M70" s="97"/>
      <c r="N70" s="365"/>
      <c r="O70" s="365"/>
    </row>
    <row r="71" spans="1:16">
      <c r="L71" s="365"/>
      <c r="M71" s="97"/>
      <c r="N71" s="360"/>
      <c r="O71" s="360"/>
    </row>
    <row r="72" spans="1:16">
      <c r="L72" s="365"/>
      <c r="M72" s="97"/>
      <c r="N72" s="365"/>
      <c r="O72" s="365"/>
    </row>
    <row r="73" spans="1:16">
      <c r="L73" s="365"/>
      <c r="M73" s="97"/>
      <c r="N73" s="365"/>
      <c r="O73" s="365"/>
    </row>
    <row r="74" spans="1:16">
      <c r="J74" s="332"/>
      <c r="L74" s="365"/>
      <c r="M74" s="97"/>
      <c r="N74" s="365"/>
      <c r="O74" s="365"/>
    </row>
    <row r="75" spans="1:16">
      <c r="A75" s="7"/>
      <c r="B75" s="8"/>
      <c r="L75" s="365"/>
      <c r="M75" s="97"/>
      <c r="N75" s="365"/>
      <c r="O75" s="365"/>
    </row>
    <row r="76" spans="1:16">
      <c r="L76" s="365"/>
      <c r="M76" s="97"/>
      <c r="N76" s="365"/>
      <c r="O76" s="365"/>
    </row>
    <row r="77" spans="1:16">
      <c r="A77" s="7"/>
      <c r="B77" s="8"/>
      <c r="L77" s="365"/>
      <c r="M77" s="97"/>
      <c r="N77" s="365"/>
      <c r="O77" s="365"/>
    </row>
    <row r="78" spans="1:16">
      <c r="L78" s="365"/>
      <c r="M78" s="97"/>
      <c r="N78" s="365"/>
      <c r="O78" s="365"/>
    </row>
    <row r="79" spans="1:16">
      <c r="A79" s="7"/>
      <c r="B79" s="8"/>
      <c r="L79" s="365"/>
      <c r="M79" s="97"/>
      <c r="N79" s="365"/>
      <c r="O79" s="365"/>
    </row>
    <row r="80" spans="1:16">
      <c r="L80" s="365"/>
      <c r="M80" s="97"/>
      <c r="N80" s="365"/>
      <c r="O80" s="365"/>
    </row>
    <row r="82" spans="1:2">
      <c r="A82" s="7"/>
      <c r="B82" s="8"/>
    </row>
    <row r="83" spans="1:2">
      <c r="A83" s="4"/>
    </row>
  </sheetData>
  <sheetProtection algorithmName="SHA-512" hashValue="0v7qEZizqrvVQD8555mESVJcln4ojIp8CtYZOrVNbM7Irw07p8Fs4ApRAjA9RqdEQGVhyK0wMfte/hzfqqqHCg==" saltValue="M+kJmuIRjOu0bv3lrxXxMg==" spinCount="100000" sheet="1" formatColumns="0" formatRows="0"/>
  <conditionalFormatting sqref="L68">
    <cfRule type="cellIs" dxfId="35" priority="3" operator="notEqual">
      <formula>0</formula>
    </cfRule>
    <cfRule type="cellIs" dxfId="34" priority="4" operator="equal">
      <formula>0</formula>
    </cfRule>
  </conditionalFormatting>
  <conditionalFormatting sqref="N68:O68">
    <cfRule type="cellIs" dxfId="33" priority="1" operator="notEqual">
      <formula>0</formula>
    </cfRule>
    <cfRule type="cellIs" dxfId="32" priority="2" operator="equal">
      <formula>0</formula>
    </cfRule>
  </conditionalFormatting>
  <printOptions horizontalCentered="1"/>
  <pageMargins left="0.25" right="0.25" top="0.75" bottom="0.75" header="0.3" footer="0.3"/>
  <pageSetup scale="55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00"/>
    <pageSetUpPr fitToPage="1"/>
  </sheetPr>
  <dimension ref="A1:P83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0" width="17.7109375" style="4" customWidth="1"/>
    <col min="11" max="12" width="17.7109375" style="352" customWidth="1"/>
    <col min="13" max="13" width="0.140625" style="4" customWidth="1"/>
    <col min="14" max="14" width="17.7109375" style="352" customWidth="1"/>
    <col min="15" max="15" width="19.28515625" style="352" customWidth="1"/>
    <col min="16" max="16" width="11.28515625" style="4" customWidth="1"/>
    <col min="17" max="16384" width="11.140625" style="4"/>
  </cols>
  <sheetData>
    <row r="1" spans="1:16">
      <c r="B1" s="2"/>
      <c r="C1" s="339"/>
      <c r="D1" s="104"/>
      <c r="E1" s="104"/>
      <c r="F1" s="104"/>
      <c r="G1" s="104"/>
      <c r="H1" s="104"/>
      <c r="I1" s="104"/>
      <c r="J1" s="101" t="s">
        <v>115</v>
      </c>
      <c r="K1" s="339"/>
      <c r="L1" s="339"/>
      <c r="M1" s="104"/>
      <c r="N1" s="339"/>
      <c r="O1" s="339"/>
      <c r="P1" s="3"/>
    </row>
    <row r="2" spans="1:16">
      <c r="B2" s="2"/>
      <c r="C2" s="104"/>
      <c r="D2" s="104"/>
      <c r="E2" s="104"/>
      <c r="F2" s="104"/>
      <c r="G2" s="104"/>
      <c r="H2" s="104"/>
      <c r="I2" s="104"/>
      <c r="J2" s="101" t="s">
        <v>0</v>
      </c>
      <c r="K2" s="339"/>
      <c r="L2" s="339"/>
      <c r="M2" s="104"/>
      <c r="N2" s="339"/>
      <c r="O2" s="339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02" t="s">
        <v>1</v>
      </c>
      <c r="K3" s="340"/>
      <c r="L3" s="340"/>
      <c r="M3" s="15"/>
      <c r="N3" s="340"/>
      <c r="O3" s="366"/>
      <c r="P3" s="4" t="s">
        <v>2</v>
      </c>
    </row>
    <row r="4" spans="1:16">
      <c r="B4" s="2"/>
      <c r="C4" s="105"/>
      <c r="D4" s="106"/>
      <c r="E4" s="106"/>
      <c r="F4" s="106"/>
      <c r="G4" s="106"/>
      <c r="H4" s="106"/>
      <c r="I4" s="106"/>
      <c r="J4" s="107" t="s">
        <v>373</v>
      </c>
      <c r="K4" s="340"/>
      <c r="L4" s="340"/>
      <c r="M4" s="106"/>
      <c r="N4" s="340"/>
      <c r="O4" s="367"/>
      <c r="P4" s="4" t="s">
        <v>374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88"/>
      <c r="L5" s="353"/>
      <c r="M5" s="10"/>
      <c r="N5" s="353"/>
      <c r="O5" s="353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54" t="s">
        <v>3</v>
      </c>
      <c r="K6" s="341"/>
      <c r="L6" s="354" t="s">
        <v>3</v>
      </c>
      <c r="M6" s="255"/>
      <c r="N6" s="354" t="s">
        <v>4</v>
      </c>
      <c r="O6" s="354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56" t="s">
        <v>290</v>
      </c>
      <c r="K7" s="342" t="s">
        <v>291</v>
      </c>
      <c r="L7" s="370"/>
      <c r="M7" s="258"/>
      <c r="N7" s="342" t="str">
        <f>[4]SNP!$O$9</f>
        <v>Unit</v>
      </c>
      <c r="O7" s="342"/>
      <c r="P7" s="16"/>
    </row>
    <row r="8" spans="1:16">
      <c r="A8" s="17" t="s">
        <v>7</v>
      </c>
      <c r="B8" s="18" t="s">
        <v>8</v>
      </c>
      <c r="C8" s="9" t="s">
        <v>6</v>
      </c>
      <c r="D8" s="9"/>
      <c r="E8" s="9"/>
      <c r="F8" s="9"/>
      <c r="G8" s="9"/>
      <c r="H8" s="9"/>
      <c r="I8" s="9"/>
      <c r="J8" s="9"/>
      <c r="K8" s="338"/>
      <c r="L8" s="353"/>
      <c r="M8" s="10"/>
      <c r="N8" s="353"/>
      <c r="O8" s="353"/>
      <c r="P8" s="11"/>
    </row>
    <row r="9" spans="1:16">
      <c r="B9" s="19"/>
      <c r="C9" s="20" t="s">
        <v>9</v>
      </c>
      <c r="D9" s="21"/>
      <c r="E9" s="9"/>
      <c r="F9" s="9"/>
      <c r="G9" s="9"/>
      <c r="H9" s="9"/>
      <c r="I9" s="20"/>
      <c r="J9" s="20"/>
      <c r="K9" s="343"/>
      <c r="L9" s="343"/>
      <c r="M9" s="10"/>
      <c r="N9" s="343"/>
      <c r="O9" s="343"/>
    </row>
    <row r="10" spans="1:16">
      <c r="A10" s="1" t="s">
        <v>11</v>
      </c>
      <c r="B10" s="19" t="s">
        <v>12</v>
      </c>
      <c r="C10" s="20"/>
      <c r="D10" s="22" t="s">
        <v>321</v>
      </c>
      <c r="E10" s="20"/>
      <c r="F10" s="109"/>
      <c r="G10" s="109"/>
      <c r="H10" s="23"/>
      <c r="I10" s="21"/>
      <c r="J10" s="89"/>
      <c r="K10" s="344"/>
      <c r="L10" s="372"/>
      <c r="M10" s="76"/>
      <c r="N10" s="344"/>
      <c r="O10" s="372"/>
      <c r="P10" s="24"/>
    </row>
    <row r="11" spans="1:16">
      <c r="A11" s="1" t="s">
        <v>14</v>
      </c>
      <c r="B11" s="19" t="s">
        <v>15</v>
      </c>
      <c r="C11" s="20"/>
      <c r="D11" s="21" t="s">
        <v>322</v>
      </c>
      <c r="E11" s="9"/>
      <c r="F11" s="25"/>
      <c r="G11" s="26">
        <v>11384267</v>
      </c>
      <c r="H11" s="9"/>
      <c r="I11" s="20"/>
      <c r="J11" s="78">
        <v>11989647.629999999</v>
      </c>
      <c r="K11" s="345">
        <v>0</v>
      </c>
      <c r="L11" s="343">
        <v>11989647.629999999</v>
      </c>
      <c r="M11" s="77"/>
      <c r="N11" s="345">
        <v>0</v>
      </c>
      <c r="O11" s="343">
        <v>11989648</v>
      </c>
      <c r="P11" s="27"/>
    </row>
    <row r="12" spans="1:16">
      <c r="A12" s="1" t="s">
        <v>17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8">
        <v>7667285.3600000003</v>
      </c>
      <c r="K12" s="345">
        <v>0</v>
      </c>
      <c r="L12" s="343">
        <v>7667285.3600000003</v>
      </c>
      <c r="M12" s="77"/>
      <c r="N12" s="345">
        <v>0</v>
      </c>
      <c r="O12" s="343">
        <v>7667285</v>
      </c>
      <c r="P12" s="27"/>
    </row>
    <row r="13" spans="1:16">
      <c r="A13" s="1" t="s">
        <v>19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8">
        <v>1020126.7599999999</v>
      </c>
      <c r="K13" s="345">
        <v>0</v>
      </c>
      <c r="L13" s="343">
        <v>1020126.7599999999</v>
      </c>
      <c r="M13" s="77"/>
      <c r="N13" s="345">
        <v>0</v>
      </c>
      <c r="O13" s="343">
        <v>1020127</v>
      </c>
      <c r="P13" s="27"/>
    </row>
    <row r="14" spans="1:16">
      <c r="A14" s="1" t="s">
        <v>21</v>
      </c>
      <c r="B14" s="19" t="s">
        <v>12</v>
      </c>
      <c r="C14" s="20"/>
      <c r="D14" s="21" t="s">
        <v>20</v>
      </c>
      <c r="E14" s="9"/>
      <c r="F14" s="25"/>
      <c r="G14" s="25"/>
      <c r="H14" s="20"/>
      <c r="I14" s="20"/>
      <c r="J14" s="78">
        <v>278808.17</v>
      </c>
      <c r="K14" s="345">
        <v>0</v>
      </c>
      <c r="L14" s="343">
        <v>278808.17</v>
      </c>
      <c r="M14" s="77"/>
      <c r="N14" s="345">
        <v>0</v>
      </c>
      <c r="O14" s="343">
        <v>278808</v>
      </c>
      <c r="P14" s="27"/>
    </row>
    <row r="15" spans="1:16">
      <c r="A15" s="28"/>
      <c r="B15" s="29"/>
      <c r="C15" s="20"/>
      <c r="D15" s="21" t="s">
        <v>22</v>
      </c>
      <c r="E15" s="9"/>
      <c r="F15" s="30"/>
      <c r="G15" s="26"/>
      <c r="H15" s="31"/>
      <c r="I15" s="20"/>
      <c r="J15" s="90">
        <v>0</v>
      </c>
      <c r="K15" s="346">
        <v>0</v>
      </c>
      <c r="L15" s="374">
        <v>0</v>
      </c>
      <c r="M15" s="77"/>
      <c r="N15" s="343">
        <v>0</v>
      </c>
      <c r="O15" s="343">
        <v>0</v>
      </c>
    </row>
    <row r="16" spans="1:16">
      <c r="A16" s="28" t="s">
        <v>24</v>
      </c>
      <c r="B16" s="29" t="s">
        <v>12</v>
      </c>
      <c r="C16" s="20"/>
      <c r="D16" s="22" t="s">
        <v>324</v>
      </c>
      <c r="E16" s="20"/>
      <c r="F16" s="109"/>
      <c r="G16" s="109"/>
      <c r="H16" s="31"/>
      <c r="I16" s="20"/>
      <c r="J16" s="78"/>
      <c r="K16" s="345">
        <v>0</v>
      </c>
      <c r="L16" s="343"/>
      <c r="M16" s="77"/>
      <c r="N16" s="345">
        <v>0</v>
      </c>
      <c r="O16" s="343"/>
      <c r="P16" s="27"/>
    </row>
    <row r="17" spans="1:16">
      <c r="A17" s="28" t="s">
        <v>25</v>
      </c>
      <c r="B17" s="32" t="s">
        <v>26</v>
      </c>
      <c r="C17" s="20"/>
      <c r="D17" s="33" t="s">
        <v>325</v>
      </c>
      <c r="E17" s="9"/>
      <c r="F17" s="9"/>
      <c r="G17" s="9">
        <v>0</v>
      </c>
      <c r="H17" s="9"/>
      <c r="I17" s="21"/>
      <c r="J17" s="79">
        <v>657045.30999999994</v>
      </c>
      <c r="K17" s="347">
        <v>0</v>
      </c>
      <c r="L17" s="375">
        <v>657045.30999999994</v>
      </c>
      <c r="M17" s="77"/>
      <c r="N17" s="347">
        <v>0</v>
      </c>
      <c r="O17" s="375">
        <v>657045</v>
      </c>
      <c r="P17" s="27"/>
    </row>
    <row r="18" spans="1:16" s="36" customFormat="1">
      <c r="A18" s="28"/>
      <c r="B18" s="32"/>
      <c r="C18" s="21"/>
      <c r="D18" s="21" t="s">
        <v>27</v>
      </c>
      <c r="E18" s="21"/>
      <c r="F18" s="21"/>
      <c r="G18" s="21"/>
      <c r="H18" s="34"/>
      <c r="I18" s="34"/>
      <c r="J18" s="34">
        <v>1545741.15</v>
      </c>
      <c r="K18" s="88">
        <v>0</v>
      </c>
      <c r="L18" s="88">
        <v>1545741.15</v>
      </c>
      <c r="M18" s="35"/>
      <c r="N18" s="348">
        <v>29519</v>
      </c>
      <c r="O18" s="348">
        <v>1575260</v>
      </c>
    </row>
    <row r="19" spans="1:16" ht="13.5" thickBot="1">
      <c r="A19" s="28" t="s">
        <v>28</v>
      </c>
      <c r="B19" s="32"/>
      <c r="C19" s="20"/>
      <c r="D19" s="37"/>
      <c r="E19" s="20"/>
      <c r="F19" s="9"/>
      <c r="G19" s="9"/>
      <c r="H19" s="9"/>
      <c r="I19" s="9"/>
      <c r="J19" s="91"/>
      <c r="K19" s="80"/>
      <c r="L19" s="80"/>
      <c r="M19" s="38"/>
      <c r="N19" s="80"/>
      <c r="O19" s="80"/>
      <c r="P19" s="39"/>
    </row>
    <row r="20" spans="1:16" ht="13.5" thickTop="1">
      <c r="A20" s="28"/>
      <c r="B20" s="32"/>
      <c r="C20" s="9"/>
      <c r="D20" s="9" t="s">
        <v>29</v>
      </c>
      <c r="E20" s="9"/>
      <c r="F20" s="9"/>
      <c r="G20" s="9"/>
      <c r="H20" s="9"/>
      <c r="I20" s="9"/>
      <c r="J20" s="81">
        <v>23158654.379999999</v>
      </c>
      <c r="K20" s="338">
        <v>0</v>
      </c>
      <c r="L20" s="353">
        <v>23158654</v>
      </c>
      <c r="M20" s="10"/>
      <c r="N20" s="353">
        <v>29519</v>
      </c>
      <c r="O20" s="353">
        <v>23188173</v>
      </c>
      <c r="P20" s="11"/>
    </row>
    <row r="21" spans="1:16">
      <c r="A21" s="40"/>
      <c r="B21" s="41"/>
      <c r="C21" s="15"/>
      <c r="D21" s="9"/>
      <c r="E21" s="9"/>
      <c r="F21" s="9"/>
      <c r="G21" s="9"/>
      <c r="H21" s="9"/>
      <c r="I21" s="9"/>
      <c r="J21" s="81"/>
      <c r="K21" s="338"/>
      <c r="L21" s="353"/>
      <c r="M21" s="10"/>
      <c r="N21" s="353"/>
      <c r="O21" s="353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81"/>
      <c r="K22" s="338"/>
      <c r="L22" s="353"/>
      <c r="M22" s="10"/>
      <c r="N22" s="353"/>
      <c r="O22" s="353"/>
      <c r="P22" s="11"/>
    </row>
    <row r="23" spans="1:16">
      <c r="A23" s="7" t="s">
        <v>32</v>
      </c>
      <c r="B23" s="12" t="s">
        <v>33</v>
      </c>
      <c r="C23" s="22" t="s">
        <v>31</v>
      </c>
      <c r="D23" s="21"/>
      <c r="E23" s="9"/>
      <c r="F23" s="9"/>
      <c r="G23" s="20"/>
      <c r="H23" s="9"/>
      <c r="I23" s="9"/>
      <c r="J23" s="92"/>
      <c r="K23" s="344"/>
      <c r="L23" s="376"/>
      <c r="M23" s="77"/>
      <c r="N23" s="344"/>
      <c r="O23" s="372"/>
      <c r="P23" s="27"/>
    </row>
    <row r="24" spans="1:16">
      <c r="A24" s="1" t="s">
        <v>35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8">
        <v>59944792.379999995</v>
      </c>
      <c r="K24" s="345">
        <v>0</v>
      </c>
      <c r="L24" s="343">
        <v>59944792.379999995</v>
      </c>
      <c r="M24" s="77"/>
      <c r="N24" s="345">
        <v>300300</v>
      </c>
      <c r="O24" s="343">
        <v>60245092</v>
      </c>
      <c r="P24" s="27"/>
    </row>
    <row r="25" spans="1:16">
      <c r="A25" s="7" t="s">
        <v>37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8">
        <v>10691462.109999999</v>
      </c>
      <c r="K25" s="345">
        <v>0</v>
      </c>
      <c r="L25" s="343">
        <v>10691462.109999999</v>
      </c>
      <c r="M25" s="77"/>
      <c r="N25" s="345">
        <v>2100068</v>
      </c>
      <c r="O25" s="343">
        <v>12791530</v>
      </c>
      <c r="P25" s="27"/>
    </row>
    <row r="26" spans="1:16">
      <c r="A26" s="1" t="s">
        <v>39</v>
      </c>
      <c r="B26" s="12" t="s">
        <v>33</v>
      </c>
      <c r="C26" s="22"/>
      <c r="D26" s="99" t="s">
        <v>38</v>
      </c>
      <c r="E26" s="110"/>
      <c r="F26" s="9"/>
      <c r="G26" s="20"/>
      <c r="H26" s="9"/>
      <c r="I26" s="9"/>
      <c r="J26" s="78">
        <v>2719923.1900000004</v>
      </c>
      <c r="K26" s="345">
        <v>0</v>
      </c>
      <c r="L26" s="343">
        <v>2719923.1900000004</v>
      </c>
      <c r="M26" s="77"/>
      <c r="N26" s="345">
        <v>57600</v>
      </c>
      <c r="O26" s="343">
        <v>2777523</v>
      </c>
      <c r="P26" s="27"/>
    </row>
    <row r="27" spans="1:16">
      <c r="A27" s="7" t="s">
        <v>41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8">
        <v>22598492.580000002</v>
      </c>
      <c r="K27" s="345">
        <v>0</v>
      </c>
      <c r="L27" s="343">
        <v>22598492.580000002</v>
      </c>
      <c r="M27" s="77"/>
      <c r="N27" s="345">
        <v>191141</v>
      </c>
      <c r="O27" s="343">
        <v>22789634</v>
      </c>
      <c r="P27" s="27"/>
    </row>
    <row r="28" spans="1:16">
      <c r="A28" s="1" t="s">
        <v>43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8">
        <v>2876116.81</v>
      </c>
      <c r="K28" s="345">
        <v>0</v>
      </c>
      <c r="L28" s="343">
        <v>2876116.81</v>
      </c>
      <c r="M28" s="77"/>
      <c r="N28" s="345">
        <v>113730</v>
      </c>
      <c r="O28" s="343">
        <v>2989847</v>
      </c>
      <c r="P28" s="27"/>
    </row>
    <row r="29" spans="1:16">
      <c r="A29" s="7" t="s">
        <v>45</v>
      </c>
      <c r="B29" s="12" t="s">
        <v>46</v>
      </c>
      <c r="C29" s="22"/>
      <c r="D29" s="21" t="s">
        <v>44</v>
      </c>
      <c r="E29" s="9"/>
      <c r="F29" s="9"/>
      <c r="G29" s="20"/>
      <c r="H29" s="9"/>
      <c r="I29" s="9"/>
      <c r="J29" s="79">
        <v>7703685.6700000018</v>
      </c>
      <c r="K29" s="347">
        <v>99028</v>
      </c>
      <c r="L29" s="375">
        <v>7802713.6700000018</v>
      </c>
      <c r="M29" s="77"/>
      <c r="N29" s="347">
        <v>8326</v>
      </c>
      <c r="O29" s="375">
        <v>7811040</v>
      </c>
      <c r="P29" s="27"/>
    </row>
    <row r="30" spans="1:16">
      <c r="C30" s="22"/>
      <c r="D30" s="21" t="s">
        <v>47</v>
      </c>
      <c r="E30" s="9"/>
      <c r="F30" s="9"/>
      <c r="G30" s="20"/>
      <c r="H30" s="9"/>
      <c r="I30" s="9"/>
      <c r="J30" s="93">
        <v>6382297.7699999996</v>
      </c>
      <c r="K30" s="338"/>
      <c r="L30" s="353">
        <v>6382297.7699999996</v>
      </c>
      <c r="M30" s="42"/>
      <c r="N30" s="353">
        <v>0</v>
      </c>
      <c r="O30" s="353">
        <v>6382298</v>
      </c>
      <c r="P30" s="43"/>
    </row>
    <row r="31" spans="1:16" ht="13.5" thickBot="1">
      <c r="A31" s="1" t="s">
        <v>48</v>
      </c>
      <c r="C31" s="9"/>
      <c r="D31" s="37"/>
      <c r="E31" s="20"/>
      <c r="F31" s="9"/>
      <c r="G31" s="9"/>
      <c r="H31" s="9"/>
      <c r="I31" s="9"/>
      <c r="J31" s="91"/>
      <c r="K31" s="80"/>
      <c r="L31" s="80"/>
      <c r="M31" s="82"/>
      <c r="N31" s="80"/>
      <c r="O31" s="80"/>
      <c r="P31" s="39"/>
    </row>
    <row r="32" spans="1:16" ht="13.5" thickTop="1">
      <c r="A32" s="7"/>
      <c r="C32" s="22"/>
      <c r="D32" s="44" t="s">
        <v>49</v>
      </c>
      <c r="E32" s="9"/>
      <c r="F32" s="9"/>
      <c r="G32" s="20"/>
      <c r="H32" s="9"/>
      <c r="I32" s="9"/>
      <c r="J32" s="34">
        <v>112916770.50999999</v>
      </c>
      <c r="K32" s="338">
        <v>99028</v>
      </c>
      <c r="L32" s="88">
        <v>113015799</v>
      </c>
      <c r="M32" s="34"/>
      <c r="N32" s="88">
        <v>2771165</v>
      </c>
      <c r="O32" s="88">
        <v>115786964</v>
      </c>
      <c r="P32" s="45"/>
    </row>
    <row r="33" spans="1:16">
      <c r="C33" s="9"/>
      <c r="D33" s="37"/>
      <c r="E33" s="20"/>
      <c r="F33" s="9"/>
      <c r="G33" s="9"/>
      <c r="H33" s="9"/>
      <c r="I33" s="9"/>
      <c r="J33" s="94"/>
      <c r="K33" s="83"/>
      <c r="L33" s="83"/>
      <c r="M33" s="38"/>
      <c r="N33" s="83"/>
      <c r="O33" s="83"/>
      <c r="P33" s="39"/>
    </row>
    <row r="34" spans="1:16">
      <c r="A34" s="7"/>
      <c r="C34" s="9"/>
      <c r="D34" s="9" t="s">
        <v>306</v>
      </c>
      <c r="E34" s="9"/>
      <c r="F34" s="9"/>
      <c r="G34" s="9"/>
      <c r="H34" s="9"/>
      <c r="I34" s="9"/>
      <c r="J34" s="81">
        <v>-89758116.129999995</v>
      </c>
      <c r="K34" s="338">
        <v>-99028</v>
      </c>
      <c r="L34" s="353">
        <v>-89857145</v>
      </c>
      <c r="M34" s="46"/>
      <c r="N34" s="353">
        <v>-2741646</v>
      </c>
      <c r="O34" s="353">
        <v>-92598791</v>
      </c>
      <c r="P34" s="47"/>
    </row>
    <row r="35" spans="1:16">
      <c r="C35" s="15"/>
      <c r="D35" s="20"/>
      <c r="E35" s="9"/>
      <c r="F35" s="9"/>
      <c r="G35" s="9"/>
      <c r="H35" s="9"/>
      <c r="I35" s="9"/>
      <c r="J35" s="81"/>
      <c r="K35" s="338"/>
      <c r="L35" s="353"/>
      <c r="M35" s="10"/>
      <c r="N35" s="353"/>
      <c r="O35" s="353"/>
      <c r="P35" s="11"/>
    </row>
    <row r="36" spans="1:16">
      <c r="A36" s="7" t="s">
        <v>51</v>
      </c>
      <c r="B36" s="12" t="s">
        <v>52</v>
      </c>
      <c r="C36" s="21" t="s">
        <v>50</v>
      </c>
      <c r="D36" s="20"/>
      <c r="E36" s="9"/>
      <c r="F36" s="9"/>
      <c r="G36" s="20"/>
      <c r="H36" s="9"/>
      <c r="I36" s="9"/>
      <c r="J36" s="89"/>
      <c r="K36" s="344"/>
      <c r="L36" s="372"/>
      <c r="M36" s="26"/>
      <c r="N36" s="344"/>
      <c r="O36" s="372"/>
      <c r="P36" s="48"/>
    </row>
    <row r="37" spans="1:16">
      <c r="A37" s="1" t="s">
        <v>54</v>
      </c>
      <c r="B37" s="12" t="s">
        <v>15</v>
      </c>
      <c r="C37" s="99" t="s">
        <v>53</v>
      </c>
      <c r="E37" s="110"/>
      <c r="F37" s="110"/>
      <c r="G37" s="20"/>
      <c r="H37" s="9"/>
      <c r="I37" s="9"/>
      <c r="J37" s="78">
        <v>51555607.089999996</v>
      </c>
      <c r="K37" s="345">
        <v>0</v>
      </c>
      <c r="L37" s="343">
        <v>51555607.089999996</v>
      </c>
      <c r="M37" s="26"/>
      <c r="N37" s="355">
        <v>0</v>
      </c>
      <c r="O37" s="343">
        <v>51555607</v>
      </c>
      <c r="P37" s="48"/>
    </row>
    <row r="38" spans="1:16">
      <c r="A38" s="7" t="s">
        <v>56</v>
      </c>
      <c r="B38" s="12" t="s">
        <v>15</v>
      </c>
      <c r="C38" s="99" t="s">
        <v>55</v>
      </c>
      <c r="E38" s="110"/>
      <c r="F38" s="110"/>
      <c r="G38" s="20"/>
      <c r="H38" s="9"/>
      <c r="I38" s="9"/>
      <c r="J38" s="78">
        <v>9036488.1899999995</v>
      </c>
      <c r="K38" s="345">
        <v>0</v>
      </c>
      <c r="L38" s="343">
        <v>9036488.1899999995</v>
      </c>
      <c r="M38" s="26"/>
      <c r="N38" s="355">
        <v>0</v>
      </c>
      <c r="O38" s="343">
        <v>9036488</v>
      </c>
      <c r="P38" s="48"/>
    </row>
    <row r="39" spans="1:16">
      <c r="A39" s="1" t="s">
        <v>58</v>
      </c>
      <c r="B39" s="12" t="s">
        <v>59</v>
      </c>
      <c r="C39" s="99" t="s">
        <v>57</v>
      </c>
      <c r="E39" s="110"/>
      <c r="F39" s="110"/>
      <c r="G39" s="20"/>
      <c r="H39" s="9"/>
      <c r="I39" s="9"/>
      <c r="J39" s="78">
        <v>30088343.919999998</v>
      </c>
      <c r="K39" s="345">
        <v>0</v>
      </c>
      <c r="L39" s="343">
        <v>30088343.919999998</v>
      </c>
      <c r="M39" s="26"/>
      <c r="N39" s="355">
        <v>2066434</v>
      </c>
      <c r="O39" s="343">
        <v>32154778</v>
      </c>
      <c r="P39" s="48"/>
    </row>
    <row r="40" spans="1:16">
      <c r="A40" s="7" t="s">
        <v>61</v>
      </c>
      <c r="B40" s="12" t="s">
        <v>59</v>
      </c>
      <c r="C40" s="99" t="s">
        <v>60</v>
      </c>
      <c r="E40" s="110"/>
      <c r="F40" s="110"/>
      <c r="G40" s="20"/>
      <c r="H40" s="9"/>
      <c r="I40" s="9"/>
      <c r="J40" s="78">
        <v>1057516.48</v>
      </c>
      <c r="K40" s="345">
        <v>0</v>
      </c>
      <c r="L40" s="343">
        <v>1057516.48</v>
      </c>
      <c r="M40" s="26"/>
      <c r="N40" s="355">
        <v>0</v>
      </c>
      <c r="O40" s="343">
        <v>1057516</v>
      </c>
      <c r="P40" s="48"/>
    </row>
    <row r="41" spans="1:16">
      <c r="A41" s="1" t="s">
        <v>62</v>
      </c>
      <c r="B41" s="12" t="s">
        <v>26</v>
      </c>
      <c r="C41" s="99" t="s">
        <v>307</v>
      </c>
      <c r="E41" s="110"/>
      <c r="F41" s="110"/>
      <c r="G41" s="20"/>
      <c r="H41" s="9"/>
      <c r="I41" s="9"/>
      <c r="J41" s="78">
        <v>0</v>
      </c>
      <c r="K41" s="345">
        <v>0</v>
      </c>
      <c r="L41" s="343">
        <v>0</v>
      </c>
      <c r="M41" s="26"/>
      <c r="N41" s="355">
        <v>4792125</v>
      </c>
      <c r="O41" s="343">
        <v>4792125</v>
      </c>
      <c r="P41" s="48"/>
    </row>
    <row r="42" spans="1:16">
      <c r="A42" s="7" t="s">
        <v>64</v>
      </c>
      <c r="B42" s="12" t="s">
        <v>65</v>
      </c>
      <c r="C42" s="99" t="s">
        <v>63</v>
      </c>
      <c r="E42" s="110"/>
      <c r="F42" s="110"/>
      <c r="G42" s="20"/>
      <c r="H42" s="9"/>
      <c r="I42" s="9"/>
      <c r="J42" s="78">
        <v>0</v>
      </c>
      <c r="K42" s="345">
        <v>0</v>
      </c>
      <c r="L42" s="343">
        <v>0</v>
      </c>
      <c r="M42" s="26"/>
      <c r="N42" s="355">
        <v>0</v>
      </c>
      <c r="O42" s="343">
        <v>0</v>
      </c>
      <c r="P42" s="48"/>
    </row>
    <row r="43" spans="1:16">
      <c r="A43" s="1" t="s">
        <v>66</v>
      </c>
      <c r="B43" s="12" t="s">
        <v>33</v>
      </c>
      <c r="C43" s="21" t="s">
        <v>311</v>
      </c>
      <c r="D43" s="20"/>
      <c r="E43" s="20"/>
      <c r="F43" s="20"/>
      <c r="G43" s="20"/>
      <c r="H43" s="20"/>
      <c r="I43" s="20"/>
      <c r="J43" s="78">
        <v>0</v>
      </c>
      <c r="K43" s="345">
        <v>0</v>
      </c>
      <c r="L43" s="343">
        <v>0</v>
      </c>
      <c r="M43" s="26"/>
      <c r="N43" s="355">
        <v>0</v>
      </c>
      <c r="O43" s="343">
        <v>0</v>
      </c>
      <c r="P43" s="48"/>
    </row>
    <row r="44" spans="1:16">
      <c r="A44" s="7" t="s">
        <v>68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79">
        <v>-246183.39</v>
      </c>
      <c r="K44" s="347">
        <v>0</v>
      </c>
      <c r="L44" s="375">
        <v>-246183.39</v>
      </c>
      <c r="M44" s="26"/>
      <c r="N44" s="356">
        <v>0</v>
      </c>
      <c r="O44" s="375">
        <v>-246183</v>
      </c>
      <c r="P44" s="48"/>
    </row>
    <row r="45" spans="1:16">
      <c r="C45" s="20" t="s">
        <v>69</v>
      </c>
      <c r="D45" s="20"/>
      <c r="E45" s="20"/>
      <c r="F45" s="20"/>
      <c r="G45" s="20"/>
      <c r="H45" s="20"/>
      <c r="I45" s="20"/>
      <c r="J45" s="78">
        <v>0</v>
      </c>
      <c r="K45" s="343">
        <v>0</v>
      </c>
      <c r="L45" s="343">
        <v>0</v>
      </c>
      <c r="M45" s="49"/>
      <c r="N45" s="343">
        <v>92682</v>
      </c>
      <c r="O45" s="343">
        <v>92682</v>
      </c>
      <c r="P45" s="50"/>
    </row>
    <row r="46" spans="1:16">
      <c r="A46" s="28" t="s">
        <v>70</v>
      </c>
      <c r="B46" s="29"/>
      <c r="C46" s="15"/>
      <c r="D46" s="20"/>
      <c r="E46" s="9"/>
      <c r="F46" s="9"/>
      <c r="G46" s="9"/>
      <c r="H46" s="9"/>
      <c r="I46" s="9"/>
      <c r="J46" s="94"/>
      <c r="K46" s="83"/>
      <c r="L46" s="83"/>
      <c r="M46" s="34"/>
      <c r="N46" s="83"/>
      <c r="O46" s="83"/>
      <c r="P46" s="39"/>
    </row>
    <row r="47" spans="1:16">
      <c r="A47" s="28"/>
      <c r="B47" s="29"/>
      <c r="C47" s="15" t="s">
        <v>71</v>
      </c>
      <c r="D47" s="20"/>
      <c r="E47" s="9"/>
      <c r="F47" s="9"/>
      <c r="G47" s="9"/>
      <c r="H47" s="9"/>
      <c r="I47" s="9"/>
      <c r="J47" s="34">
        <v>91491772.289999992</v>
      </c>
      <c r="K47" s="88">
        <v>0</v>
      </c>
      <c r="L47" s="88">
        <v>91491772</v>
      </c>
      <c r="M47" s="34"/>
      <c r="N47" s="88">
        <v>6951241</v>
      </c>
      <c r="O47" s="88">
        <v>98443013</v>
      </c>
      <c r="P47" s="45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8"/>
      <c r="K48" s="343"/>
      <c r="L48" s="343"/>
      <c r="M48" s="20"/>
      <c r="N48" s="343"/>
      <c r="O48" s="343"/>
    </row>
    <row r="49" spans="1:16">
      <c r="A49" s="28"/>
      <c r="B49" s="29"/>
      <c r="C49" s="9" t="s">
        <v>320</v>
      </c>
      <c r="D49" s="15"/>
      <c r="E49" s="9"/>
      <c r="F49" s="9"/>
      <c r="G49" s="9"/>
      <c r="H49" s="9"/>
      <c r="I49" s="9"/>
      <c r="J49" s="94"/>
      <c r="K49" s="83"/>
      <c r="L49" s="83"/>
      <c r="M49" s="34"/>
      <c r="N49" s="83"/>
      <c r="O49" s="83"/>
      <c r="P49" s="39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81">
        <v>1733656.1599999964</v>
      </c>
      <c r="K50" s="338">
        <v>-99028</v>
      </c>
      <c r="L50" s="353">
        <v>1634627</v>
      </c>
      <c r="M50" s="10"/>
      <c r="N50" s="353">
        <v>4209595</v>
      </c>
      <c r="O50" s="353">
        <v>5844222</v>
      </c>
      <c r="P50" s="11"/>
    </row>
    <row r="51" spans="1:16">
      <c r="A51" s="28" t="s">
        <v>73</v>
      </c>
      <c r="B51" s="29" t="s">
        <v>52</v>
      </c>
      <c r="C51" s="21"/>
      <c r="D51" s="20"/>
      <c r="E51" s="9"/>
      <c r="F51" s="9"/>
      <c r="G51" s="9"/>
      <c r="H51" s="20"/>
      <c r="I51" s="9"/>
      <c r="J51" s="89"/>
      <c r="K51" s="344"/>
      <c r="L51" s="372"/>
      <c r="M51" s="26"/>
      <c r="N51" s="344"/>
      <c r="O51" s="372"/>
      <c r="P51" s="48"/>
    </row>
    <row r="52" spans="1:16">
      <c r="A52" s="28" t="s">
        <v>75</v>
      </c>
      <c r="B52" s="29" t="s">
        <v>76</v>
      </c>
      <c r="C52" s="21" t="s">
        <v>74</v>
      </c>
      <c r="D52" s="20"/>
      <c r="E52" s="9"/>
      <c r="F52" s="9"/>
      <c r="G52" s="9"/>
      <c r="H52" s="20"/>
      <c r="I52" s="9"/>
      <c r="J52" s="78">
        <v>6311285.3099999996</v>
      </c>
      <c r="K52" s="345">
        <v>0</v>
      </c>
      <c r="L52" s="343">
        <v>6311285.3099999996</v>
      </c>
      <c r="M52" s="77"/>
      <c r="N52" s="345">
        <v>0</v>
      </c>
      <c r="O52" s="343">
        <v>6311285</v>
      </c>
      <c r="P52" s="27"/>
    </row>
    <row r="53" spans="1:16">
      <c r="A53" s="28" t="s">
        <v>78</v>
      </c>
      <c r="B53" s="29" t="s">
        <v>79</v>
      </c>
      <c r="C53" s="9" t="s">
        <v>77</v>
      </c>
      <c r="D53" s="20"/>
      <c r="E53" s="9"/>
      <c r="F53" s="9"/>
      <c r="G53" s="9"/>
      <c r="H53" s="20"/>
      <c r="I53" s="9"/>
      <c r="J53" s="78">
        <v>2397572.66</v>
      </c>
      <c r="K53" s="345">
        <v>0</v>
      </c>
      <c r="L53" s="343">
        <v>2397572.66</v>
      </c>
      <c r="M53" s="77"/>
      <c r="N53" s="357">
        <v>0</v>
      </c>
      <c r="O53" s="343">
        <v>2397573</v>
      </c>
      <c r="P53" s="27"/>
    </row>
    <row r="54" spans="1:16">
      <c r="A54" s="28" t="s">
        <v>81</v>
      </c>
      <c r="B54" s="29" t="s">
        <v>79</v>
      </c>
      <c r="C54" s="44" t="s">
        <v>80</v>
      </c>
      <c r="D54" s="20"/>
      <c r="E54" s="9"/>
      <c r="F54" s="9"/>
      <c r="G54" s="9"/>
      <c r="H54" s="20"/>
      <c r="I54" s="9"/>
      <c r="J54" s="79">
        <v>0</v>
      </c>
      <c r="K54" s="347">
        <v>0</v>
      </c>
      <c r="L54" s="375">
        <v>0</v>
      </c>
      <c r="M54" s="77"/>
      <c r="N54" s="347">
        <v>0</v>
      </c>
      <c r="O54" s="375">
        <v>0</v>
      </c>
      <c r="P54" s="27"/>
    </row>
    <row r="55" spans="1:16">
      <c r="A55" s="28"/>
      <c r="B55" s="29"/>
      <c r="C55" s="20" t="s">
        <v>309</v>
      </c>
      <c r="D55" s="20"/>
      <c r="E55" s="9"/>
      <c r="F55" s="9"/>
      <c r="G55" s="9"/>
      <c r="H55" s="9"/>
      <c r="I55" s="9"/>
      <c r="J55" s="49">
        <v>0</v>
      </c>
      <c r="K55" s="338">
        <v>0</v>
      </c>
      <c r="L55" s="343">
        <v>0</v>
      </c>
      <c r="M55" s="49"/>
      <c r="N55" s="343">
        <v>0</v>
      </c>
      <c r="O55" s="343">
        <v>0</v>
      </c>
      <c r="P55" s="50"/>
    </row>
    <row r="56" spans="1:16" ht="13.5" thickBot="1">
      <c r="A56" s="40" t="s">
        <v>82</v>
      </c>
      <c r="B56" s="29"/>
      <c r="C56" s="15"/>
      <c r="D56" s="20"/>
      <c r="E56" s="20"/>
      <c r="F56" s="9"/>
      <c r="G56" s="9"/>
      <c r="H56" s="9"/>
      <c r="I56" s="9"/>
      <c r="J56" s="80"/>
      <c r="K56" s="80"/>
      <c r="L56" s="80"/>
      <c r="M56" s="82"/>
      <c r="N56" s="80"/>
      <c r="O56" s="80"/>
      <c r="P56" s="51"/>
    </row>
    <row r="57" spans="1:16" ht="13.5" thickTop="1">
      <c r="A57" s="28"/>
      <c r="B57" s="29"/>
      <c r="C57" s="15" t="s">
        <v>83</v>
      </c>
      <c r="D57" s="20"/>
      <c r="E57" s="20"/>
      <c r="F57" s="9"/>
      <c r="G57" s="9"/>
      <c r="H57" s="9"/>
      <c r="I57" s="9"/>
      <c r="J57" s="88">
        <v>8708857.9699999988</v>
      </c>
      <c r="K57" s="88">
        <v>0</v>
      </c>
      <c r="L57" s="88">
        <v>8708858</v>
      </c>
      <c r="M57" s="34"/>
      <c r="N57" s="88">
        <v>0</v>
      </c>
      <c r="O57" s="88">
        <v>8708858</v>
      </c>
      <c r="P57" s="45"/>
    </row>
    <row r="58" spans="1:16">
      <c r="A58" s="40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52"/>
      <c r="N58" s="83"/>
      <c r="O58" s="83"/>
      <c r="P58" s="51"/>
    </row>
    <row r="59" spans="1:16">
      <c r="A59" s="28"/>
      <c r="B59" s="29"/>
      <c r="C59" s="53" t="s">
        <v>314</v>
      </c>
      <c r="D59" s="20"/>
      <c r="E59" s="20"/>
      <c r="F59" s="9"/>
      <c r="G59" s="9"/>
      <c r="H59" s="9"/>
      <c r="I59" s="9"/>
      <c r="J59" s="54">
        <v>10442514.129999995</v>
      </c>
      <c r="K59" s="338">
        <v>-99028</v>
      </c>
      <c r="L59" s="358">
        <v>10343485</v>
      </c>
      <c r="M59" s="54"/>
      <c r="N59" s="358">
        <v>4209595</v>
      </c>
      <c r="O59" s="358">
        <v>14553080</v>
      </c>
      <c r="P59" s="55"/>
    </row>
    <row r="60" spans="1:16">
      <c r="A60" s="28" t="s">
        <v>84</v>
      </c>
      <c r="B60" s="29"/>
      <c r="C60" s="9"/>
      <c r="D60" s="20"/>
      <c r="E60" s="9"/>
      <c r="F60" s="9"/>
      <c r="G60" s="9"/>
      <c r="H60" s="9"/>
      <c r="I60" s="9"/>
      <c r="J60" s="56"/>
      <c r="K60" s="338"/>
      <c r="L60" s="359"/>
      <c r="M60" s="26"/>
      <c r="N60" s="359"/>
      <c r="O60" s="343"/>
      <c r="P60" s="57"/>
    </row>
    <row r="61" spans="1:16">
      <c r="A61" s="28" t="s">
        <v>86</v>
      </c>
      <c r="B61" s="29" t="s">
        <v>87</v>
      </c>
      <c r="C61" s="9" t="s">
        <v>85</v>
      </c>
      <c r="D61" s="20"/>
      <c r="E61" s="9"/>
      <c r="F61" s="9"/>
      <c r="G61" s="9"/>
      <c r="H61" s="9"/>
      <c r="I61" s="9"/>
      <c r="J61" s="95"/>
      <c r="K61" s="338"/>
      <c r="L61" s="379">
        <v>143467120</v>
      </c>
      <c r="M61" s="26"/>
      <c r="N61" s="360">
        <v>39189896</v>
      </c>
      <c r="O61" s="88">
        <v>182657016</v>
      </c>
      <c r="P61" s="48"/>
    </row>
    <row r="62" spans="1:16" s="36" customFormat="1">
      <c r="A62" s="28"/>
      <c r="B62" s="29"/>
      <c r="C62" s="21" t="s">
        <v>88</v>
      </c>
      <c r="D62" s="21"/>
      <c r="E62" s="21"/>
      <c r="F62" s="21"/>
      <c r="G62" s="21"/>
      <c r="H62" s="58"/>
      <c r="I62" s="21"/>
      <c r="J62" s="75"/>
      <c r="K62" s="88"/>
      <c r="L62" s="378">
        <v>-19810</v>
      </c>
      <c r="M62" s="59">
        <v>-106251</v>
      </c>
      <c r="N62" s="361"/>
      <c r="O62" s="361">
        <v>-19810</v>
      </c>
      <c r="P62" s="60"/>
    </row>
    <row r="63" spans="1:16" s="36" customFormat="1">
      <c r="A63" s="40"/>
      <c r="B63" s="29"/>
      <c r="C63" s="61"/>
      <c r="D63" s="21"/>
      <c r="E63" s="21"/>
      <c r="F63" s="21"/>
      <c r="G63" s="21"/>
      <c r="H63" s="35"/>
      <c r="I63" s="35"/>
      <c r="J63" s="87"/>
      <c r="K63" s="348"/>
      <c r="L63" s="362"/>
      <c r="M63" s="52"/>
      <c r="N63" s="362"/>
      <c r="O63" s="362"/>
      <c r="P63" s="51"/>
    </row>
    <row r="64" spans="1:16" s="331" customFormat="1">
      <c r="A64" s="327"/>
      <c r="B64" s="328"/>
      <c r="C64" s="329" t="s">
        <v>89</v>
      </c>
      <c r="D64" s="329"/>
      <c r="E64" s="329"/>
      <c r="F64" s="329"/>
      <c r="G64" s="329"/>
      <c r="H64" s="329"/>
      <c r="I64" s="329"/>
      <c r="J64" s="329"/>
      <c r="K64" s="349"/>
      <c r="L64" s="349">
        <v>143447310</v>
      </c>
      <c r="M64" s="330"/>
      <c r="N64" s="363">
        <v>39189896</v>
      </c>
      <c r="O64" s="363">
        <v>182637206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62"/>
      <c r="J65" s="96"/>
      <c r="K65" s="338"/>
      <c r="L65" s="362"/>
      <c r="M65" s="52"/>
      <c r="N65" s="362"/>
      <c r="O65" s="362"/>
      <c r="P65" s="24"/>
    </row>
    <row r="66" spans="1:16">
      <c r="A66" s="40"/>
      <c r="B66" s="29"/>
      <c r="C66" s="9" t="s">
        <v>90</v>
      </c>
      <c r="D66" s="9"/>
      <c r="E66" s="9"/>
      <c r="F66" s="9"/>
      <c r="G66" s="9"/>
      <c r="H66" s="9"/>
      <c r="I66" s="9"/>
      <c r="J66" s="63"/>
      <c r="K66" s="338"/>
      <c r="L66" s="338">
        <v>153790795</v>
      </c>
      <c r="M66" s="9"/>
      <c r="N66" s="338">
        <v>43399491</v>
      </c>
      <c r="O66" s="338">
        <v>197190286</v>
      </c>
      <c r="P66" s="64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43"/>
      <c r="L67" s="343"/>
      <c r="M67" s="20"/>
      <c r="N67" s="343"/>
      <c r="O67" s="343"/>
    </row>
    <row r="68" spans="1:16" customFormat="1" ht="15">
      <c r="C68" s="4" t="s">
        <v>91</v>
      </c>
      <c r="K68" s="350"/>
      <c r="L68" s="380"/>
      <c r="M68" s="65"/>
      <c r="N68" s="364"/>
      <c r="O68" s="364"/>
    </row>
    <row r="69" spans="1:16">
      <c r="I69" s="66"/>
      <c r="J69" s="66"/>
      <c r="K69" s="351"/>
      <c r="L69" s="365">
        <v>0</v>
      </c>
      <c r="M69" s="97"/>
      <c r="N69" s="365">
        <v>0</v>
      </c>
      <c r="O69" s="365">
        <v>0</v>
      </c>
    </row>
    <row r="70" spans="1:16">
      <c r="L70" s="365">
        <v>-2</v>
      </c>
      <c r="M70" s="97"/>
      <c r="N70" s="365"/>
      <c r="O70" s="365"/>
    </row>
    <row r="71" spans="1:16">
      <c r="L71" s="365"/>
      <c r="M71" s="97"/>
      <c r="N71" s="360"/>
      <c r="O71" s="360"/>
    </row>
    <row r="72" spans="1:16">
      <c r="L72" s="365"/>
      <c r="M72" s="97"/>
      <c r="N72" s="365"/>
      <c r="O72" s="365"/>
    </row>
    <row r="73" spans="1:16">
      <c r="L73" s="365"/>
      <c r="M73" s="97"/>
      <c r="N73" s="365"/>
      <c r="O73" s="365"/>
    </row>
    <row r="74" spans="1:16">
      <c r="J74" s="332"/>
      <c r="L74" s="365"/>
      <c r="M74" s="97"/>
      <c r="N74" s="365"/>
      <c r="O74" s="365"/>
    </row>
    <row r="75" spans="1:16">
      <c r="A75" s="7"/>
      <c r="B75" s="8"/>
      <c r="L75" s="365"/>
      <c r="M75" s="97"/>
      <c r="N75" s="365"/>
      <c r="O75" s="365"/>
    </row>
    <row r="76" spans="1:16">
      <c r="L76" s="365"/>
      <c r="M76" s="97"/>
      <c r="N76" s="365"/>
      <c r="O76" s="365"/>
    </row>
    <row r="77" spans="1:16">
      <c r="A77" s="7"/>
      <c r="B77" s="8"/>
      <c r="L77" s="365"/>
      <c r="M77" s="97"/>
      <c r="N77" s="365"/>
      <c r="O77" s="365"/>
    </row>
    <row r="78" spans="1:16">
      <c r="L78" s="365"/>
      <c r="M78" s="97"/>
      <c r="N78" s="365"/>
      <c r="O78" s="365"/>
    </row>
    <row r="79" spans="1:16">
      <c r="A79" s="7"/>
      <c r="B79" s="8"/>
      <c r="L79" s="365"/>
      <c r="M79" s="97"/>
      <c r="N79" s="365"/>
      <c r="O79" s="365"/>
    </row>
    <row r="80" spans="1:16">
      <c r="L80" s="365"/>
      <c r="M80" s="97"/>
      <c r="N80" s="365"/>
      <c r="O80" s="365"/>
    </row>
    <row r="82" spans="1:2">
      <c r="A82" s="7"/>
      <c r="B82" s="8"/>
    </row>
    <row r="83" spans="1:2">
      <c r="A83" s="4"/>
    </row>
  </sheetData>
  <sheetProtection algorithmName="SHA-512" hashValue="XRGM8vO95Kd23TLUoS+BWpghtnsZo7iyFLEJAwL1VErrD9H3+M1cbAWtty4ucZQwU7WIm6a+t47+jAMPdL8M7w==" saltValue="rIKXEiADqBdCZe8eKIBeqQ==" spinCount="100000" sheet="1" formatColumns="0" formatRows="0"/>
  <conditionalFormatting sqref="L68">
    <cfRule type="cellIs" dxfId="31" priority="3" operator="notEqual">
      <formula>0</formula>
    </cfRule>
    <cfRule type="cellIs" dxfId="30" priority="4" operator="equal">
      <formula>0</formula>
    </cfRule>
  </conditionalFormatting>
  <conditionalFormatting sqref="N68:O68">
    <cfRule type="cellIs" dxfId="29" priority="1" operator="notEqual">
      <formula>0</formula>
    </cfRule>
    <cfRule type="cellIs" dxfId="28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FF00"/>
    <pageSetUpPr fitToPage="1"/>
  </sheetPr>
  <dimension ref="A1:P83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0" width="17.7109375" style="4" customWidth="1"/>
    <col min="11" max="12" width="17.7109375" style="352" customWidth="1"/>
    <col min="13" max="13" width="0.140625" style="4" customWidth="1"/>
    <col min="14" max="14" width="17.7109375" style="352" customWidth="1"/>
    <col min="15" max="15" width="19.28515625" style="352" customWidth="1"/>
    <col min="16" max="16" width="11.28515625" style="4" customWidth="1"/>
    <col min="17" max="16384" width="11.140625" style="4"/>
  </cols>
  <sheetData>
    <row r="1" spans="1:16">
      <c r="B1" s="2"/>
      <c r="C1" s="339"/>
      <c r="D1" s="104"/>
      <c r="E1" s="104"/>
      <c r="F1" s="104"/>
      <c r="G1" s="104"/>
      <c r="H1" s="104"/>
      <c r="I1" s="104"/>
      <c r="J1" s="101" t="s">
        <v>119</v>
      </c>
      <c r="K1" s="339"/>
      <c r="L1" s="339"/>
      <c r="M1" s="104"/>
      <c r="N1" s="339"/>
      <c r="O1" s="339"/>
      <c r="P1" s="3"/>
    </row>
    <row r="2" spans="1:16">
      <c r="B2" s="2"/>
      <c r="C2" s="104"/>
      <c r="D2" s="104"/>
      <c r="E2" s="104"/>
      <c r="F2" s="104"/>
      <c r="G2" s="104"/>
      <c r="H2" s="104"/>
      <c r="I2" s="104"/>
      <c r="J2" s="101" t="s">
        <v>0</v>
      </c>
      <c r="K2" s="339"/>
      <c r="L2" s="339"/>
      <c r="M2" s="104"/>
      <c r="N2" s="339"/>
      <c r="O2" s="339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02" t="s">
        <v>1</v>
      </c>
      <c r="K3" s="340"/>
      <c r="L3" s="340"/>
      <c r="M3" s="15"/>
      <c r="N3" s="340"/>
      <c r="O3" s="366"/>
      <c r="P3" s="4" t="s">
        <v>2</v>
      </c>
    </row>
    <row r="4" spans="1:16">
      <c r="B4" s="2"/>
      <c r="C4" s="105"/>
      <c r="D4" s="106"/>
      <c r="E4" s="106"/>
      <c r="F4" s="106"/>
      <c r="G4" s="106"/>
      <c r="H4" s="106"/>
      <c r="I4" s="106"/>
      <c r="J4" s="107" t="s">
        <v>373</v>
      </c>
      <c r="K4" s="340"/>
      <c r="L4" s="340"/>
      <c r="M4" s="106"/>
      <c r="N4" s="340"/>
      <c r="O4" s="367"/>
      <c r="P4" s="4" t="s">
        <v>374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88"/>
      <c r="L5" s="353"/>
      <c r="M5" s="10"/>
      <c r="N5" s="353"/>
      <c r="O5" s="353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54" t="s">
        <v>3</v>
      </c>
      <c r="K6" s="341"/>
      <c r="L6" s="354" t="s">
        <v>3</v>
      </c>
      <c r="M6" s="255"/>
      <c r="N6" s="354" t="s">
        <v>4</v>
      </c>
      <c r="O6" s="354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56" t="s">
        <v>290</v>
      </c>
      <c r="K7" s="342" t="s">
        <v>291</v>
      </c>
      <c r="L7" s="370"/>
      <c r="M7" s="258"/>
      <c r="N7" s="342" t="str">
        <f>[4]SNP!$O$9</f>
        <v>Unit</v>
      </c>
      <c r="O7" s="342"/>
      <c r="P7" s="16"/>
    </row>
    <row r="8" spans="1:16">
      <c r="A8" s="17" t="s">
        <v>7</v>
      </c>
      <c r="B8" s="18" t="s">
        <v>8</v>
      </c>
      <c r="C8" s="9" t="s">
        <v>6</v>
      </c>
      <c r="D8" s="9"/>
      <c r="E8" s="9"/>
      <c r="F8" s="9"/>
      <c r="G8" s="9"/>
      <c r="H8" s="9"/>
      <c r="I8" s="9"/>
      <c r="J8" s="9"/>
      <c r="K8" s="338"/>
      <c r="L8" s="353"/>
      <c r="M8" s="10"/>
      <c r="N8" s="353"/>
      <c r="O8" s="353"/>
      <c r="P8" s="11"/>
    </row>
    <row r="9" spans="1:16">
      <c r="B9" s="19"/>
      <c r="C9" s="20" t="s">
        <v>9</v>
      </c>
      <c r="D9" s="21"/>
      <c r="E9" s="9"/>
      <c r="F9" s="9"/>
      <c r="G9" s="9"/>
      <c r="H9" s="9"/>
      <c r="I9" s="20"/>
      <c r="J9" s="20"/>
      <c r="K9" s="343"/>
      <c r="L9" s="343"/>
      <c r="M9" s="10"/>
      <c r="N9" s="343"/>
      <c r="O9" s="343"/>
    </row>
    <row r="10" spans="1:16">
      <c r="A10" s="1" t="s">
        <v>11</v>
      </c>
      <c r="B10" s="19" t="s">
        <v>12</v>
      </c>
      <c r="C10" s="20"/>
      <c r="D10" s="22" t="s">
        <v>321</v>
      </c>
      <c r="E10" s="20"/>
      <c r="F10" s="109"/>
      <c r="G10" s="109"/>
      <c r="H10" s="23"/>
      <c r="I10" s="21"/>
      <c r="J10" s="89"/>
      <c r="K10" s="344"/>
      <c r="L10" s="372"/>
      <c r="M10" s="76"/>
      <c r="N10" s="344"/>
      <c r="O10" s="372"/>
      <c r="P10" s="24"/>
    </row>
    <row r="11" spans="1:16">
      <c r="A11" s="1" t="s">
        <v>14</v>
      </c>
      <c r="B11" s="19" t="s">
        <v>15</v>
      </c>
      <c r="C11" s="20"/>
      <c r="D11" s="21" t="s">
        <v>322</v>
      </c>
      <c r="E11" s="9"/>
      <c r="F11" s="25"/>
      <c r="G11" s="26">
        <v>2301999.3199999998</v>
      </c>
      <c r="H11" s="9"/>
      <c r="I11" s="20"/>
      <c r="J11" s="78">
        <v>8977753.8100000005</v>
      </c>
      <c r="K11" s="345">
        <v>0</v>
      </c>
      <c r="L11" s="343">
        <v>8977753.8100000005</v>
      </c>
      <c r="M11" s="77"/>
      <c r="N11" s="345">
        <v>0</v>
      </c>
      <c r="O11" s="343">
        <v>8977754</v>
      </c>
      <c r="P11" s="27"/>
    </row>
    <row r="12" spans="1:16">
      <c r="A12" s="1" t="s">
        <v>17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8">
        <v>571266.85</v>
      </c>
      <c r="K12" s="345">
        <v>0</v>
      </c>
      <c r="L12" s="343">
        <v>571266.85</v>
      </c>
      <c r="M12" s="77"/>
      <c r="N12" s="345">
        <v>0</v>
      </c>
      <c r="O12" s="343">
        <v>571267</v>
      </c>
      <c r="P12" s="27"/>
    </row>
    <row r="13" spans="1:16">
      <c r="A13" s="1" t="s">
        <v>19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8">
        <v>-5334.7400000000052</v>
      </c>
      <c r="K13" s="345">
        <v>0</v>
      </c>
      <c r="L13" s="343">
        <v>-5334.7400000000052</v>
      </c>
      <c r="M13" s="77"/>
      <c r="N13" s="345">
        <v>0</v>
      </c>
      <c r="O13" s="343">
        <v>-5335</v>
      </c>
      <c r="P13" s="27"/>
    </row>
    <row r="14" spans="1:16">
      <c r="A14" s="1" t="s">
        <v>21</v>
      </c>
      <c r="B14" s="19" t="s">
        <v>12</v>
      </c>
      <c r="C14" s="20"/>
      <c r="D14" s="21" t="s">
        <v>20</v>
      </c>
      <c r="E14" s="9"/>
      <c r="F14" s="25"/>
      <c r="G14" s="25"/>
      <c r="H14" s="20"/>
      <c r="I14" s="20"/>
      <c r="J14" s="78">
        <v>0</v>
      </c>
      <c r="K14" s="345">
        <v>0</v>
      </c>
      <c r="L14" s="343">
        <v>0</v>
      </c>
      <c r="M14" s="77"/>
      <c r="N14" s="345">
        <v>0</v>
      </c>
      <c r="O14" s="343">
        <v>0</v>
      </c>
      <c r="P14" s="27"/>
    </row>
    <row r="15" spans="1:16">
      <c r="A15" s="28"/>
      <c r="B15" s="29"/>
      <c r="C15" s="20"/>
      <c r="D15" s="21" t="s">
        <v>22</v>
      </c>
      <c r="E15" s="9"/>
      <c r="F15" s="30"/>
      <c r="G15" s="26"/>
      <c r="H15" s="31"/>
      <c r="I15" s="20"/>
      <c r="J15" s="90">
        <v>0</v>
      </c>
      <c r="K15" s="346">
        <v>0</v>
      </c>
      <c r="L15" s="374">
        <v>0</v>
      </c>
      <c r="M15" s="77"/>
      <c r="N15" s="343">
        <v>0</v>
      </c>
      <c r="O15" s="343">
        <v>0</v>
      </c>
    </row>
    <row r="16" spans="1:16">
      <c r="A16" s="28" t="s">
        <v>24</v>
      </c>
      <c r="B16" s="29" t="s">
        <v>12</v>
      </c>
      <c r="C16" s="20"/>
      <c r="D16" s="22" t="s">
        <v>324</v>
      </c>
      <c r="E16" s="20"/>
      <c r="F16" s="109"/>
      <c r="G16" s="109"/>
      <c r="H16" s="31"/>
      <c r="I16" s="20"/>
      <c r="J16" s="78"/>
      <c r="K16" s="345">
        <v>0</v>
      </c>
      <c r="L16" s="343"/>
      <c r="M16" s="77"/>
      <c r="N16" s="345">
        <v>0</v>
      </c>
      <c r="O16" s="343"/>
      <c r="P16" s="27"/>
    </row>
    <row r="17" spans="1:16">
      <c r="A17" s="28" t="s">
        <v>25</v>
      </c>
      <c r="B17" s="32" t="s">
        <v>26</v>
      </c>
      <c r="C17" s="20"/>
      <c r="D17" s="33" t="s">
        <v>325</v>
      </c>
      <c r="E17" s="9"/>
      <c r="F17" s="9"/>
      <c r="G17" s="9">
        <v>378314.43</v>
      </c>
      <c r="H17" s="9"/>
      <c r="I17" s="21"/>
      <c r="J17" s="79">
        <v>4035793.16</v>
      </c>
      <c r="K17" s="347">
        <v>0</v>
      </c>
      <c r="L17" s="375">
        <v>4035793.16</v>
      </c>
      <c r="M17" s="77"/>
      <c r="N17" s="347">
        <v>0</v>
      </c>
      <c r="O17" s="375">
        <v>4035793</v>
      </c>
      <c r="P17" s="27"/>
    </row>
    <row r="18" spans="1:16" s="36" customFormat="1">
      <c r="A18" s="28"/>
      <c r="B18" s="32"/>
      <c r="C18" s="21"/>
      <c r="D18" s="21" t="s">
        <v>27</v>
      </c>
      <c r="E18" s="21"/>
      <c r="F18" s="21"/>
      <c r="G18" s="21"/>
      <c r="H18" s="34"/>
      <c r="I18" s="34"/>
      <c r="J18" s="34">
        <v>62983.53</v>
      </c>
      <c r="K18" s="88">
        <v>0</v>
      </c>
      <c r="L18" s="88">
        <v>62983.53</v>
      </c>
      <c r="M18" s="35"/>
      <c r="N18" s="348">
        <v>636389</v>
      </c>
      <c r="O18" s="348">
        <v>699373</v>
      </c>
    </row>
    <row r="19" spans="1:16" ht="13.5" thickBot="1">
      <c r="A19" s="28" t="s">
        <v>28</v>
      </c>
      <c r="B19" s="32"/>
      <c r="C19" s="20"/>
      <c r="D19" s="37"/>
      <c r="E19" s="20"/>
      <c r="F19" s="9"/>
      <c r="G19" s="9"/>
      <c r="H19" s="9"/>
      <c r="I19" s="9"/>
      <c r="J19" s="91"/>
      <c r="K19" s="80"/>
      <c r="L19" s="80"/>
      <c r="M19" s="38"/>
      <c r="N19" s="80"/>
      <c r="O19" s="80"/>
      <c r="P19" s="39"/>
    </row>
    <row r="20" spans="1:16" ht="13.5" thickTop="1">
      <c r="A20" s="28"/>
      <c r="B20" s="32"/>
      <c r="C20" s="9"/>
      <c r="D20" s="9" t="s">
        <v>29</v>
      </c>
      <c r="E20" s="9"/>
      <c r="F20" s="9"/>
      <c r="G20" s="9"/>
      <c r="H20" s="9"/>
      <c r="I20" s="9"/>
      <c r="J20" s="81">
        <v>13642462.609999999</v>
      </c>
      <c r="K20" s="338">
        <v>0</v>
      </c>
      <c r="L20" s="353">
        <v>13642463</v>
      </c>
      <c r="M20" s="10"/>
      <c r="N20" s="353">
        <v>636389</v>
      </c>
      <c r="O20" s="353">
        <v>14278852</v>
      </c>
      <c r="P20" s="11"/>
    </row>
    <row r="21" spans="1:16">
      <c r="A21" s="40"/>
      <c r="B21" s="41"/>
      <c r="C21" s="15"/>
      <c r="D21" s="9"/>
      <c r="E21" s="9"/>
      <c r="F21" s="9"/>
      <c r="G21" s="9"/>
      <c r="H21" s="9"/>
      <c r="I21" s="9"/>
      <c r="J21" s="81"/>
      <c r="K21" s="338"/>
      <c r="L21" s="353"/>
      <c r="M21" s="10"/>
      <c r="N21" s="353"/>
      <c r="O21" s="353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81"/>
      <c r="K22" s="338"/>
      <c r="L22" s="353"/>
      <c r="M22" s="10"/>
      <c r="N22" s="353"/>
      <c r="O22" s="353"/>
      <c r="P22" s="11"/>
    </row>
    <row r="23" spans="1:16">
      <c r="A23" s="7" t="s">
        <v>32</v>
      </c>
      <c r="B23" s="12" t="s">
        <v>33</v>
      </c>
      <c r="C23" s="22" t="s">
        <v>31</v>
      </c>
      <c r="D23" s="21"/>
      <c r="E23" s="9"/>
      <c r="F23" s="9"/>
      <c r="G23" s="20"/>
      <c r="H23" s="9"/>
      <c r="I23" s="9"/>
      <c r="J23" s="92"/>
      <c r="K23" s="344"/>
      <c r="L23" s="376"/>
      <c r="M23" s="77"/>
      <c r="N23" s="344"/>
      <c r="O23" s="372"/>
      <c r="P23" s="27"/>
    </row>
    <row r="24" spans="1:16">
      <c r="A24" s="1" t="s">
        <v>35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8">
        <v>37704520.299999997</v>
      </c>
      <c r="K24" s="345">
        <v>0</v>
      </c>
      <c r="L24" s="343">
        <v>37704520.299999997</v>
      </c>
      <c r="M24" s="77"/>
      <c r="N24" s="345">
        <v>0</v>
      </c>
      <c r="O24" s="343">
        <v>37704520</v>
      </c>
      <c r="P24" s="27"/>
    </row>
    <row r="25" spans="1:16">
      <c r="A25" s="7" t="s">
        <v>37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8">
        <v>7512149.6899999995</v>
      </c>
      <c r="K25" s="345">
        <v>0</v>
      </c>
      <c r="L25" s="343">
        <v>7512149.6899999995</v>
      </c>
      <c r="M25" s="77"/>
      <c r="N25" s="345">
        <v>381800</v>
      </c>
      <c r="O25" s="343">
        <v>7893950</v>
      </c>
      <c r="P25" s="27"/>
    </row>
    <row r="26" spans="1:16">
      <c r="A26" s="1" t="s">
        <v>39</v>
      </c>
      <c r="B26" s="12" t="s">
        <v>33</v>
      </c>
      <c r="C26" s="22"/>
      <c r="D26" s="99" t="s">
        <v>38</v>
      </c>
      <c r="E26" s="110"/>
      <c r="F26" s="9"/>
      <c r="G26" s="20"/>
      <c r="H26" s="9"/>
      <c r="I26" s="9"/>
      <c r="J26" s="78">
        <v>1253783.44</v>
      </c>
      <c r="K26" s="345">
        <v>0</v>
      </c>
      <c r="L26" s="343">
        <v>1253783.44</v>
      </c>
      <c r="M26" s="77"/>
      <c r="N26" s="345">
        <v>0</v>
      </c>
      <c r="O26" s="343">
        <v>1253783</v>
      </c>
      <c r="P26" s="27"/>
    </row>
    <row r="27" spans="1:16">
      <c r="A27" s="7" t="s">
        <v>41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8">
        <v>4278798.67</v>
      </c>
      <c r="K27" s="345">
        <v>0</v>
      </c>
      <c r="L27" s="343">
        <v>4278798.67</v>
      </c>
      <c r="M27" s="77"/>
      <c r="N27" s="345">
        <v>102992</v>
      </c>
      <c r="O27" s="343">
        <v>4381791</v>
      </c>
      <c r="P27" s="27"/>
    </row>
    <row r="28" spans="1:16">
      <c r="A28" s="1" t="s">
        <v>43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8">
        <v>3103923.07</v>
      </c>
      <c r="K28" s="345">
        <v>0</v>
      </c>
      <c r="L28" s="343">
        <v>3103923.07</v>
      </c>
      <c r="M28" s="77"/>
      <c r="N28" s="345">
        <v>173135</v>
      </c>
      <c r="O28" s="343">
        <v>3277058</v>
      </c>
      <c r="P28" s="27"/>
    </row>
    <row r="29" spans="1:16">
      <c r="A29" s="7" t="s">
        <v>45</v>
      </c>
      <c r="B29" s="12" t="s">
        <v>46</v>
      </c>
      <c r="C29" s="22"/>
      <c r="D29" s="21" t="s">
        <v>44</v>
      </c>
      <c r="E29" s="9"/>
      <c r="F29" s="9"/>
      <c r="G29" s="20"/>
      <c r="H29" s="9"/>
      <c r="I29" s="9"/>
      <c r="J29" s="79">
        <v>7276832.5499999998</v>
      </c>
      <c r="K29" s="347">
        <v>0</v>
      </c>
      <c r="L29" s="375">
        <v>7276832.5499999998</v>
      </c>
      <c r="M29" s="77"/>
      <c r="N29" s="347">
        <v>0</v>
      </c>
      <c r="O29" s="375">
        <v>7276833</v>
      </c>
      <c r="P29" s="27"/>
    </row>
    <row r="30" spans="1:16">
      <c r="C30" s="22"/>
      <c r="D30" s="21" t="s">
        <v>47</v>
      </c>
      <c r="E30" s="9"/>
      <c r="F30" s="9"/>
      <c r="G30" s="20"/>
      <c r="H30" s="9"/>
      <c r="I30" s="9"/>
      <c r="J30" s="93">
        <v>2636574.6</v>
      </c>
      <c r="K30" s="338">
        <v>0</v>
      </c>
      <c r="L30" s="353">
        <v>2636574.6</v>
      </c>
      <c r="M30" s="42"/>
      <c r="N30" s="353">
        <v>0</v>
      </c>
      <c r="O30" s="353">
        <v>2636575</v>
      </c>
      <c r="P30" s="43"/>
    </row>
    <row r="31" spans="1:16" ht="13.5" thickBot="1">
      <c r="A31" s="1" t="s">
        <v>48</v>
      </c>
      <c r="C31" s="9"/>
      <c r="D31" s="37"/>
      <c r="E31" s="20"/>
      <c r="F31" s="9"/>
      <c r="G31" s="9"/>
      <c r="H31" s="9"/>
      <c r="I31" s="9"/>
      <c r="J31" s="91"/>
      <c r="K31" s="80"/>
      <c r="L31" s="80"/>
      <c r="M31" s="82"/>
      <c r="N31" s="80"/>
      <c r="O31" s="80"/>
      <c r="P31" s="39"/>
    </row>
    <row r="32" spans="1:16" ht="13.5" thickTop="1">
      <c r="A32" s="7"/>
      <c r="C32" s="22"/>
      <c r="D32" s="44" t="s">
        <v>49</v>
      </c>
      <c r="E32" s="9"/>
      <c r="F32" s="9"/>
      <c r="G32" s="20"/>
      <c r="H32" s="9"/>
      <c r="I32" s="9"/>
      <c r="J32" s="34">
        <v>63766582.319999993</v>
      </c>
      <c r="K32" s="338">
        <v>0</v>
      </c>
      <c r="L32" s="88">
        <v>63766583</v>
      </c>
      <c r="M32" s="34"/>
      <c r="N32" s="88">
        <v>657927</v>
      </c>
      <c r="O32" s="88">
        <v>64424510</v>
      </c>
      <c r="P32" s="45"/>
    </row>
    <row r="33" spans="1:16">
      <c r="C33" s="9"/>
      <c r="D33" s="37"/>
      <c r="E33" s="20"/>
      <c r="F33" s="9"/>
      <c r="G33" s="9"/>
      <c r="H33" s="9"/>
      <c r="I33" s="9"/>
      <c r="J33" s="94"/>
      <c r="K33" s="83"/>
      <c r="L33" s="83"/>
      <c r="M33" s="38"/>
      <c r="N33" s="83"/>
      <c r="O33" s="83"/>
      <c r="P33" s="39"/>
    </row>
    <row r="34" spans="1:16">
      <c r="A34" s="7"/>
      <c r="C34" s="9"/>
      <c r="D34" s="9" t="s">
        <v>306</v>
      </c>
      <c r="E34" s="9"/>
      <c r="F34" s="9"/>
      <c r="G34" s="9"/>
      <c r="H34" s="9"/>
      <c r="I34" s="9"/>
      <c r="J34" s="81">
        <v>-50124119.709999993</v>
      </c>
      <c r="K34" s="338">
        <v>0</v>
      </c>
      <c r="L34" s="353">
        <v>-50124120</v>
      </c>
      <c r="M34" s="46"/>
      <c r="N34" s="353">
        <v>-21538</v>
      </c>
      <c r="O34" s="353">
        <v>-50145658</v>
      </c>
      <c r="P34" s="47"/>
    </row>
    <row r="35" spans="1:16">
      <c r="C35" s="15"/>
      <c r="D35" s="20"/>
      <c r="E35" s="9"/>
      <c r="F35" s="9"/>
      <c r="G35" s="9"/>
      <c r="H35" s="9"/>
      <c r="I35" s="9"/>
      <c r="J35" s="81"/>
      <c r="K35" s="338"/>
      <c r="L35" s="353"/>
      <c r="M35" s="10"/>
      <c r="N35" s="353"/>
      <c r="O35" s="353"/>
      <c r="P35" s="11"/>
    </row>
    <row r="36" spans="1:16">
      <c r="A36" s="7" t="s">
        <v>51</v>
      </c>
      <c r="B36" s="12" t="s">
        <v>52</v>
      </c>
      <c r="C36" s="21" t="s">
        <v>50</v>
      </c>
      <c r="D36" s="20"/>
      <c r="E36" s="9"/>
      <c r="F36" s="9"/>
      <c r="G36" s="20"/>
      <c r="H36" s="9"/>
      <c r="I36" s="9"/>
      <c r="J36" s="89"/>
      <c r="K36" s="344"/>
      <c r="L36" s="372"/>
      <c r="M36" s="26"/>
      <c r="N36" s="344"/>
      <c r="O36" s="372"/>
      <c r="P36" s="48"/>
    </row>
    <row r="37" spans="1:16">
      <c r="A37" s="1" t="s">
        <v>54</v>
      </c>
      <c r="B37" s="12" t="s">
        <v>15</v>
      </c>
      <c r="C37" s="21" t="s">
        <v>53</v>
      </c>
      <c r="D37" s="20"/>
      <c r="E37" s="9"/>
      <c r="F37" s="9"/>
      <c r="G37" s="20"/>
      <c r="H37" s="9"/>
      <c r="I37" s="9"/>
      <c r="J37" s="78">
        <v>36920723</v>
      </c>
      <c r="K37" s="345">
        <v>0</v>
      </c>
      <c r="L37" s="343">
        <v>36920723</v>
      </c>
      <c r="M37" s="26"/>
      <c r="N37" s="355">
        <v>0</v>
      </c>
      <c r="O37" s="343">
        <v>36920723</v>
      </c>
      <c r="P37" s="48"/>
    </row>
    <row r="38" spans="1:16">
      <c r="A38" s="7" t="s">
        <v>56</v>
      </c>
      <c r="B38" s="12" t="s">
        <v>15</v>
      </c>
      <c r="C38" s="21" t="s">
        <v>55</v>
      </c>
      <c r="D38" s="20"/>
      <c r="E38" s="9"/>
      <c r="F38" s="9"/>
      <c r="G38" s="20"/>
      <c r="H38" s="9"/>
      <c r="I38" s="9"/>
      <c r="J38" s="78">
        <v>9326074.3100000005</v>
      </c>
      <c r="K38" s="345">
        <v>0</v>
      </c>
      <c r="L38" s="343">
        <v>9326074.3100000005</v>
      </c>
      <c r="M38" s="26"/>
      <c r="N38" s="355">
        <v>0</v>
      </c>
      <c r="O38" s="343">
        <v>9326074</v>
      </c>
      <c r="P38" s="48"/>
    </row>
    <row r="39" spans="1:16">
      <c r="A39" s="1" t="s">
        <v>58</v>
      </c>
      <c r="B39" s="12" t="s">
        <v>59</v>
      </c>
      <c r="C39" s="99" t="s">
        <v>57</v>
      </c>
      <c r="E39" s="110"/>
      <c r="F39" s="110"/>
      <c r="G39" s="20"/>
      <c r="H39" s="9"/>
      <c r="I39" s="9"/>
      <c r="J39" s="78">
        <v>2282308.7799999998</v>
      </c>
      <c r="K39" s="345">
        <v>0</v>
      </c>
      <c r="L39" s="343">
        <v>2282308.7799999998</v>
      </c>
      <c r="M39" s="26"/>
      <c r="N39" s="355">
        <v>0</v>
      </c>
      <c r="O39" s="343">
        <v>2282309</v>
      </c>
      <c r="P39" s="48"/>
    </row>
    <row r="40" spans="1:16">
      <c r="A40" s="7" t="s">
        <v>61</v>
      </c>
      <c r="B40" s="12" t="s">
        <v>59</v>
      </c>
      <c r="C40" s="99" t="s">
        <v>60</v>
      </c>
      <c r="E40" s="110"/>
      <c r="F40" s="110"/>
      <c r="G40" s="20"/>
      <c r="H40" s="9"/>
      <c r="I40" s="9"/>
      <c r="J40" s="78">
        <v>1704780.23</v>
      </c>
      <c r="K40" s="345">
        <v>0</v>
      </c>
      <c r="L40" s="343">
        <v>1704780.23</v>
      </c>
      <c r="M40" s="26"/>
      <c r="N40" s="355">
        <v>1503033</v>
      </c>
      <c r="O40" s="343">
        <v>3207813</v>
      </c>
      <c r="P40" s="48"/>
    </row>
    <row r="41" spans="1:16">
      <c r="A41" s="1" t="s">
        <v>62</v>
      </c>
      <c r="B41" s="12" t="s">
        <v>26</v>
      </c>
      <c r="C41" s="99" t="s">
        <v>307</v>
      </c>
      <c r="E41" s="110"/>
      <c r="F41" s="110"/>
      <c r="G41" s="20"/>
      <c r="H41" s="9"/>
      <c r="I41" s="9"/>
      <c r="J41" s="78">
        <v>0</v>
      </c>
      <c r="K41" s="345">
        <v>0</v>
      </c>
      <c r="L41" s="343">
        <v>0</v>
      </c>
      <c r="M41" s="26"/>
      <c r="N41" s="355">
        <v>0</v>
      </c>
      <c r="O41" s="343">
        <v>0</v>
      </c>
      <c r="P41" s="48"/>
    </row>
    <row r="42" spans="1:16">
      <c r="A42" s="7" t="s">
        <v>64</v>
      </c>
      <c r="B42" s="12" t="s">
        <v>65</v>
      </c>
      <c r="C42" s="99" t="s">
        <v>63</v>
      </c>
      <c r="E42" s="110"/>
      <c r="F42" s="110"/>
      <c r="G42" s="20"/>
      <c r="H42" s="9"/>
      <c r="I42" s="9"/>
      <c r="J42" s="78">
        <v>0</v>
      </c>
      <c r="K42" s="345">
        <v>0</v>
      </c>
      <c r="L42" s="343">
        <v>0</v>
      </c>
      <c r="M42" s="26"/>
      <c r="N42" s="355">
        <v>0</v>
      </c>
      <c r="O42" s="343">
        <v>0</v>
      </c>
      <c r="P42" s="48"/>
    </row>
    <row r="43" spans="1:16">
      <c r="A43" s="1" t="s">
        <v>66</v>
      </c>
      <c r="B43" s="12" t="s">
        <v>33</v>
      </c>
      <c r="C43" s="21" t="s">
        <v>311</v>
      </c>
      <c r="D43" s="20"/>
      <c r="E43" s="20"/>
      <c r="F43" s="20"/>
      <c r="G43" s="20"/>
      <c r="H43" s="20"/>
      <c r="I43" s="20"/>
      <c r="J43" s="78">
        <v>5114.6000000000004</v>
      </c>
      <c r="K43" s="345">
        <v>0</v>
      </c>
      <c r="L43" s="343">
        <v>5114.6000000000004</v>
      </c>
      <c r="M43" s="26"/>
      <c r="N43" s="355">
        <v>0</v>
      </c>
      <c r="O43" s="343">
        <v>5115</v>
      </c>
      <c r="P43" s="48"/>
    </row>
    <row r="44" spans="1:16">
      <c r="A44" s="7" t="s">
        <v>68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79">
        <v>0</v>
      </c>
      <c r="K44" s="347">
        <v>0</v>
      </c>
      <c r="L44" s="375">
        <v>0</v>
      </c>
      <c r="M44" s="26"/>
      <c r="N44" s="356">
        <v>0</v>
      </c>
      <c r="O44" s="375">
        <v>0</v>
      </c>
      <c r="P44" s="48"/>
    </row>
    <row r="45" spans="1:16">
      <c r="C45" s="20" t="s">
        <v>69</v>
      </c>
      <c r="D45" s="20"/>
      <c r="E45" s="20"/>
      <c r="F45" s="20"/>
      <c r="G45" s="20"/>
      <c r="H45" s="20"/>
      <c r="I45" s="20"/>
      <c r="J45" s="78">
        <v>0</v>
      </c>
      <c r="K45" s="343">
        <v>0</v>
      </c>
      <c r="L45" s="343">
        <v>0</v>
      </c>
      <c r="M45" s="49"/>
      <c r="N45" s="343">
        <v>0</v>
      </c>
      <c r="O45" s="343">
        <v>0</v>
      </c>
      <c r="P45" s="50"/>
    </row>
    <row r="46" spans="1:16">
      <c r="A46" s="28" t="s">
        <v>70</v>
      </c>
      <c r="B46" s="29"/>
      <c r="C46" s="15"/>
      <c r="D46" s="20"/>
      <c r="E46" s="9"/>
      <c r="F46" s="9"/>
      <c r="G46" s="9"/>
      <c r="H46" s="9"/>
      <c r="I46" s="9"/>
      <c r="J46" s="94"/>
      <c r="K46" s="83"/>
      <c r="L46" s="83"/>
      <c r="M46" s="34"/>
      <c r="N46" s="83"/>
      <c r="O46" s="83"/>
      <c r="P46" s="39"/>
    </row>
    <row r="47" spans="1:16">
      <c r="A47" s="28"/>
      <c r="B47" s="29"/>
      <c r="C47" s="15" t="s">
        <v>71</v>
      </c>
      <c r="D47" s="20"/>
      <c r="E47" s="9"/>
      <c r="F47" s="9"/>
      <c r="G47" s="9"/>
      <c r="H47" s="9"/>
      <c r="I47" s="9"/>
      <c r="J47" s="34">
        <v>50239000.920000002</v>
      </c>
      <c r="K47" s="88">
        <v>0</v>
      </c>
      <c r="L47" s="88">
        <v>50239001</v>
      </c>
      <c r="M47" s="34"/>
      <c r="N47" s="88">
        <v>1503033</v>
      </c>
      <c r="O47" s="88">
        <v>51742034</v>
      </c>
      <c r="P47" s="45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8"/>
      <c r="K48" s="343"/>
      <c r="L48" s="343"/>
      <c r="M48" s="20"/>
      <c r="N48" s="343"/>
      <c r="O48" s="343"/>
    </row>
    <row r="49" spans="1:16">
      <c r="A49" s="28"/>
      <c r="B49" s="29"/>
      <c r="C49" s="9" t="s">
        <v>320</v>
      </c>
      <c r="D49" s="15"/>
      <c r="E49" s="9"/>
      <c r="F49" s="9"/>
      <c r="G49" s="9"/>
      <c r="H49" s="9"/>
      <c r="I49" s="9"/>
      <c r="J49" s="94"/>
      <c r="K49" s="83"/>
      <c r="L49" s="83"/>
      <c r="M49" s="34"/>
      <c r="N49" s="83"/>
      <c r="O49" s="83"/>
      <c r="P49" s="39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81">
        <v>114881.21000000834</v>
      </c>
      <c r="K50" s="338">
        <v>0</v>
      </c>
      <c r="L50" s="353">
        <v>114881</v>
      </c>
      <c r="M50" s="10"/>
      <c r="N50" s="353">
        <v>1481495</v>
      </c>
      <c r="O50" s="353">
        <v>1596376</v>
      </c>
      <c r="P50" s="11"/>
    </row>
    <row r="51" spans="1:16">
      <c r="A51" s="28" t="s">
        <v>73</v>
      </c>
      <c r="B51" s="29" t="s">
        <v>52</v>
      </c>
      <c r="C51" s="21"/>
      <c r="D51" s="20"/>
      <c r="E51" s="9"/>
      <c r="F51" s="9"/>
      <c r="G51" s="9"/>
      <c r="H51" s="20"/>
      <c r="I51" s="9"/>
      <c r="J51" s="89"/>
      <c r="K51" s="344"/>
      <c r="L51" s="372"/>
      <c r="M51" s="26"/>
      <c r="N51" s="344"/>
      <c r="O51" s="372"/>
      <c r="P51" s="48"/>
    </row>
    <row r="52" spans="1:16">
      <c r="A52" s="28" t="s">
        <v>75</v>
      </c>
      <c r="B52" s="29" t="s">
        <v>76</v>
      </c>
      <c r="C52" s="21" t="s">
        <v>74</v>
      </c>
      <c r="D52" s="20"/>
      <c r="E52" s="9"/>
      <c r="F52" s="9"/>
      <c r="G52" s="9"/>
      <c r="H52" s="20"/>
      <c r="I52" s="9"/>
      <c r="J52" s="78">
        <v>157600</v>
      </c>
      <c r="K52" s="345"/>
      <c r="L52" s="343">
        <v>157600</v>
      </c>
      <c r="M52" s="77"/>
      <c r="N52" s="345">
        <v>0</v>
      </c>
      <c r="O52" s="343">
        <v>157600</v>
      </c>
      <c r="P52" s="27"/>
    </row>
    <row r="53" spans="1:16">
      <c r="A53" s="28" t="s">
        <v>78</v>
      </c>
      <c r="B53" s="29" t="s">
        <v>79</v>
      </c>
      <c r="C53" s="9" t="s">
        <v>77</v>
      </c>
      <c r="D53" s="20"/>
      <c r="E53" s="9"/>
      <c r="F53" s="9"/>
      <c r="G53" s="9"/>
      <c r="H53" s="20"/>
      <c r="I53" s="9"/>
      <c r="J53" s="78">
        <v>1113251.55</v>
      </c>
      <c r="K53" s="345">
        <v>0</v>
      </c>
      <c r="L53" s="343">
        <v>1113251.55</v>
      </c>
      <c r="M53" s="77"/>
      <c r="N53" s="357">
        <v>0</v>
      </c>
      <c r="O53" s="343">
        <v>1113252</v>
      </c>
      <c r="P53" s="27"/>
    </row>
    <row r="54" spans="1:16">
      <c r="A54" s="28" t="s">
        <v>81</v>
      </c>
      <c r="B54" s="29" t="s">
        <v>79</v>
      </c>
      <c r="C54" s="44" t="s">
        <v>80</v>
      </c>
      <c r="D54" s="20"/>
      <c r="E54" s="9"/>
      <c r="F54" s="9"/>
      <c r="G54" s="9"/>
      <c r="H54" s="20"/>
      <c r="I54" s="9"/>
      <c r="J54" s="79">
        <v>0</v>
      </c>
      <c r="K54" s="347">
        <v>0</v>
      </c>
      <c r="L54" s="375">
        <v>0</v>
      </c>
      <c r="M54" s="77"/>
      <c r="N54" s="347">
        <v>17513</v>
      </c>
      <c r="O54" s="375">
        <v>17513</v>
      </c>
      <c r="P54" s="27"/>
    </row>
    <row r="55" spans="1:16">
      <c r="A55" s="28"/>
      <c r="B55" s="29"/>
      <c r="C55" s="20" t="s">
        <v>309</v>
      </c>
      <c r="D55" s="20"/>
      <c r="E55" s="9"/>
      <c r="F55" s="9"/>
      <c r="G55" s="9"/>
      <c r="H55" s="9"/>
      <c r="I55" s="9"/>
      <c r="J55" s="49">
        <v>0</v>
      </c>
      <c r="K55" s="338">
        <v>0</v>
      </c>
      <c r="L55" s="343">
        <v>0</v>
      </c>
      <c r="M55" s="49"/>
      <c r="N55" s="343"/>
      <c r="O55" s="343">
        <v>0</v>
      </c>
      <c r="P55" s="50"/>
    </row>
    <row r="56" spans="1:16" ht="13.5" thickBot="1">
      <c r="A56" s="40" t="s">
        <v>82</v>
      </c>
      <c r="B56" s="29"/>
      <c r="C56" s="15"/>
      <c r="D56" s="20"/>
      <c r="E56" s="20"/>
      <c r="F56" s="9"/>
      <c r="G56" s="9"/>
      <c r="H56" s="9"/>
      <c r="I56" s="9"/>
      <c r="J56" s="80"/>
      <c r="K56" s="80"/>
      <c r="L56" s="80"/>
      <c r="M56" s="82"/>
      <c r="N56" s="80"/>
      <c r="O56" s="80"/>
      <c r="P56" s="51"/>
    </row>
    <row r="57" spans="1:16" ht="13.5" thickTop="1">
      <c r="A57" s="28"/>
      <c r="B57" s="29"/>
      <c r="C57" s="15" t="s">
        <v>83</v>
      </c>
      <c r="D57" s="20"/>
      <c r="E57" s="20"/>
      <c r="F57" s="9"/>
      <c r="G57" s="9"/>
      <c r="H57" s="9"/>
      <c r="I57" s="9"/>
      <c r="J57" s="88">
        <v>1270851.55</v>
      </c>
      <c r="K57" s="88">
        <v>0</v>
      </c>
      <c r="L57" s="88">
        <v>1270852</v>
      </c>
      <c r="M57" s="34"/>
      <c r="N57" s="88">
        <v>17513</v>
      </c>
      <c r="O57" s="88">
        <v>1288365</v>
      </c>
      <c r="P57" s="45"/>
    </row>
    <row r="58" spans="1:16">
      <c r="A58" s="40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52"/>
      <c r="N58" s="83"/>
      <c r="O58" s="83"/>
      <c r="P58" s="51"/>
    </row>
    <row r="59" spans="1:16">
      <c r="A59" s="28"/>
      <c r="B59" s="29"/>
      <c r="C59" s="53" t="s">
        <v>314</v>
      </c>
      <c r="D59" s="20"/>
      <c r="E59" s="20"/>
      <c r="F59" s="9"/>
      <c r="G59" s="9"/>
      <c r="H59" s="9"/>
      <c r="I59" s="9"/>
      <c r="J59" s="54">
        <v>1385732.7600000084</v>
      </c>
      <c r="K59" s="338">
        <v>0</v>
      </c>
      <c r="L59" s="358">
        <v>1385733</v>
      </c>
      <c r="M59" s="54"/>
      <c r="N59" s="358">
        <v>1499008</v>
      </c>
      <c r="O59" s="358">
        <v>2884741</v>
      </c>
      <c r="P59" s="55"/>
    </row>
    <row r="60" spans="1:16">
      <c r="A60" s="28" t="s">
        <v>84</v>
      </c>
      <c r="B60" s="29"/>
      <c r="C60" s="9"/>
      <c r="D60" s="20"/>
      <c r="E60" s="9"/>
      <c r="F60" s="9"/>
      <c r="G60" s="9"/>
      <c r="H60" s="9"/>
      <c r="I60" s="9"/>
      <c r="J60" s="56"/>
      <c r="K60" s="338"/>
      <c r="L60" s="359"/>
      <c r="M60" s="26"/>
      <c r="N60" s="359"/>
      <c r="O60" s="343"/>
      <c r="P60" s="57"/>
    </row>
    <row r="61" spans="1:16">
      <c r="A61" s="28" t="s">
        <v>86</v>
      </c>
      <c r="B61" s="29" t="s">
        <v>87</v>
      </c>
      <c r="C61" s="9" t="s">
        <v>85</v>
      </c>
      <c r="D61" s="20"/>
      <c r="E61" s="9"/>
      <c r="F61" s="9"/>
      <c r="G61" s="9"/>
      <c r="H61" s="9"/>
      <c r="I61" s="9"/>
      <c r="J61" s="95"/>
      <c r="K61" s="338"/>
      <c r="L61" s="379">
        <v>68590285</v>
      </c>
      <c r="M61" s="26"/>
      <c r="N61" s="360">
        <v>8711009</v>
      </c>
      <c r="O61" s="88">
        <v>77301294</v>
      </c>
      <c r="P61" s="48"/>
    </row>
    <row r="62" spans="1:16" s="36" customFormat="1">
      <c r="A62" s="28"/>
      <c r="B62" s="29"/>
      <c r="C62" s="21" t="s">
        <v>88</v>
      </c>
      <c r="D62" s="21"/>
      <c r="E62" s="21"/>
      <c r="F62" s="21"/>
      <c r="G62" s="21"/>
      <c r="H62" s="58"/>
      <c r="I62" s="21"/>
      <c r="J62" s="75"/>
      <c r="K62" s="88"/>
      <c r="L62" s="378"/>
      <c r="M62" s="59">
        <v>-106251</v>
      </c>
      <c r="N62" s="361">
        <v>0</v>
      </c>
      <c r="O62" s="361">
        <v>0</v>
      </c>
      <c r="P62" s="60"/>
    </row>
    <row r="63" spans="1:16" s="36" customFormat="1">
      <c r="A63" s="40"/>
      <c r="B63" s="29"/>
      <c r="C63" s="61"/>
      <c r="D63" s="21"/>
      <c r="E63" s="21"/>
      <c r="F63" s="21"/>
      <c r="G63" s="21"/>
      <c r="H63" s="35"/>
      <c r="I63" s="35"/>
      <c r="J63" s="87"/>
      <c r="K63" s="348"/>
      <c r="L63" s="362"/>
      <c r="M63" s="52"/>
      <c r="N63" s="362"/>
      <c r="O63" s="362"/>
      <c r="P63" s="51"/>
    </row>
    <row r="64" spans="1:16" s="331" customFormat="1">
      <c r="A64" s="327"/>
      <c r="B64" s="328"/>
      <c r="C64" s="329" t="s">
        <v>89</v>
      </c>
      <c r="D64" s="329"/>
      <c r="E64" s="329"/>
      <c r="F64" s="329"/>
      <c r="G64" s="329"/>
      <c r="H64" s="329"/>
      <c r="I64" s="329"/>
      <c r="J64" s="329"/>
      <c r="K64" s="349"/>
      <c r="L64" s="349">
        <v>68590285</v>
      </c>
      <c r="M64" s="330"/>
      <c r="N64" s="363">
        <v>8711009</v>
      </c>
      <c r="O64" s="363">
        <v>77301294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62"/>
      <c r="J65" s="96"/>
      <c r="K65" s="338"/>
      <c r="L65" s="362"/>
      <c r="M65" s="52"/>
      <c r="N65" s="362"/>
      <c r="O65" s="362"/>
      <c r="P65" s="24"/>
    </row>
    <row r="66" spans="1:16">
      <c r="A66" s="40"/>
      <c r="B66" s="29"/>
      <c r="C66" s="9" t="s">
        <v>90</v>
      </c>
      <c r="D66" s="9"/>
      <c r="E66" s="9"/>
      <c r="F66" s="9"/>
      <c r="G66" s="9"/>
      <c r="H66" s="9"/>
      <c r="I66" s="9"/>
      <c r="J66" s="63"/>
      <c r="K66" s="338"/>
      <c r="L66" s="338">
        <v>69976018</v>
      </c>
      <c r="M66" s="9"/>
      <c r="N66" s="338">
        <v>10210017</v>
      </c>
      <c r="O66" s="338">
        <v>80186035</v>
      </c>
      <c r="P66" s="64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43"/>
      <c r="L67" s="343"/>
      <c r="M67" s="20"/>
      <c r="N67" s="343"/>
      <c r="O67" s="343"/>
    </row>
    <row r="68" spans="1:16" customFormat="1" ht="15">
      <c r="C68" s="4" t="s">
        <v>91</v>
      </c>
      <c r="K68" s="350"/>
      <c r="L68" s="380"/>
      <c r="M68" s="65"/>
      <c r="N68" s="364"/>
      <c r="O68" s="364"/>
    </row>
    <row r="69" spans="1:16">
      <c r="I69" s="66"/>
      <c r="J69" s="66"/>
      <c r="K69" s="351"/>
      <c r="L69" s="365">
        <v>0</v>
      </c>
      <c r="M69" s="97"/>
      <c r="N69" s="365">
        <v>0</v>
      </c>
      <c r="O69" s="365">
        <v>2</v>
      </c>
    </row>
    <row r="70" spans="1:16">
      <c r="L70" s="365">
        <v>2.0000047981739044E-2</v>
      </c>
      <c r="M70" s="97"/>
      <c r="N70" s="365"/>
      <c r="O70" s="365"/>
    </row>
    <row r="71" spans="1:16">
      <c r="L71" s="365"/>
      <c r="M71" s="97"/>
      <c r="N71" s="360"/>
      <c r="O71" s="360"/>
    </row>
    <row r="72" spans="1:16">
      <c r="L72" s="365"/>
      <c r="M72" s="97"/>
      <c r="N72" s="365"/>
      <c r="O72" s="365"/>
    </row>
    <row r="73" spans="1:16">
      <c r="L73" s="365"/>
      <c r="M73" s="97"/>
      <c r="N73" s="365"/>
      <c r="O73" s="365"/>
    </row>
    <row r="74" spans="1:16">
      <c r="J74" s="332"/>
      <c r="L74" s="365"/>
      <c r="M74" s="97"/>
      <c r="N74" s="365"/>
      <c r="O74" s="365"/>
    </row>
    <row r="75" spans="1:16">
      <c r="A75" s="7"/>
      <c r="B75" s="8"/>
      <c r="L75" s="365"/>
      <c r="M75" s="97"/>
      <c r="N75" s="365"/>
      <c r="O75" s="365"/>
    </row>
    <row r="76" spans="1:16">
      <c r="L76" s="365"/>
      <c r="M76" s="97"/>
      <c r="N76" s="365"/>
      <c r="O76" s="365"/>
    </row>
    <row r="77" spans="1:16">
      <c r="A77" s="7"/>
      <c r="B77" s="8"/>
      <c r="L77" s="365"/>
      <c r="M77" s="97"/>
      <c r="N77" s="365"/>
      <c r="O77" s="365"/>
    </row>
    <row r="78" spans="1:16">
      <c r="L78" s="365"/>
      <c r="M78" s="97"/>
      <c r="N78" s="365"/>
      <c r="O78" s="365"/>
    </row>
    <row r="79" spans="1:16">
      <c r="A79" s="7"/>
      <c r="B79" s="8"/>
      <c r="L79" s="365"/>
      <c r="M79" s="97"/>
      <c r="N79" s="365"/>
      <c r="O79" s="365"/>
    </row>
    <row r="80" spans="1:16">
      <c r="L80" s="365"/>
      <c r="M80" s="97"/>
      <c r="N80" s="365"/>
      <c r="O80" s="365"/>
    </row>
    <row r="82" spans="1:2">
      <c r="A82" s="7"/>
      <c r="B82" s="8"/>
    </row>
    <row r="83" spans="1:2">
      <c r="A83" s="4"/>
    </row>
  </sheetData>
  <sheetProtection algorithmName="SHA-512" hashValue="HIT60zDuq+vS9vdji12ZZ9kT9LBqZ/HRUoDnDC/iE0Xjhl/A5N7hgoKQN6nKlnxSNgtHwg8m5V6igexnFQpPXQ==" saltValue="Eswd6ArVtbn9SrcUhbutlA==" spinCount="100000" sheet="1" formatColumns="0" formatRows="0"/>
  <conditionalFormatting sqref="L68">
    <cfRule type="cellIs" dxfId="27" priority="3" operator="notEqual">
      <formula>0</formula>
    </cfRule>
    <cfRule type="cellIs" dxfId="26" priority="4" operator="equal">
      <formula>0</formula>
    </cfRule>
  </conditionalFormatting>
  <conditionalFormatting sqref="N68:O68">
    <cfRule type="cellIs" dxfId="25" priority="1" operator="notEqual">
      <formula>0</formula>
    </cfRule>
    <cfRule type="cellIs" dxfId="24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FF00"/>
  </sheetPr>
  <dimension ref="A1:P80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0" width="17.7109375" style="4" customWidth="1"/>
    <col min="11" max="12" width="17.7109375" style="352" customWidth="1"/>
    <col min="13" max="13" width="0.140625" style="4" customWidth="1"/>
    <col min="14" max="14" width="17.7109375" style="352" customWidth="1"/>
    <col min="15" max="15" width="19.28515625" style="352" customWidth="1"/>
    <col min="16" max="16" width="11.28515625" style="4" customWidth="1"/>
    <col min="17" max="16384" width="11.140625" style="4"/>
  </cols>
  <sheetData>
    <row r="1" spans="1:16">
      <c r="B1" s="2"/>
      <c r="C1" s="339"/>
      <c r="D1" s="104"/>
      <c r="E1" s="104"/>
      <c r="F1" s="104"/>
      <c r="G1" s="104"/>
      <c r="H1" s="104"/>
      <c r="I1" s="104"/>
      <c r="J1" s="101" t="s">
        <v>120</v>
      </c>
      <c r="K1" s="339"/>
      <c r="L1" s="339"/>
      <c r="M1" s="104"/>
      <c r="N1" s="339"/>
      <c r="O1" s="339"/>
      <c r="P1" s="3"/>
    </row>
    <row r="2" spans="1:16">
      <c r="B2" s="2"/>
      <c r="C2" s="104"/>
      <c r="D2" s="104"/>
      <c r="E2" s="104"/>
      <c r="F2" s="104"/>
      <c r="G2" s="104"/>
      <c r="H2" s="104"/>
      <c r="I2" s="104"/>
      <c r="J2" s="101" t="s">
        <v>0</v>
      </c>
      <c r="K2" s="339"/>
      <c r="L2" s="339"/>
      <c r="M2" s="104"/>
      <c r="N2" s="339"/>
      <c r="O2" s="339"/>
      <c r="P2" s="5"/>
    </row>
    <row r="3" spans="1:16" ht="13.15" customHeight="1">
      <c r="B3" s="2"/>
      <c r="C3" s="15"/>
      <c r="D3" s="15"/>
      <c r="E3" s="15"/>
      <c r="F3" s="15"/>
      <c r="G3" s="15"/>
      <c r="H3" s="15"/>
      <c r="I3" s="15"/>
      <c r="J3" s="102" t="s">
        <v>1</v>
      </c>
      <c r="K3" s="340"/>
      <c r="L3" s="340"/>
      <c r="M3" s="15"/>
      <c r="N3" s="340"/>
      <c r="O3" s="366"/>
      <c r="P3" s="4" t="s">
        <v>2</v>
      </c>
    </row>
    <row r="4" spans="1:16">
      <c r="B4" s="2"/>
      <c r="C4" s="105"/>
      <c r="D4" s="106"/>
      <c r="E4" s="106"/>
      <c r="F4" s="106"/>
      <c r="G4" s="106"/>
      <c r="H4" s="106"/>
      <c r="I4" s="106"/>
      <c r="J4" s="107" t="s">
        <v>373</v>
      </c>
      <c r="K4" s="340"/>
      <c r="L4" s="340"/>
      <c r="M4" s="106"/>
      <c r="N4" s="340"/>
      <c r="O4" s="367"/>
      <c r="P4" s="4" t="s">
        <v>374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88"/>
      <c r="L5" s="353"/>
      <c r="M5" s="10"/>
      <c r="N5" s="353"/>
      <c r="O5" s="353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54" t="s">
        <v>3</v>
      </c>
      <c r="K6" s="341"/>
      <c r="L6" s="354" t="s">
        <v>3</v>
      </c>
      <c r="M6" s="255"/>
      <c r="N6" s="354" t="s">
        <v>4</v>
      </c>
      <c r="O6" s="354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56" t="s">
        <v>290</v>
      </c>
      <c r="K7" s="342" t="s">
        <v>291</v>
      </c>
      <c r="L7" s="370"/>
      <c r="M7" s="258"/>
      <c r="N7" s="342" t="str">
        <f>[4]SNP!$O$9</f>
        <v>Unit</v>
      </c>
      <c r="O7" s="342"/>
      <c r="P7" s="16"/>
    </row>
    <row r="8" spans="1:16">
      <c r="A8" s="17" t="s">
        <v>7</v>
      </c>
      <c r="B8" s="18" t="s">
        <v>8</v>
      </c>
      <c r="C8" s="9" t="s">
        <v>6</v>
      </c>
      <c r="D8" s="9"/>
      <c r="E8" s="9"/>
      <c r="F8" s="9"/>
      <c r="G8" s="9"/>
      <c r="H8" s="9"/>
      <c r="I8" s="9"/>
      <c r="J8" s="9"/>
      <c r="K8" s="338"/>
      <c r="L8" s="353"/>
      <c r="M8" s="10"/>
      <c r="N8" s="353"/>
      <c r="O8" s="353"/>
      <c r="P8" s="11"/>
    </row>
    <row r="9" spans="1:16">
      <c r="B9" s="19"/>
      <c r="C9" s="20" t="s">
        <v>9</v>
      </c>
      <c r="D9" s="21"/>
      <c r="E9" s="9"/>
      <c r="F9" s="9"/>
      <c r="G9" s="9"/>
      <c r="H9" s="9"/>
      <c r="I9" s="20"/>
      <c r="J9" s="20"/>
      <c r="K9" s="343"/>
      <c r="L9" s="343"/>
      <c r="M9" s="10"/>
      <c r="N9" s="343"/>
      <c r="O9" s="343"/>
    </row>
    <row r="10" spans="1:16">
      <c r="A10" s="1" t="s">
        <v>11</v>
      </c>
      <c r="B10" s="19" t="s">
        <v>12</v>
      </c>
      <c r="C10" s="20"/>
      <c r="D10" s="22" t="s">
        <v>321</v>
      </c>
      <c r="E10" s="20"/>
      <c r="F10" s="109"/>
      <c r="G10" s="109"/>
      <c r="H10" s="23"/>
      <c r="I10" s="21"/>
      <c r="J10" s="89"/>
      <c r="K10" s="344"/>
      <c r="L10" s="372"/>
      <c r="M10" s="76"/>
      <c r="N10" s="344"/>
      <c r="O10" s="372"/>
      <c r="P10" s="24"/>
    </row>
    <row r="11" spans="1:16">
      <c r="A11" s="1" t="s">
        <v>14</v>
      </c>
      <c r="B11" s="19" t="s">
        <v>15</v>
      </c>
      <c r="C11" s="20"/>
      <c r="D11" s="21" t="s">
        <v>322</v>
      </c>
      <c r="E11" s="9"/>
      <c r="F11" s="25"/>
      <c r="G11" s="26">
        <v>25369603.390000001</v>
      </c>
      <c r="H11" s="9"/>
      <c r="I11" s="20"/>
      <c r="J11" s="78">
        <v>31346100.860000003</v>
      </c>
      <c r="K11" s="345">
        <v>0</v>
      </c>
      <c r="L11" s="343">
        <v>31346100.860000003</v>
      </c>
      <c r="M11" s="77"/>
      <c r="N11" s="345">
        <v>0</v>
      </c>
      <c r="O11" s="343">
        <v>31346101</v>
      </c>
      <c r="P11" s="27"/>
    </row>
    <row r="12" spans="1:16">
      <c r="A12" s="1" t="s">
        <v>17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8">
        <v>313356.09000000003</v>
      </c>
      <c r="K12" s="345">
        <v>0</v>
      </c>
      <c r="L12" s="343">
        <v>313356.09000000003</v>
      </c>
      <c r="M12" s="77"/>
      <c r="N12" s="345">
        <v>0</v>
      </c>
      <c r="O12" s="343">
        <v>313356</v>
      </c>
      <c r="P12" s="27"/>
    </row>
    <row r="13" spans="1:16">
      <c r="A13" s="1" t="s">
        <v>19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8">
        <v>2231342.71</v>
      </c>
      <c r="K13" s="345">
        <v>0</v>
      </c>
      <c r="L13" s="343">
        <v>2231342.71</v>
      </c>
      <c r="M13" s="77"/>
      <c r="N13" s="345">
        <v>0</v>
      </c>
      <c r="O13" s="343">
        <v>2231343</v>
      </c>
      <c r="P13" s="27"/>
    </row>
    <row r="14" spans="1:16">
      <c r="A14" s="1" t="s">
        <v>21</v>
      </c>
      <c r="B14" s="19" t="s">
        <v>12</v>
      </c>
      <c r="C14" s="20"/>
      <c r="D14" s="21" t="s">
        <v>20</v>
      </c>
      <c r="E14" s="9"/>
      <c r="F14" s="25"/>
      <c r="G14" s="25"/>
      <c r="H14" s="20"/>
      <c r="I14" s="20"/>
      <c r="J14" s="78">
        <v>485682.16</v>
      </c>
      <c r="K14" s="345">
        <v>0</v>
      </c>
      <c r="L14" s="343">
        <v>485682.16</v>
      </c>
      <c r="M14" s="77"/>
      <c r="N14" s="345">
        <v>0</v>
      </c>
      <c r="O14" s="343">
        <v>485682</v>
      </c>
      <c r="P14" s="27"/>
    </row>
    <row r="15" spans="1:16">
      <c r="A15" s="28"/>
      <c r="B15" s="29"/>
      <c r="C15" s="20"/>
      <c r="D15" s="21" t="s">
        <v>22</v>
      </c>
      <c r="E15" s="9"/>
      <c r="F15" s="30"/>
      <c r="G15" s="26"/>
      <c r="H15" s="31"/>
      <c r="I15" s="20"/>
      <c r="J15" s="90">
        <v>2240752.5999999996</v>
      </c>
      <c r="K15" s="346">
        <v>0</v>
      </c>
      <c r="L15" s="374">
        <v>2240752.5999999996</v>
      </c>
      <c r="M15" s="77"/>
      <c r="N15" s="343">
        <v>0</v>
      </c>
      <c r="O15" s="343">
        <v>2240753</v>
      </c>
    </row>
    <row r="16" spans="1:16">
      <c r="A16" s="28" t="s">
        <v>24</v>
      </c>
      <c r="B16" s="29" t="s">
        <v>12</v>
      </c>
      <c r="C16" s="20"/>
      <c r="D16" s="22" t="s">
        <v>324</v>
      </c>
      <c r="E16" s="20"/>
      <c r="F16" s="109"/>
      <c r="G16" s="109"/>
      <c r="H16" s="31"/>
      <c r="I16" s="20"/>
      <c r="J16" s="78"/>
      <c r="K16" s="345">
        <v>0</v>
      </c>
      <c r="L16" s="343"/>
      <c r="M16" s="77"/>
      <c r="N16" s="345">
        <v>0</v>
      </c>
      <c r="O16" s="343"/>
      <c r="P16" s="27"/>
    </row>
    <row r="17" spans="1:16">
      <c r="A17" s="28" t="s">
        <v>25</v>
      </c>
      <c r="B17" s="32" t="s">
        <v>26</v>
      </c>
      <c r="C17" s="20"/>
      <c r="D17" s="33" t="s">
        <v>325</v>
      </c>
      <c r="E17" s="9"/>
      <c r="F17" s="9"/>
      <c r="G17" s="9">
        <v>0</v>
      </c>
      <c r="H17" s="9"/>
      <c r="I17" s="21"/>
      <c r="J17" s="79">
        <v>1493744.8499999999</v>
      </c>
      <c r="K17" s="347">
        <v>21450.98</v>
      </c>
      <c r="L17" s="375">
        <v>1515195.8299999998</v>
      </c>
      <c r="M17" s="77"/>
      <c r="N17" s="347">
        <v>0</v>
      </c>
      <c r="O17" s="375">
        <v>1515196</v>
      </c>
      <c r="P17" s="27"/>
    </row>
    <row r="18" spans="1:16" s="36" customFormat="1">
      <c r="A18" s="28"/>
      <c r="B18" s="32"/>
      <c r="C18" s="21"/>
      <c r="D18" s="21" t="s">
        <v>27</v>
      </c>
      <c r="E18" s="21"/>
      <c r="F18" s="21"/>
      <c r="G18" s="21"/>
      <c r="H18" s="34"/>
      <c r="I18" s="34"/>
      <c r="J18" s="34">
        <v>1386385.51</v>
      </c>
      <c r="K18" s="88">
        <v>600507.44999999995</v>
      </c>
      <c r="L18" s="88">
        <v>1986892.96</v>
      </c>
      <c r="M18" s="35"/>
      <c r="N18" s="348">
        <v>5131164</v>
      </c>
      <c r="O18" s="348">
        <v>7118057</v>
      </c>
    </row>
    <row r="19" spans="1:16" ht="13.5" thickBot="1">
      <c r="A19" s="28" t="s">
        <v>28</v>
      </c>
      <c r="B19" s="32"/>
      <c r="C19" s="20"/>
      <c r="D19" s="37"/>
      <c r="E19" s="20"/>
      <c r="F19" s="9"/>
      <c r="G19" s="9"/>
      <c r="H19" s="9"/>
      <c r="I19" s="9"/>
      <c r="J19" s="91"/>
      <c r="K19" s="80"/>
      <c r="L19" s="80"/>
      <c r="M19" s="38"/>
      <c r="N19" s="80"/>
      <c r="O19" s="80"/>
      <c r="P19" s="39"/>
    </row>
    <row r="20" spans="1:16" ht="13.5" thickTop="1">
      <c r="A20" s="28"/>
      <c r="B20" s="32"/>
      <c r="C20" s="9"/>
      <c r="D20" s="9" t="s">
        <v>29</v>
      </c>
      <c r="E20" s="9"/>
      <c r="F20" s="9"/>
      <c r="G20" s="9"/>
      <c r="H20" s="9"/>
      <c r="I20" s="9"/>
      <c r="J20" s="81">
        <v>39497364.780000001</v>
      </c>
      <c r="K20" s="338">
        <v>621958</v>
      </c>
      <c r="L20" s="353">
        <v>40119324</v>
      </c>
      <c r="M20" s="10"/>
      <c r="N20" s="353">
        <v>5131164</v>
      </c>
      <c r="O20" s="353">
        <v>45250488</v>
      </c>
      <c r="P20" s="11"/>
    </row>
    <row r="21" spans="1:16">
      <c r="A21" s="40"/>
      <c r="B21" s="41"/>
      <c r="C21" s="15"/>
      <c r="D21" s="9"/>
      <c r="E21" s="9"/>
      <c r="F21" s="9"/>
      <c r="G21" s="9"/>
      <c r="H21" s="9"/>
      <c r="I21" s="9"/>
      <c r="J21" s="81"/>
      <c r="K21" s="338"/>
      <c r="L21" s="353"/>
      <c r="M21" s="10"/>
      <c r="N21" s="353"/>
      <c r="O21" s="353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81"/>
      <c r="K22" s="338"/>
      <c r="L22" s="353"/>
      <c r="M22" s="10"/>
      <c r="N22" s="353"/>
      <c r="O22" s="353"/>
      <c r="P22" s="11"/>
    </row>
    <row r="23" spans="1:16">
      <c r="A23" s="7" t="s">
        <v>32</v>
      </c>
      <c r="B23" s="12" t="s">
        <v>33</v>
      </c>
      <c r="C23" s="22" t="s">
        <v>31</v>
      </c>
      <c r="D23" s="21"/>
      <c r="E23" s="9"/>
      <c r="F23" s="9"/>
      <c r="G23" s="20"/>
      <c r="H23" s="9"/>
      <c r="I23" s="9"/>
      <c r="J23" s="92"/>
      <c r="K23" s="344"/>
      <c r="L23" s="376"/>
      <c r="M23" s="77"/>
      <c r="N23" s="344"/>
      <c r="O23" s="372"/>
      <c r="P23" s="27"/>
    </row>
    <row r="24" spans="1:16">
      <c r="A24" s="1" t="s">
        <v>35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8">
        <v>131678873.38999997</v>
      </c>
      <c r="K24" s="345">
        <v>0</v>
      </c>
      <c r="L24" s="343">
        <v>131678873.38999997</v>
      </c>
      <c r="M24" s="77"/>
      <c r="N24" s="345">
        <v>0</v>
      </c>
      <c r="O24" s="343">
        <v>131678873</v>
      </c>
      <c r="P24" s="27"/>
    </row>
    <row r="25" spans="1:16">
      <c r="A25" s="7" t="s">
        <v>37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8">
        <v>38051003.390000001</v>
      </c>
      <c r="K25" s="345">
        <v>0</v>
      </c>
      <c r="L25" s="343">
        <v>38051003.390000001</v>
      </c>
      <c r="M25" s="77"/>
      <c r="N25" s="345">
        <v>5480828</v>
      </c>
      <c r="O25" s="343">
        <v>43531831</v>
      </c>
      <c r="P25" s="27"/>
    </row>
    <row r="26" spans="1:16">
      <c r="A26" s="1" t="s">
        <v>39</v>
      </c>
      <c r="B26" s="12" t="s">
        <v>33</v>
      </c>
      <c r="C26" s="22"/>
      <c r="D26" s="99" t="s">
        <v>38</v>
      </c>
      <c r="E26" s="110"/>
      <c r="F26" s="9"/>
      <c r="G26" s="20"/>
      <c r="H26" s="9"/>
      <c r="I26" s="9"/>
      <c r="J26" s="78">
        <v>7293512.3599999994</v>
      </c>
      <c r="K26" s="345">
        <v>0</v>
      </c>
      <c r="L26" s="343">
        <v>7293512.3599999994</v>
      </c>
      <c r="M26" s="77"/>
      <c r="N26" s="345">
        <v>0</v>
      </c>
      <c r="O26" s="343">
        <v>7293512</v>
      </c>
      <c r="P26" s="27"/>
    </row>
    <row r="27" spans="1:16">
      <c r="A27" s="7" t="s">
        <v>41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8">
        <v>15294141.85</v>
      </c>
      <c r="K27" s="345">
        <v>0</v>
      </c>
      <c r="L27" s="343">
        <v>15294141.85</v>
      </c>
      <c r="M27" s="77"/>
      <c r="N27" s="345">
        <v>2274750</v>
      </c>
      <c r="O27" s="343">
        <v>17568892</v>
      </c>
      <c r="P27" s="27"/>
    </row>
    <row r="28" spans="1:16">
      <c r="A28" s="1" t="s">
        <v>43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8">
        <v>7486448.8599999994</v>
      </c>
      <c r="K28" s="345">
        <v>0</v>
      </c>
      <c r="L28" s="343">
        <v>7486448.8599999994</v>
      </c>
      <c r="M28" s="77"/>
      <c r="N28" s="345">
        <v>0</v>
      </c>
      <c r="O28" s="343">
        <v>7486449</v>
      </c>
      <c r="P28" s="27"/>
    </row>
    <row r="29" spans="1:16">
      <c r="A29" s="7" t="s">
        <v>45</v>
      </c>
      <c r="B29" s="12" t="s">
        <v>46</v>
      </c>
      <c r="C29" s="22"/>
      <c r="D29" s="21" t="s">
        <v>44</v>
      </c>
      <c r="E29" s="9"/>
      <c r="F29" s="9"/>
      <c r="G29" s="20"/>
      <c r="H29" s="9"/>
      <c r="I29" s="9"/>
      <c r="J29" s="79">
        <v>26535348.160000004</v>
      </c>
      <c r="K29" s="347">
        <v>0</v>
      </c>
      <c r="L29" s="375">
        <v>26535348.160000004</v>
      </c>
      <c r="M29" s="77"/>
      <c r="N29" s="347">
        <v>4034</v>
      </c>
      <c r="O29" s="375">
        <v>26539382</v>
      </c>
      <c r="P29" s="27"/>
    </row>
    <row r="30" spans="1:16">
      <c r="C30" s="22"/>
      <c r="D30" s="21" t="s">
        <v>47</v>
      </c>
      <c r="E30" s="9"/>
      <c r="F30" s="9"/>
      <c r="G30" s="20"/>
      <c r="H30" s="9"/>
      <c r="I30" s="9"/>
      <c r="J30" s="93">
        <v>12401040</v>
      </c>
      <c r="K30" s="338">
        <v>0</v>
      </c>
      <c r="L30" s="353">
        <v>12401040</v>
      </c>
      <c r="M30" s="42"/>
      <c r="N30" s="353">
        <v>0</v>
      </c>
      <c r="O30" s="353">
        <v>12401040</v>
      </c>
      <c r="P30" s="43"/>
    </row>
    <row r="31" spans="1:16" ht="13.5" thickBot="1">
      <c r="A31" s="1" t="s">
        <v>48</v>
      </c>
      <c r="C31" s="9"/>
      <c r="D31" s="37"/>
      <c r="E31" s="20"/>
      <c r="F31" s="9"/>
      <c r="G31" s="9"/>
      <c r="H31" s="9"/>
      <c r="I31" s="9"/>
      <c r="J31" s="91"/>
      <c r="K31" s="80"/>
      <c r="L31" s="80"/>
      <c r="M31" s="82"/>
      <c r="N31" s="80"/>
      <c r="O31" s="80"/>
      <c r="P31" s="39"/>
    </row>
    <row r="32" spans="1:16" ht="13.5" thickTop="1">
      <c r="A32" s="7"/>
      <c r="C32" s="22"/>
      <c r="D32" s="44" t="s">
        <v>49</v>
      </c>
      <c r="E32" s="9"/>
      <c r="F32" s="9"/>
      <c r="G32" s="20"/>
      <c r="H32" s="9"/>
      <c r="I32" s="9"/>
      <c r="J32" s="34">
        <v>238740368.00999996</v>
      </c>
      <c r="K32" s="338">
        <v>0</v>
      </c>
      <c r="L32" s="88">
        <v>238740367</v>
      </c>
      <c r="M32" s="34"/>
      <c r="N32" s="88">
        <v>7759612</v>
      </c>
      <c r="O32" s="88">
        <v>246499979</v>
      </c>
      <c r="P32" s="45"/>
    </row>
    <row r="33" spans="1:16">
      <c r="C33" s="9"/>
      <c r="D33" s="37"/>
      <c r="E33" s="20"/>
      <c r="F33" s="9"/>
      <c r="G33" s="9"/>
      <c r="H33" s="9"/>
      <c r="I33" s="9"/>
      <c r="J33" s="94"/>
      <c r="K33" s="83"/>
      <c r="L33" s="83"/>
      <c r="M33" s="38"/>
      <c r="N33" s="83"/>
      <c r="O33" s="83"/>
      <c r="P33" s="39"/>
    </row>
    <row r="34" spans="1:16">
      <c r="A34" s="7"/>
      <c r="C34" s="9"/>
      <c r="D34" s="9" t="s">
        <v>306</v>
      </c>
      <c r="E34" s="9"/>
      <c r="F34" s="9"/>
      <c r="G34" s="9"/>
      <c r="H34" s="9"/>
      <c r="I34" s="9"/>
      <c r="J34" s="81">
        <v>-199243003.22999996</v>
      </c>
      <c r="K34" s="338">
        <v>621958</v>
      </c>
      <c r="L34" s="353">
        <v>-198621043</v>
      </c>
      <c r="M34" s="46"/>
      <c r="N34" s="353">
        <v>-2628448</v>
      </c>
      <c r="O34" s="353">
        <v>-201249491</v>
      </c>
      <c r="P34" s="47"/>
    </row>
    <row r="35" spans="1:16">
      <c r="C35" s="15"/>
      <c r="D35" s="20"/>
      <c r="E35" s="9"/>
      <c r="F35" s="9"/>
      <c r="G35" s="9"/>
      <c r="H35" s="9"/>
      <c r="I35" s="9"/>
      <c r="J35" s="81"/>
      <c r="K35" s="338"/>
      <c r="L35" s="353"/>
      <c r="M35" s="10"/>
      <c r="N35" s="353"/>
      <c r="O35" s="353"/>
      <c r="P35" s="11"/>
    </row>
    <row r="36" spans="1:16">
      <c r="A36" s="7" t="s">
        <v>51</v>
      </c>
      <c r="B36" s="12" t="s">
        <v>52</v>
      </c>
      <c r="C36" s="21" t="s">
        <v>50</v>
      </c>
      <c r="D36" s="20"/>
      <c r="E36" s="9"/>
      <c r="F36" s="9"/>
      <c r="G36" s="20"/>
      <c r="H36" s="9"/>
      <c r="I36" s="9"/>
      <c r="J36" s="89"/>
      <c r="K36" s="344"/>
      <c r="L36" s="372"/>
      <c r="M36" s="26"/>
      <c r="N36" s="344"/>
      <c r="O36" s="372"/>
      <c r="P36" s="48"/>
    </row>
    <row r="37" spans="1:16">
      <c r="A37" s="1" t="s">
        <v>54</v>
      </c>
      <c r="B37" s="12" t="s">
        <v>15</v>
      </c>
      <c r="C37" s="21" t="s">
        <v>53</v>
      </c>
      <c r="D37" s="20"/>
      <c r="E37" s="9"/>
      <c r="F37" s="9"/>
      <c r="G37" s="20"/>
      <c r="H37" s="9"/>
      <c r="I37" s="9"/>
      <c r="J37" s="78">
        <v>97959035.180000007</v>
      </c>
      <c r="K37" s="345">
        <v>0</v>
      </c>
      <c r="L37" s="343">
        <v>97959035.180000007</v>
      </c>
      <c r="M37" s="26"/>
      <c r="N37" s="355">
        <v>0</v>
      </c>
      <c r="O37" s="343">
        <v>97959035</v>
      </c>
      <c r="P37" s="48"/>
    </row>
    <row r="38" spans="1:16">
      <c r="A38" s="7" t="s">
        <v>56</v>
      </c>
      <c r="B38" s="12" t="s">
        <v>15</v>
      </c>
      <c r="C38" s="21" t="s">
        <v>55</v>
      </c>
      <c r="D38" s="20"/>
      <c r="E38" s="9"/>
      <c r="F38" s="9"/>
      <c r="G38" s="20"/>
      <c r="H38" s="9"/>
      <c r="I38" s="9"/>
      <c r="J38" s="78">
        <v>13049993.75</v>
      </c>
      <c r="K38" s="345">
        <v>39960277.100000001</v>
      </c>
      <c r="L38" s="343">
        <v>53010270.850000001</v>
      </c>
      <c r="M38" s="26"/>
      <c r="N38" s="355">
        <v>0</v>
      </c>
      <c r="O38" s="343">
        <v>53010271</v>
      </c>
      <c r="P38" s="48"/>
    </row>
    <row r="39" spans="1:16">
      <c r="A39" s="1" t="s">
        <v>58</v>
      </c>
      <c r="B39" s="12" t="s">
        <v>59</v>
      </c>
      <c r="C39" s="99" t="s">
        <v>57</v>
      </c>
      <c r="E39" s="110"/>
      <c r="F39" s="110"/>
      <c r="G39" s="20"/>
      <c r="H39" s="9"/>
      <c r="I39" s="9"/>
      <c r="J39" s="78">
        <v>66710676.519999996</v>
      </c>
      <c r="K39" s="345">
        <v>-39960277.100000001</v>
      </c>
      <c r="L39" s="343">
        <v>26750399.419999994</v>
      </c>
      <c r="M39" s="26"/>
      <c r="N39" s="355">
        <v>0</v>
      </c>
      <c r="O39" s="343">
        <v>26750399</v>
      </c>
      <c r="P39" s="48"/>
    </row>
    <row r="40" spans="1:16">
      <c r="A40" s="7" t="s">
        <v>61</v>
      </c>
      <c r="B40" s="12" t="s">
        <v>59</v>
      </c>
      <c r="C40" s="99" t="s">
        <v>60</v>
      </c>
      <c r="E40" s="110"/>
      <c r="F40" s="110"/>
      <c r="G40" s="20"/>
      <c r="H40" s="9"/>
      <c r="I40" s="9"/>
      <c r="J40" s="78">
        <v>4272539.97</v>
      </c>
      <c r="K40" s="345">
        <v>-544249.48</v>
      </c>
      <c r="L40" s="343">
        <v>3728290.4899999998</v>
      </c>
      <c r="M40" s="26"/>
      <c r="N40" s="355">
        <v>816350</v>
      </c>
      <c r="O40" s="343">
        <v>4544640</v>
      </c>
      <c r="P40" s="48"/>
    </row>
    <row r="41" spans="1:16">
      <c r="A41" s="1" t="s">
        <v>62</v>
      </c>
      <c r="B41" s="12" t="s">
        <v>26</v>
      </c>
      <c r="C41" s="21" t="s">
        <v>307</v>
      </c>
      <c r="E41" s="110"/>
      <c r="F41" s="110"/>
      <c r="G41" s="20"/>
      <c r="H41" s="9"/>
      <c r="I41" s="9"/>
      <c r="J41" s="78">
        <v>760405.04</v>
      </c>
      <c r="K41" s="345">
        <v>0</v>
      </c>
      <c r="L41" s="343">
        <v>760405.04</v>
      </c>
      <c r="M41" s="26"/>
      <c r="N41" s="355">
        <v>0</v>
      </c>
      <c r="O41" s="343">
        <v>760405</v>
      </c>
      <c r="P41" s="48"/>
    </row>
    <row r="42" spans="1:16">
      <c r="A42" s="7" t="s">
        <v>64</v>
      </c>
      <c r="B42" s="12" t="s">
        <v>65</v>
      </c>
      <c r="C42" s="21" t="s">
        <v>63</v>
      </c>
      <c r="D42" s="20"/>
      <c r="E42" s="9"/>
      <c r="F42" s="9"/>
      <c r="G42" s="20"/>
      <c r="H42" s="9"/>
      <c r="I42" s="9"/>
      <c r="J42" s="78">
        <v>0</v>
      </c>
      <c r="K42" s="345">
        <v>0</v>
      </c>
      <c r="L42" s="343">
        <v>0</v>
      </c>
      <c r="M42" s="26"/>
      <c r="N42" s="355">
        <v>0</v>
      </c>
      <c r="O42" s="343">
        <v>0</v>
      </c>
      <c r="P42" s="48"/>
    </row>
    <row r="43" spans="1:16">
      <c r="A43" s="1" t="s">
        <v>66</v>
      </c>
      <c r="B43" s="12" t="s">
        <v>33</v>
      </c>
      <c r="C43" s="21" t="s">
        <v>311</v>
      </c>
      <c r="D43" s="20"/>
      <c r="E43" s="20"/>
      <c r="F43" s="20"/>
      <c r="G43" s="20"/>
      <c r="H43" s="20"/>
      <c r="I43" s="20"/>
      <c r="J43" s="78">
        <v>4360821.9000000004</v>
      </c>
      <c r="K43" s="345">
        <v>0</v>
      </c>
      <c r="L43" s="343">
        <v>4360821.9000000004</v>
      </c>
      <c r="M43" s="26"/>
      <c r="N43" s="355">
        <v>17525909</v>
      </c>
      <c r="O43" s="343">
        <v>21886731</v>
      </c>
      <c r="P43" s="48"/>
    </row>
    <row r="44" spans="1:16">
      <c r="A44" s="7" t="s">
        <v>68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79">
        <v>-509469.3</v>
      </c>
      <c r="K44" s="347">
        <v>0</v>
      </c>
      <c r="L44" s="375">
        <v>-509469.3</v>
      </c>
      <c r="M44" s="26"/>
      <c r="N44" s="356">
        <v>0</v>
      </c>
      <c r="O44" s="375">
        <v>-509469</v>
      </c>
      <c r="P44" s="48"/>
    </row>
    <row r="45" spans="1:16">
      <c r="C45" s="20" t="s">
        <v>69</v>
      </c>
      <c r="D45" s="20"/>
      <c r="E45" s="20"/>
      <c r="F45" s="20"/>
      <c r="G45" s="20"/>
      <c r="H45" s="20"/>
      <c r="I45" s="20"/>
      <c r="J45" s="78">
        <v>0</v>
      </c>
      <c r="K45" s="343">
        <v>0</v>
      </c>
      <c r="L45" s="343">
        <v>0</v>
      </c>
      <c r="M45" s="49"/>
      <c r="N45" s="343">
        <v>0</v>
      </c>
      <c r="O45" s="343">
        <v>0</v>
      </c>
      <c r="P45" s="50"/>
    </row>
    <row r="46" spans="1:16">
      <c r="A46" s="28" t="s">
        <v>70</v>
      </c>
      <c r="B46" s="29"/>
      <c r="C46" s="15"/>
      <c r="D46" s="20"/>
      <c r="E46" s="9"/>
      <c r="F46" s="9"/>
      <c r="G46" s="9"/>
      <c r="H46" s="9"/>
      <c r="I46" s="9"/>
      <c r="J46" s="94"/>
      <c r="K46" s="83"/>
      <c r="L46" s="83"/>
      <c r="M46" s="34"/>
      <c r="N46" s="83"/>
      <c r="O46" s="83"/>
      <c r="P46" s="39"/>
    </row>
    <row r="47" spans="1:16">
      <c r="A47" s="28"/>
      <c r="B47" s="29"/>
      <c r="C47" s="15" t="s">
        <v>71</v>
      </c>
      <c r="D47" s="20"/>
      <c r="E47" s="9"/>
      <c r="F47" s="9"/>
      <c r="G47" s="9"/>
      <c r="H47" s="9"/>
      <c r="I47" s="9"/>
      <c r="J47" s="34">
        <v>186604003.05999997</v>
      </c>
      <c r="K47" s="88">
        <v>-544249.48</v>
      </c>
      <c r="L47" s="88">
        <v>186059753</v>
      </c>
      <c r="M47" s="34"/>
      <c r="N47" s="88">
        <v>18342259</v>
      </c>
      <c r="O47" s="88">
        <v>204402012</v>
      </c>
      <c r="P47" s="45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8"/>
      <c r="K48" s="343"/>
      <c r="L48" s="343"/>
      <c r="M48" s="20"/>
      <c r="N48" s="343"/>
      <c r="O48" s="343"/>
    </row>
    <row r="49" spans="1:16">
      <c r="A49" s="28"/>
      <c r="B49" s="29"/>
      <c r="C49" s="9" t="s">
        <v>308</v>
      </c>
      <c r="D49" s="15"/>
      <c r="E49" s="9"/>
      <c r="F49" s="9"/>
      <c r="G49" s="9"/>
      <c r="H49" s="9"/>
      <c r="I49" s="9"/>
      <c r="J49" s="94"/>
      <c r="K49" s="83"/>
      <c r="L49" s="83"/>
      <c r="M49" s="34"/>
      <c r="N49" s="83"/>
      <c r="O49" s="83"/>
      <c r="P49" s="39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81">
        <v>-12639000.169999987</v>
      </c>
      <c r="K50" s="338">
        <v>77708.520000000019</v>
      </c>
      <c r="L50" s="353">
        <v>-12561290</v>
      </c>
      <c r="M50" s="10"/>
      <c r="N50" s="353">
        <v>15713811</v>
      </c>
      <c r="O50" s="353">
        <v>3152521</v>
      </c>
      <c r="P50" s="11"/>
    </row>
    <row r="51" spans="1:16">
      <c r="A51" s="28" t="s">
        <v>73</v>
      </c>
      <c r="B51" s="29" t="s">
        <v>52</v>
      </c>
      <c r="C51" s="21"/>
      <c r="D51" s="20"/>
      <c r="E51" s="9"/>
      <c r="F51" s="9"/>
      <c r="G51" s="9"/>
      <c r="H51" s="20"/>
      <c r="I51" s="9"/>
      <c r="J51" s="89"/>
      <c r="K51" s="344"/>
      <c r="L51" s="372"/>
      <c r="M51" s="26"/>
      <c r="N51" s="344"/>
      <c r="O51" s="372"/>
      <c r="P51" s="48"/>
    </row>
    <row r="52" spans="1:16">
      <c r="A52" s="28" t="s">
        <v>75</v>
      </c>
      <c r="B52" s="29" t="s">
        <v>76</v>
      </c>
      <c r="C52" s="21" t="s">
        <v>74</v>
      </c>
      <c r="D52" s="20"/>
      <c r="E52" s="9"/>
      <c r="F52" s="9"/>
      <c r="G52" s="9"/>
      <c r="H52" s="20"/>
      <c r="I52" s="9"/>
      <c r="J52" s="78">
        <v>641182.52</v>
      </c>
      <c r="K52" s="345">
        <v>0</v>
      </c>
      <c r="L52" s="343">
        <v>641182.52</v>
      </c>
      <c r="M52" s="77"/>
      <c r="N52" s="345">
        <v>0</v>
      </c>
      <c r="O52" s="343">
        <v>641183</v>
      </c>
      <c r="P52" s="27"/>
    </row>
    <row r="53" spans="1:16">
      <c r="A53" s="28" t="s">
        <v>78</v>
      </c>
      <c r="B53" s="29" t="s">
        <v>79</v>
      </c>
      <c r="C53" s="9" t="s">
        <v>77</v>
      </c>
      <c r="D53" s="20"/>
      <c r="E53" s="9"/>
      <c r="F53" s="9"/>
      <c r="G53" s="9"/>
      <c r="H53" s="20"/>
      <c r="I53" s="9"/>
      <c r="J53" s="78">
        <v>6625382.8100000005</v>
      </c>
      <c r="K53" s="345">
        <v>-72642.95</v>
      </c>
      <c r="L53" s="343">
        <v>6552739.8600000003</v>
      </c>
      <c r="M53" s="77"/>
      <c r="N53" s="357">
        <v>0</v>
      </c>
      <c r="O53" s="343">
        <v>6552740</v>
      </c>
      <c r="P53" s="27"/>
    </row>
    <row r="54" spans="1:16">
      <c r="A54" s="28" t="s">
        <v>81</v>
      </c>
      <c r="B54" s="29" t="s">
        <v>79</v>
      </c>
      <c r="C54" s="44" t="s">
        <v>80</v>
      </c>
      <c r="D54" s="20"/>
      <c r="E54" s="9"/>
      <c r="F54" s="9"/>
      <c r="G54" s="9"/>
      <c r="H54" s="20"/>
      <c r="I54" s="9"/>
      <c r="J54" s="79">
        <v>0</v>
      </c>
      <c r="K54" s="347">
        <v>0</v>
      </c>
      <c r="L54" s="375">
        <v>0</v>
      </c>
      <c r="M54" s="77"/>
      <c r="N54" s="347">
        <v>3168405</v>
      </c>
      <c r="O54" s="375">
        <v>3168405</v>
      </c>
      <c r="P54" s="27"/>
    </row>
    <row r="55" spans="1:16">
      <c r="A55" s="28"/>
      <c r="B55" s="29"/>
      <c r="C55" s="20" t="s">
        <v>309</v>
      </c>
      <c r="D55" s="20"/>
      <c r="E55" s="9"/>
      <c r="F55" s="9"/>
      <c r="G55" s="9"/>
      <c r="H55" s="9"/>
      <c r="I55" s="9"/>
      <c r="J55" s="49">
        <v>0</v>
      </c>
      <c r="K55" s="338"/>
      <c r="L55" s="343">
        <v>0</v>
      </c>
      <c r="M55" s="49"/>
      <c r="N55" s="343">
        <v>0</v>
      </c>
      <c r="O55" s="343">
        <v>0</v>
      </c>
      <c r="P55" s="50"/>
    </row>
    <row r="56" spans="1:16" ht="13.5" thickBot="1">
      <c r="A56" s="40" t="s">
        <v>82</v>
      </c>
      <c r="B56" s="29"/>
      <c r="C56" s="15"/>
      <c r="D56" s="20"/>
      <c r="E56" s="20"/>
      <c r="F56" s="9"/>
      <c r="G56" s="9"/>
      <c r="H56" s="9"/>
      <c r="I56" s="9"/>
      <c r="J56" s="80"/>
      <c r="K56" s="80"/>
      <c r="L56" s="80"/>
      <c r="M56" s="82"/>
      <c r="N56" s="80"/>
      <c r="O56" s="80"/>
      <c r="P56" s="51"/>
    </row>
    <row r="57" spans="1:16" ht="13.5" thickTop="1">
      <c r="A57" s="28"/>
      <c r="B57" s="29"/>
      <c r="C57" s="15" t="s">
        <v>83</v>
      </c>
      <c r="D57" s="20"/>
      <c r="E57" s="20"/>
      <c r="F57" s="9"/>
      <c r="G57" s="9"/>
      <c r="H57" s="9"/>
      <c r="I57" s="9"/>
      <c r="J57" s="88">
        <v>7266565.3300000001</v>
      </c>
      <c r="K57" s="88">
        <v>-72642.95</v>
      </c>
      <c r="L57" s="88">
        <v>7193923</v>
      </c>
      <c r="M57" s="34"/>
      <c r="N57" s="88">
        <v>3168405</v>
      </c>
      <c r="O57" s="88">
        <v>10362328</v>
      </c>
      <c r="P57" s="45"/>
    </row>
    <row r="58" spans="1:16">
      <c r="A58" s="40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52"/>
      <c r="N58" s="83"/>
      <c r="O58" s="83"/>
      <c r="P58" s="51"/>
    </row>
    <row r="59" spans="1:16">
      <c r="A59" s="28"/>
      <c r="B59" s="29"/>
      <c r="C59" s="53" t="s">
        <v>310</v>
      </c>
      <c r="D59" s="20"/>
      <c r="E59" s="20"/>
      <c r="F59" s="9"/>
      <c r="G59" s="9"/>
      <c r="H59" s="9"/>
      <c r="I59" s="9"/>
      <c r="J59" s="54">
        <v>-5372434.8399999868</v>
      </c>
      <c r="K59" s="338">
        <v>5065.5700000000215</v>
      </c>
      <c r="L59" s="358">
        <v>-5367367</v>
      </c>
      <c r="M59" s="54"/>
      <c r="N59" s="358">
        <v>18882216</v>
      </c>
      <c r="O59" s="358">
        <v>13514849</v>
      </c>
      <c r="P59" s="55"/>
    </row>
    <row r="60" spans="1:16">
      <c r="A60" s="28" t="s">
        <v>84</v>
      </c>
      <c r="B60" s="29"/>
      <c r="C60" s="9"/>
      <c r="D60" s="20"/>
      <c r="E60" s="9"/>
      <c r="F60" s="9"/>
      <c r="G60" s="9"/>
      <c r="H60" s="9"/>
      <c r="I60" s="9"/>
      <c r="J60" s="56"/>
      <c r="K60" s="338"/>
      <c r="L60" s="359"/>
      <c r="M60" s="26"/>
      <c r="N60" s="359"/>
      <c r="O60" s="343"/>
      <c r="P60" s="57"/>
    </row>
    <row r="61" spans="1:16">
      <c r="A61" s="28" t="s">
        <v>86</v>
      </c>
      <c r="B61" s="29" t="s">
        <v>87</v>
      </c>
      <c r="C61" s="9" t="s">
        <v>85</v>
      </c>
      <c r="D61" s="20"/>
      <c r="E61" s="9"/>
      <c r="F61" s="9"/>
      <c r="G61" s="9"/>
      <c r="H61" s="9"/>
      <c r="I61" s="9"/>
      <c r="J61" s="95"/>
      <c r="K61" s="338"/>
      <c r="L61" s="379">
        <v>282431621</v>
      </c>
      <c r="M61" s="26"/>
      <c r="N61" s="360">
        <v>91904205</v>
      </c>
      <c r="O61" s="88">
        <v>374335826</v>
      </c>
      <c r="P61" s="48"/>
    </row>
    <row r="62" spans="1:16" s="36" customFormat="1">
      <c r="A62" s="28"/>
      <c r="B62" s="29"/>
      <c r="C62" s="21" t="s">
        <v>88</v>
      </c>
      <c r="D62" s="21"/>
      <c r="E62" s="21"/>
      <c r="F62" s="21"/>
      <c r="G62" s="21"/>
      <c r="H62" s="58"/>
      <c r="I62" s="21"/>
      <c r="J62" s="75"/>
      <c r="K62" s="88"/>
      <c r="L62" s="378"/>
      <c r="M62" s="59">
        <v>-106251</v>
      </c>
      <c r="N62" s="361">
        <v>0</v>
      </c>
      <c r="O62" s="361">
        <v>0</v>
      </c>
      <c r="P62" s="60"/>
    </row>
    <row r="63" spans="1:16" s="36" customFormat="1">
      <c r="A63" s="40"/>
      <c r="B63" s="29"/>
      <c r="C63" s="61"/>
      <c r="D63" s="21"/>
      <c r="E63" s="21"/>
      <c r="F63" s="21"/>
      <c r="G63" s="21"/>
      <c r="H63" s="35"/>
      <c r="I63" s="35"/>
      <c r="J63" s="87"/>
      <c r="K63" s="348"/>
      <c r="L63" s="362"/>
      <c r="M63" s="52"/>
      <c r="N63" s="362"/>
      <c r="O63" s="362"/>
      <c r="P63" s="51"/>
    </row>
    <row r="64" spans="1:16" s="331" customFormat="1">
      <c r="A64" s="327"/>
      <c r="B64" s="328"/>
      <c r="C64" s="329" t="s">
        <v>89</v>
      </c>
      <c r="D64" s="329"/>
      <c r="E64" s="329"/>
      <c r="F64" s="329"/>
      <c r="G64" s="329"/>
      <c r="H64" s="329"/>
      <c r="I64" s="329"/>
      <c r="J64" s="329"/>
      <c r="K64" s="349"/>
      <c r="L64" s="349">
        <v>282431621</v>
      </c>
      <c r="M64" s="330"/>
      <c r="N64" s="363">
        <v>91904205</v>
      </c>
      <c r="O64" s="363">
        <v>374335826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62"/>
      <c r="J65" s="96"/>
      <c r="K65" s="338"/>
      <c r="L65" s="362"/>
      <c r="M65" s="52"/>
      <c r="N65" s="362"/>
      <c r="O65" s="362"/>
      <c r="P65" s="24"/>
    </row>
    <row r="66" spans="1:16">
      <c r="A66" s="40"/>
      <c r="B66" s="29"/>
      <c r="C66" s="9" t="s">
        <v>90</v>
      </c>
      <c r="D66" s="9"/>
      <c r="E66" s="9"/>
      <c r="F66" s="9"/>
      <c r="G66" s="9"/>
      <c r="H66" s="9"/>
      <c r="I66" s="9"/>
      <c r="J66" s="63"/>
      <c r="K66" s="338"/>
      <c r="L66" s="338">
        <v>277064254</v>
      </c>
      <c r="M66" s="9"/>
      <c r="N66" s="338">
        <v>110786421</v>
      </c>
      <c r="O66" s="338">
        <v>387850675</v>
      </c>
      <c r="P66" s="64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43"/>
      <c r="L67" s="343"/>
      <c r="M67" s="20"/>
      <c r="N67" s="343"/>
      <c r="O67" s="343"/>
    </row>
    <row r="68" spans="1:16" customFormat="1" ht="15">
      <c r="C68" s="4" t="s">
        <v>91</v>
      </c>
      <c r="K68" s="350"/>
      <c r="L68" s="380"/>
      <c r="M68" s="65"/>
      <c r="N68" s="364"/>
      <c r="O68" s="364"/>
    </row>
    <row r="69" spans="1:16">
      <c r="I69" s="66"/>
      <c r="J69" s="66"/>
      <c r="K69" s="351"/>
      <c r="L69" s="365">
        <v>-4</v>
      </c>
      <c r="M69" s="97"/>
      <c r="N69" s="365">
        <v>0</v>
      </c>
      <c r="O69" s="365">
        <v>-2</v>
      </c>
    </row>
    <row r="70" spans="1:16">
      <c r="L70" s="365"/>
      <c r="M70" s="97"/>
      <c r="N70" s="365"/>
      <c r="O70" s="365"/>
    </row>
    <row r="71" spans="1:16">
      <c r="L71" s="365"/>
      <c r="M71" s="97"/>
      <c r="N71" s="360"/>
      <c r="O71" s="360"/>
    </row>
    <row r="72" spans="1:16">
      <c r="L72" s="365"/>
      <c r="M72" s="97"/>
      <c r="N72" s="365"/>
      <c r="O72" s="365"/>
    </row>
    <row r="73" spans="1:16">
      <c r="L73" s="365"/>
      <c r="M73" s="97"/>
      <c r="N73" s="365"/>
      <c r="O73" s="365"/>
    </row>
    <row r="74" spans="1:16">
      <c r="J74" s="332"/>
      <c r="L74" s="365"/>
      <c r="M74" s="97"/>
      <c r="N74" s="365"/>
      <c r="O74" s="365"/>
    </row>
    <row r="75" spans="1:16">
      <c r="A75" s="7"/>
      <c r="B75" s="8"/>
      <c r="L75" s="365"/>
      <c r="M75" s="97"/>
      <c r="N75" s="365"/>
      <c r="O75" s="365"/>
    </row>
    <row r="76" spans="1:16">
      <c r="L76" s="365"/>
      <c r="M76" s="97"/>
      <c r="N76" s="365"/>
      <c r="O76" s="365"/>
    </row>
    <row r="77" spans="1:16">
      <c r="A77" s="7"/>
      <c r="B77" s="8"/>
      <c r="L77" s="365"/>
      <c r="M77" s="97"/>
      <c r="N77" s="365"/>
      <c r="O77" s="365"/>
    </row>
    <row r="78" spans="1:16">
      <c r="L78" s="365"/>
      <c r="M78" s="97"/>
      <c r="N78" s="365"/>
      <c r="O78" s="365"/>
    </row>
    <row r="79" spans="1:16">
      <c r="A79" s="7"/>
      <c r="B79" s="8"/>
      <c r="L79" s="365"/>
      <c r="M79" s="97"/>
      <c r="N79" s="365"/>
      <c r="O79" s="365"/>
    </row>
    <row r="80" spans="1:16">
      <c r="L80" s="365"/>
      <c r="M80" s="97"/>
      <c r="N80" s="365"/>
      <c r="O80" s="365"/>
    </row>
  </sheetData>
  <sheetProtection algorithmName="SHA-512" hashValue="hi75Vu3DWsLAQtTfnVkiqy2y9I78LjJN9FR59DkiLvtfmtvHCLER7vs6aVWablWeYcxOBKg/QGuXlA9rmUcnDQ==" saltValue="GNyZyEMGQ9C6DNQYE9m3uA==" spinCount="100000" sheet="1" formatColumns="0" formatRows="0"/>
  <conditionalFormatting sqref="L68">
    <cfRule type="cellIs" dxfId="23" priority="3" operator="notEqual">
      <formula>0</formula>
    </cfRule>
    <cfRule type="cellIs" dxfId="22" priority="4" operator="equal">
      <formula>0</formula>
    </cfRule>
  </conditionalFormatting>
  <conditionalFormatting sqref="N68:O68">
    <cfRule type="cellIs" dxfId="21" priority="1" operator="notEqual">
      <formula>0</formula>
    </cfRule>
    <cfRule type="cellIs" dxfId="20" priority="2" operator="equal">
      <formula>0</formula>
    </cfRule>
  </conditionalFormatting>
  <printOptions horizontalCentered="1"/>
  <pageMargins left="0" right="0" top="0.75" bottom="0.5" header="0.5" footer="0.5"/>
  <pageSetup scale="62" orientation="portrait" r:id="rId1"/>
  <headerFooter>
    <oddHeader xml:space="preserve">&amp;L              Consolidated 19-20 SRECNP REPORT - WIP 10.12.20 YPH&amp;C                                                                                                                                 STPETE&amp;R          </oddHeader>
    <oddFooter>&amp;L&amp;"Arial,Regular"&amp;8&amp;D&amp;R&amp;"Arial,Regular"&amp;8&amp;P of &amp;N</oddFooter>
  </headerFooter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FF00"/>
    <pageSetUpPr fitToPage="1"/>
  </sheetPr>
  <dimension ref="A1:P83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8" width="9.140625" style="4" hidden="1" customWidth="1"/>
    <col min="9" max="9" width="1.5703125" style="4" customWidth="1"/>
    <col min="10" max="10" width="17.7109375" style="4" customWidth="1"/>
    <col min="11" max="12" width="17.7109375" style="352" customWidth="1"/>
    <col min="13" max="13" width="0.140625" style="4" customWidth="1"/>
    <col min="14" max="14" width="17.7109375" style="352" customWidth="1"/>
    <col min="15" max="15" width="19.28515625" style="352" customWidth="1"/>
    <col min="16" max="16" width="11.28515625" style="4" customWidth="1"/>
    <col min="17" max="16384" width="11.140625" style="4"/>
  </cols>
  <sheetData>
    <row r="1" spans="1:16">
      <c r="B1" s="2"/>
      <c r="C1" s="339"/>
      <c r="D1" s="104"/>
      <c r="E1" s="104"/>
      <c r="F1" s="104"/>
      <c r="G1" s="104"/>
      <c r="H1" s="104"/>
      <c r="I1" s="104"/>
      <c r="J1" s="101" t="s">
        <v>116</v>
      </c>
      <c r="K1" s="339"/>
      <c r="L1" s="339"/>
      <c r="M1" s="104"/>
      <c r="N1" s="339"/>
      <c r="O1" s="339"/>
      <c r="P1" s="3"/>
    </row>
    <row r="2" spans="1:16">
      <c r="B2" s="2"/>
      <c r="C2" s="104"/>
      <c r="D2" s="104"/>
      <c r="E2" s="104"/>
      <c r="F2" s="104"/>
      <c r="G2" s="104"/>
      <c r="H2" s="104"/>
      <c r="I2" s="104"/>
      <c r="J2" s="101" t="s">
        <v>0</v>
      </c>
      <c r="K2" s="339"/>
      <c r="L2" s="339"/>
      <c r="M2" s="104"/>
      <c r="N2" s="339"/>
      <c r="O2" s="339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02" t="s">
        <v>1</v>
      </c>
      <c r="K3" s="340"/>
      <c r="L3" s="340"/>
      <c r="M3" s="15"/>
      <c r="N3" s="340"/>
      <c r="O3" s="366"/>
      <c r="P3" s="4" t="s">
        <v>2</v>
      </c>
    </row>
    <row r="4" spans="1:16">
      <c r="B4" s="2"/>
      <c r="C4" s="105"/>
      <c r="D4" s="106"/>
      <c r="E4" s="106"/>
      <c r="F4" s="106"/>
      <c r="G4" s="106"/>
      <c r="H4" s="106"/>
      <c r="I4" s="106"/>
      <c r="J4" s="107" t="s">
        <v>373</v>
      </c>
      <c r="K4" s="340"/>
      <c r="L4" s="340"/>
      <c r="M4" s="106"/>
      <c r="N4" s="340"/>
      <c r="O4" s="367"/>
      <c r="P4" s="4" t="s">
        <v>374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88"/>
      <c r="L5" s="353"/>
      <c r="M5" s="10"/>
      <c r="N5" s="353"/>
      <c r="O5" s="366"/>
    </row>
    <row r="6" spans="1:16" ht="30" customHeight="1">
      <c r="C6" s="9"/>
      <c r="D6" s="9"/>
      <c r="E6" s="9"/>
      <c r="F6" s="9"/>
      <c r="G6" s="9"/>
      <c r="H6" s="9"/>
      <c r="I6" s="9"/>
      <c r="J6" s="254" t="s">
        <v>3</v>
      </c>
      <c r="K6" s="341"/>
      <c r="L6" s="354" t="s">
        <v>3</v>
      </c>
      <c r="M6" s="255"/>
      <c r="N6" s="354" t="s">
        <v>4</v>
      </c>
      <c r="O6" s="354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56" t="s">
        <v>290</v>
      </c>
      <c r="K7" s="342" t="s">
        <v>291</v>
      </c>
      <c r="L7" s="370"/>
      <c r="M7" s="258"/>
      <c r="N7" s="342" t="str">
        <f>[4]SNP!$O$9</f>
        <v>Unit</v>
      </c>
      <c r="O7" s="342"/>
      <c r="P7" s="16"/>
    </row>
    <row r="8" spans="1:16">
      <c r="A8" s="17" t="s">
        <v>7</v>
      </c>
      <c r="B8" s="18" t="s">
        <v>8</v>
      </c>
      <c r="C8" s="9" t="s">
        <v>6</v>
      </c>
      <c r="D8" s="9"/>
      <c r="E8" s="9"/>
      <c r="F8" s="9"/>
      <c r="G8" s="9"/>
      <c r="H8" s="9"/>
      <c r="I8" s="9"/>
      <c r="J8" s="9"/>
      <c r="K8" s="338"/>
      <c r="L8" s="353"/>
      <c r="M8" s="10"/>
      <c r="N8" s="353"/>
      <c r="O8" s="353"/>
      <c r="P8" s="11"/>
    </row>
    <row r="9" spans="1:16">
      <c r="B9" s="19"/>
      <c r="C9" s="20" t="s">
        <v>9</v>
      </c>
      <c r="D9" s="21"/>
      <c r="E9" s="9"/>
      <c r="F9" s="9"/>
      <c r="G9" s="9"/>
      <c r="H9" s="9"/>
      <c r="I9" s="20"/>
      <c r="J9" s="20"/>
      <c r="K9" s="343"/>
      <c r="L9" s="343"/>
      <c r="M9" s="10"/>
      <c r="N9" s="343"/>
      <c r="O9" s="343"/>
    </row>
    <row r="10" spans="1:16">
      <c r="A10" s="1" t="s">
        <v>11</v>
      </c>
      <c r="B10" s="19" t="s">
        <v>12</v>
      </c>
      <c r="C10" s="20"/>
      <c r="D10" s="22" t="s">
        <v>321</v>
      </c>
      <c r="E10" s="20"/>
      <c r="F10" s="109"/>
      <c r="G10" s="109"/>
      <c r="H10" s="23"/>
      <c r="I10" s="21"/>
      <c r="J10" s="89"/>
      <c r="K10" s="344"/>
      <c r="L10" s="372"/>
      <c r="M10" s="76"/>
      <c r="N10" s="344"/>
      <c r="O10" s="372"/>
      <c r="P10" s="24"/>
    </row>
    <row r="11" spans="1:16">
      <c r="A11" s="1" t="s">
        <v>14</v>
      </c>
      <c r="B11" s="19" t="s">
        <v>15</v>
      </c>
      <c r="C11" s="20"/>
      <c r="D11" s="21" t="s">
        <v>322</v>
      </c>
      <c r="E11" s="9"/>
      <c r="F11" s="25"/>
      <c r="G11" s="26">
        <v>9993088.6700000018</v>
      </c>
      <c r="H11" s="9"/>
      <c r="I11" s="20"/>
      <c r="J11" s="78">
        <v>25411236.919999998</v>
      </c>
      <c r="K11" s="345">
        <v>-1547874.3599999996</v>
      </c>
      <c r="L11" s="343">
        <v>23863362.559999999</v>
      </c>
      <c r="M11" s="77"/>
      <c r="N11" s="345">
        <v>0</v>
      </c>
      <c r="O11" s="343">
        <v>23863363</v>
      </c>
      <c r="P11" s="27"/>
    </row>
    <row r="12" spans="1:16">
      <c r="A12" s="1" t="s">
        <v>17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8">
        <v>15026799.610000001</v>
      </c>
      <c r="K12" s="345">
        <v>-9963686.8900000006</v>
      </c>
      <c r="L12" s="343">
        <v>5063112.7200000007</v>
      </c>
      <c r="M12" s="77"/>
      <c r="N12" s="345">
        <v>0</v>
      </c>
      <c r="O12" s="343">
        <v>5063113</v>
      </c>
      <c r="P12" s="27"/>
    </row>
    <row r="13" spans="1:16">
      <c r="A13" s="1" t="s">
        <v>19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8">
        <v>2541065.3000000003</v>
      </c>
      <c r="K13" s="345">
        <v>0</v>
      </c>
      <c r="L13" s="343">
        <v>2541065.3000000003</v>
      </c>
      <c r="M13" s="77"/>
      <c r="N13" s="345">
        <v>0</v>
      </c>
      <c r="O13" s="343">
        <v>2541065</v>
      </c>
      <c r="P13" s="27"/>
    </row>
    <row r="14" spans="1:16">
      <c r="A14" s="1" t="s">
        <v>21</v>
      </c>
      <c r="B14" s="19" t="s">
        <v>12</v>
      </c>
      <c r="C14" s="20"/>
      <c r="D14" s="21" t="s">
        <v>20</v>
      </c>
      <c r="E14" s="9"/>
      <c r="F14" s="25"/>
      <c r="G14" s="25"/>
      <c r="H14" s="20"/>
      <c r="I14" s="20"/>
      <c r="J14" s="78">
        <v>1832379.7000000002</v>
      </c>
      <c r="K14" s="345">
        <v>0</v>
      </c>
      <c r="L14" s="343">
        <v>1832379.7000000002</v>
      </c>
      <c r="M14" s="77"/>
      <c r="N14" s="345">
        <v>1050552</v>
      </c>
      <c r="O14" s="343">
        <v>2882932</v>
      </c>
      <c r="P14" s="27"/>
    </row>
    <row r="15" spans="1:16">
      <c r="A15" s="28"/>
      <c r="B15" s="29"/>
      <c r="C15" s="20"/>
      <c r="D15" s="21" t="s">
        <v>22</v>
      </c>
      <c r="E15" s="9"/>
      <c r="F15" s="30"/>
      <c r="G15" s="26"/>
      <c r="H15" s="31"/>
      <c r="I15" s="20"/>
      <c r="J15" s="90">
        <v>867260.06</v>
      </c>
      <c r="K15" s="346">
        <v>286982.56000000006</v>
      </c>
      <c r="L15" s="374">
        <v>1154242.6200000001</v>
      </c>
      <c r="M15" s="77"/>
      <c r="N15" s="343">
        <v>0</v>
      </c>
      <c r="O15" s="343">
        <v>1154243</v>
      </c>
    </row>
    <row r="16" spans="1:16">
      <c r="A16" s="28" t="s">
        <v>24</v>
      </c>
      <c r="B16" s="29" t="s">
        <v>12</v>
      </c>
      <c r="C16" s="20"/>
      <c r="D16" s="22" t="s">
        <v>324</v>
      </c>
      <c r="E16" s="20"/>
      <c r="F16" s="109"/>
      <c r="G16" s="109"/>
      <c r="H16" s="31"/>
      <c r="I16" s="20"/>
      <c r="J16" s="78"/>
      <c r="K16" s="345">
        <v>0</v>
      </c>
      <c r="L16" s="343"/>
      <c r="M16" s="77"/>
      <c r="N16" s="345">
        <v>0</v>
      </c>
      <c r="O16" s="343"/>
      <c r="P16" s="27"/>
    </row>
    <row r="17" spans="1:16">
      <c r="A17" s="28" t="s">
        <v>25</v>
      </c>
      <c r="B17" s="32" t="s">
        <v>26</v>
      </c>
      <c r="C17" s="20"/>
      <c r="D17" s="33" t="s">
        <v>325</v>
      </c>
      <c r="E17" s="9"/>
      <c r="F17" s="9"/>
      <c r="G17" s="9">
        <v>0</v>
      </c>
      <c r="H17" s="9"/>
      <c r="I17" s="21"/>
      <c r="J17" s="79">
        <v>912346.24</v>
      </c>
      <c r="K17" s="347">
        <v>-286982.55999999994</v>
      </c>
      <c r="L17" s="375">
        <v>625363.68000000005</v>
      </c>
      <c r="M17" s="77"/>
      <c r="N17" s="347">
        <v>0</v>
      </c>
      <c r="O17" s="375">
        <v>625364</v>
      </c>
      <c r="P17" s="27"/>
    </row>
    <row r="18" spans="1:16" s="36" customFormat="1">
      <c r="A18" s="28"/>
      <c r="B18" s="32"/>
      <c r="C18" s="21"/>
      <c r="D18" s="21" t="s">
        <v>27</v>
      </c>
      <c r="E18" s="21"/>
      <c r="F18" s="21"/>
      <c r="G18" s="21"/>
      <c r="H18" s="34"/>
      <c r="I18" s="34"/>
      <c r="J18" s="34">
        <v>408790.45999999996</v>
      </c>
      <c r="K18" s="88">
        <v>0</v>
      </c>
      <c r="L18" s="88">
        <v>408790.45999999996</v>
      </c>
      <c r="M18" s="35"/>
      <c r="N18" s="348">
        <v>1340436</v>
      </c>
      <c r="O18" s="348">
        <v>1749226</v>
      </c>
    </row>
    <row r="19" spans="1:16" ht="13.5" thickBot="1">
      <c r="A19" s="28" t="s">
        <v>28</v>
      </c>
      <c r="B19" s="32"/>
      <c r="C19" s="20"/>
      <c r="D19" s="37"/>
      <c r="E19" s="20"/>
      <c r="F19" s="9"/>
      <c r="G19" s="9"/>
      <c r="H19" s="9"/>
      <c r="I19" s="9"/>
      <c r="J19" s="91"/>
      <c r="K19" s="80"/>
      <c r="L19" s="80"/>
      <c r="M19" s="38"/>
      <c r="N19" s="80"/>
      <c r="O19" s="80"/>
      <c r="P19" s="39"/>
    </row>
    <row r="20" spans="1:16" ht="13.5" thickTop="1">
      <c r="A20" s="28"/>
      <c r="B20" s="32"/>
      <c r="C20" s="9"/>
      <c r="D20" s="9" t="s">
        <v>29</v>
      </c>
      <c r="E20" s="9"/>
      <c r="F20" s="9"/>
      <c r="G20" s="9"/>
      <c r="H20" s="9"/>
      <c r="I20" s="9"/>
      <c r="J20" s="81">
        <v>46999878.290000007</v>
      </c>
      <c r="K20" s="338">
        <v>-11511561</v>
      </c>
      <c r="L20" s="353">
        <v>35488318</v>
      </c>
      <c r="M20" s="10"/>
      <c r="N20" s="353">
        <v>2390988</v>
      </c>
      <c r="O20" s="353">
        <v>37879306</v>
      </c>
      <c r="P20" s="11"/>
    </row>
    <row r="21" spans="1:16">
      <c r="A21" s="40"/>
      <c r="B21" s="41"/>
      <c r="C21" s="15"/>
      <c r="D21" s="9"/>
      <c r="E21" s="9"/>
      <c r="F21" s="9"/>
      <c r="G21" s="9"/>
      <c r="H21" s="9"/>
      <c r="I21" s="9"/>
      <c r="J21" s="81"/>
      <c r="K21" s="338"/>
      <c r="L21" s="353"/>
      <c r="M21" s="10"/>
      <c r="N21" s="353"/>
      <c r="O21" s="353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81"/>
      <c r="K22" s="338"/>
      <c r="L22" s="353"/>
      <c r="M22" s="10"/>
      <c r="N22" s="353"/>
      <c r="O22" s="353"/>
      <c r="P22" s="11"/>
    </row>
    <row r="23" spans="1:16">
      <c r="A23" s="7" t="s">
        <v>32</v>
      </c>
      <c r="B23" s="12" t="s">
        <v>33</v>
      </c>
      <c r="C23" s="22" t="s">
        <v>31</v>
      </c>
      <c r="D23" s="21"/>
      <c r="E23" s="9"/>
      <c r="F23" s="9"/>
      <c r="G23" s="20"/>
      <c r="H23" s="9"/>
      <c r="I23" s="9"/>
      <c r="J23" s="92"/>
      <c r="K23" s="344"/>
      <c r="L23" s="376"/>
      <c r="M23" s="77"/>
      <c r="N23" s="344"/>
      <c r="O23" s="372"/>
      <c r="P23" s="27"/>
    </row>
    <row r="24" spans="1:16">
      <c r="A24" s="1" t="s">
        <v>35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8">
        <v>86970907.799999982</v>
      </c>
      <c r="K24" s="345">
        <v>0</v>
      </c>
      <c r="L24" s="343">
        <v>86970907.799999982</v>
      </c>
      <c r="M24" s="77"/>
      <c r="N24" s="345">
        <v>0</v>
      </c>
      <c r="O24" s="343">
        <v>86970908</v>
      </c>
      <c r="P24" s="27"/>
    </row>
    <row r="25" spans="1:16">
      <c r="A25" s="7" t="s">
        <v>37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8">
        <v>30128166.259999998</v>
      </c>
      <c r="K25" s="345">
        <v>-11511561.25</v>
      </c>
      <c r="L25" s="343">
        <v>18616605.009999998</v>
      </c>
      <c r="M25" s="77"/>
      <c r="N25" s="345">
        <v>1664877</v>
      </c>
      <c r="O25" s="343">
        <v>20281482</v>
      </c>
      <c r="P25" s="27"/>
    </row>
    <row r="26" spans="1:16">
      <c r="A26" s="1" t="s">
        <v>39</v>
      </c>
      <c r="B26" s="12" t="s">
        <v>33</v>
      </c>
      <c r="C26" s="22"/>
      <c r="D26" s="99" t="s">
        <v>38</v>
      </c>
      <c r="E26" s="110"/>
      <c r="F26" s="9"/>
      <c r="G26" s="20"/>
      <c r="H26" s="9"/>
      <c r="I26" s="9"/>
      <c r="J26" s="78">
        <v>3158533.7899999996</v>
      </c>
      <c r="K26" s="345">
        <v>0</v>
      </c>
      <c r="L26" s="343">
        <v>3158533.7899999996</v>
      </c>
      <c r="M26" s="77"/>
      <c r="N26" s="345">
        <v>0</v>
      </c>
      <c r="O26" s="343">
        <v>3158534</v>
      </c>
      <c r="P26" s="27"/>
    </row>
    <row r="27" spans="1:16">
      <c r="A27" s="7" t="s">
        <v>41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8">
        <v>6221393.7800000012</v>
      </c>
      <c r="K27" s="345">
        <v>0</v>
      </c>
      <c r="L27" s="343">
        <v>6221393.7800000012</v>
      </c>
      <c r="M27" s="77"/>
      <c r="N27" s="345">
        <v>0</v>
      </c>
      <c r="O27" s="343">
        <v>6221394</v>
      </c>
      <c r="P27" s="27"/>
    </row>
    <row r="28" spans="1:16">
      <c r="A28" s="1" t="s">
        <v>43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8">
        <v>7866044.4299999997</v>
      </c>
      <c r="K28" s="345">
        <v>0</v>
      </c>
      <c r="L28" s="343">
        <v>7866044.4299999997</v>
      </c>
      <c r="M28" s="77"/>
      <c r="N28" s="345">
        <v>3005185</v>
      </c>
      <c r="O28" s="343">
        <v>10871229</v>
      </c>
      <c r="P28" s="27"/>
    </row>
    <row r="29" spans="1:16">
      <c r="A29" s="7" t="s">
        <v>45</v>
      </c>
      <c r="B29" s="12" t="s">
        <v>46</v>
      </c>
      <c r="C29" s="22"/>
      <c r="D29" s="21" t="s">
        <v>44</v>
      </c>
      <c r="E29" s="9"/>
      <c r="F29" s="9"/>
      <c r="G29" s="20"/>
      <c r="H29" s="9"/>
      <c r="I29" s="9"/>
      <c r="J29" s="79">
        <v>13053143.989999998</v>
      </c>
      <c r="K29" s="347">
        <v>0</v>
      </c>
      <c r="L29" s="375">
        <v>13053143.989999998</v>
      </c>
      <c r="M29" s="77"/>
      <c r="N29" s="347">
        <v>0</v>
      </c>
      <c r="O29" s="375">
        <v>13053144</v>
      </c>
      <c r="P29" s="27"/>
    </row>
    <row r="30" spans="1:16">
      <c r="C30" s="22"/>
      <c r="D30" s="21" t="s">
        <v>47</v>
      </c>
      <c r="E30" s="9"/>
      <c r="F30" s="9"/>
      <c r="G30" s="20"/>
      <c r="H30" s="9"/>
      <c r="I30" s="9"/>
      <c r="J30" s="93">
        <v>5414619.25</v>
      </c>
      <c r="K30" s="338">
        <v>0</v>
      </c>
      <c r="L30" s="353">
        <v>5414619.25</v>
      </c>
      <c r="M30" s="42"/>
      <c r="N30" s="353">
        <v>275085</v>
      </c>
      <c r="O30" s="353">
        <v>5689704</v>
      </c>
      <c r="P30" s="43"/>
    </row>
    <row r="31" spans="1:16" ht="13.5" thickBot="1">
      <c r="A31" s="1" t="s">
        <v>48</v>
      </c>
      <c r="C31" s="9"/>
      <c r="D31" s="37"/>
      <c r="E31" s="20"/>
      <c r="F31" s="9"/>
      <c r="G31" s="9"/>
      <c r="H31" s="9"/>
      <c r="I31" s="9"/>
      <c r="J31" s="91"/>
      <c r="K31" s="80"/>
      <c r="L31" s="80"/>
      <c r="M31" s="82"/>
      <c r="N31" s="80"/>
      <c r="O31" s="80"/>
      <c r="P31" s="39"/>
    </row>
    <row r="32" spans="1:16" ht="13.5" thickTop="1">
      <c r="A32" s="7"/>
      <c r="C32" s="22"/>
      <c r="D32" s="44" t="s">
        <v>49</v>
      </c>
      <c r="E32" s="9"/>
      <c r="F32" s="9"/>
      <c r="G32" s="20"/>
      <c r="H32" s="9"/>
      <c r="I32" s="9"/>
      <c r="J32" s="34">
        <v>152812809.29999998</v>
      </c>
      <c r="K32" s="338">
        <v>-11511561</v>
      </c>
      <c r="L32" s="88">
        <v>141301248</v>
      </c>
      <c r="M32" s="34"/>
      <c r="N32" s="88">
        <v>4945147</v>
      </c>
      <c r="O32" s="88">
        <v>146246395</v>
      </c>
      <c r="P32" s="45"/>
    </row>
    <row r="33" spans="1:16">
      <c r="C33" s="9"/>
      <c r="D33" s="37"/>
      <c r="E33" s="20"/>
      <c r="F33" s="9"/>
      <c r="G33" s="9"/>
      <c r="H33" s="9"/>
      <c r="I33" s="9"/>
      <c r="J33" s="94"/>
      <c r="K33" s="83"/>
      <c r="L33" s="83"/>
      <c r="M33" s="38"/>
      <c r="N33" s="83"/>
      <c r="O33" s="83"/>
      <c r="P33" s="39"/>
    </row>
    <row r="34" spans="1:16">
      <c r="A34" s="7"/>
      <c r="C34" s="9"/>
      <c r="D34" s="9" t="s">
        <v>306</v>
      </c>
      <c r="E34" s="9"/>
      <c r="F34" s="9"/>
      <c r="G34" s="9"/>
      <c r="H34" s="9"/>
      <c r="I34" s="9"/>
      <c r="J34" s="81">
        <v>-105812931.00999998</v>
      </c>
      <c r="K34" s="338">
        <v>0</v>
      </c>
      <c r="L34" s="353">
        <v>-105812930</v>
      </c>
      <c r="M34" s="46"/>
      <c r="N34" s="353">
        <v>-2554159</v>
      </c>
      <c r="O34" s="353">
        <v>-108367089</v>
      </c>
      <c r="P34" s="47"/>
    </row>
    <row r="35" spans="1:16">
      <c r="C35" s="15"/>
      <c r="D35" s="20"/>
      <c r="E35" s="9"/>
      <c r="F35" s="9"/>
      <c r="G35" s="9"/>
      <c r="H35" s="9"/>
      <c r="I35" s="9"/>
      <c r="J35" s="81"/>
      <c r="K35" s="338"/>
      <c r="L35" s="353"/>
      <c r="M35" s="10"/>
      <c r="N35" s="353"/>
      <c r="O35" s="353"/>
      <c r="P35" s="11"/>
    </row>
    <row r="36" spans="1:16">
      <c r="A36" s="7" t="s">
        <v>51</v>
      </c>
      <c r="B36" s="12" t="s">
        <v>52</v>
      </c>
      <c r="C36" s="21" t="s">
        <v>50</v>
      </c>
      <c r="D36" s="20"/>
      <c r="E36" s="9"/>
      <c r="F36" s="9"/>
      <c r="G36" s="20"/>
      <c r="H36" s="9"/>
      <c r="I36" s="9"/>
      <c r="J36" s="89"/>
      <c r="K36" s="344"/>
      <c r="L36" s="372"/>
      <c r="M36" s="26"/>
      <c r="N36" s="344"/>
      <c r="O36" s="372"/>
      <c r="P36" s="48"/>
    </row>
    <row r="37" spans="1:16">
      <c r="A37" s="1" t="s">
        <v>54</v>
      </c>
      <c r="B37" s="12" t="s">
        <v>15</v>
      </c>
      <c r="C37" s="21" t="s">
        <v>53</v>
      </c>
      <c r="D37" s="20"/>
      <c r="E37" s="9"/>
      <c r="F37" s="9"/>
      <c r="G37" s="20"/>
      <c r="H37" s="9"/>
      <c r="I37" s="9"/>
      <c r="J37" s="78">
        <v>57350120.130000003</v>
      </c>
      <c r="K37" s="345">
        <v>0</v>
      </c>
      <c r="L37" s="343">
        <v>57350120.130000003</v>
      </c>
      <c r="M37" s="26"/>
      <c r="N37" s="355">
        <v>0</v>
      </c>
      <c r="O37" s="343">
        <v>57350120</v>
      </c>
      <c r="P37" s="48"/>
    </row>
    <row r="38" spans="1:16">
      <c r="A38" s="7" t="s">
        <v>56</v>
      </c>
      <c r="B38" s="12" t="s">
        <v>15</v>
      </c>
      <c r="C38" s="99" t="s">
        <v>55</v>
      </c>
      <c r="E38" s="110"/>
      <c r="F38" s="110"/>
      <c r="H38" s="9"/>
      <c r="I38" s="9"/>
      <c r="J38" s="78">
        <v>26256474.169999998</v>
      </c>
      <c r="K38" s="345">
        <v>0</v>
      </c>
      <c r="L38" s="343">
        <v>26256474.169999998</v>
      </c>
      <c r="M38" s="26"/>
      <c r="N38" s="355">
        <v>0</v>
      </c>
      <c r="O38" s="343">
        <v>26256474</v>
      </c>
      <c r="P38" s="48"/>
    </row>
    <row r="39" spans="1:16">
      <c r="A39" s="1" t="s">
        <v>58</v>
      </c>
      <c r="B39" s="12" t="s">
        <v>59</v>
      </c>
      <c r="C39" s="99" t="s">
        <v>57</v>
      </c>
      <c r="E39" s="110"/>
      <c r="F39" s="110"/>
      <c r="H39" s="9"/>
      <c r="I39" s="9"/>
      <c r="J39" s="78">
        <v>1297130.2</v>
      </c>
      <c r="K39" s="345">
        <v>0</v>
      </c>
      <c r="L39" s="343">
        <v>1297130.2</v>
      </c>
      <c r="M39" s="26"/>
      <c r="N39" s="355">
        <v>0</v>
      </c>
      <c r="O39" s="343">
        <v>1297130</v>
      </c>
      <c r="P39" s="48"/>
    </row>
    <row r="40" spans="1:16">
      <c r="A40" s="7" t="s">
        <v>61</v>
      </c>
      <c r="B40" s="12" t="s">
        <v>59</v>
      </c>
      <c r="C40" s="99" t="s">
        <v>60</v>
      </c>
      <c r="E40" s="110"/>
      <c r="F40" s="110"/>
      <c r="H40" s="9"/>
      <c r="I40" s="9"/>
      <c r="J40" s="78">
        <v>3228659.87</v>
      </c>
      <c r="K40" s="345">
        <v>0</v>
      </c>
      <c r="L40" s="343">
        <v>3228659.87</v>
      </c>
      <c r="M40" s="26"/>
      <c r="N40" s="355">
        <v>11276594</v>
      </c>
      <c r="O40" s="343">
        <v>14505254</v>
      </c>
      <c r="P40" s="48"/>
    </row>
    <row r="41" spans="1:16">
      <c r="A41" s="1" t="s">
        <v>62</v>
      </c>
      <c r="B41" s="12" t="s">
        <v>26</v>
      </c>
      <c r="C41" s="99" t="s">
        <v>307</v>
      </c>
      <c r="E41" s="110"/>
      <c r="F41" s="110"/>
      <c r="H41" s="9"/>
      <c r="I41" s="9"/>
      <c r="J41" s="78">
        <v>552826.93999999994</v>
      </c>
      <c r="K41" s="345">
        <v>0</v>
      </c>
      <c r="L41" s="343">
        <v>552826.93999999994</v>
      </c>
      <c r="M41" s="26"/>
      <c r="N41" s="355">
        <v>0</v>
      </c>
      <c r="O41" s="343">
        <v>552827</v>
      </c>
      <c r="P41" s="48"/>
    </row>
    <row r="42" spans="1:16">
      <c r="A42" s="7" t="s">
        <v>64</v>
      </c>
      <c r="B42" s="12" t="s">
        <v>65</v>
      </c>
      <c r="C42" s="99" t="s">
        <v>63</v>
      </c>
      <c r="E42" s="110"/>
      <c r="F42" s="110"/>
      <c r="H42" s="9"/>
      <c r="I42" s="9"/>
      <c r="J42" s="78">
        <v>1701.7</v>
      </c>
      <c r="K42" s="345">
        <v>0</v>
      </c>
      <c r="L42" s="343">
        <v>1701.7</v>
      </c>
      <c r="M42" s="26"/>
      <c r="N42" s="355">
        <v>0</v>
      </c>
      <c r="O42" s="343">
        <v>1702</v>
      </c>
      <c r="P42" s="48"/>
    </row>
    <row r="43" spans="1:16">
      <c r="A43" s="1" t="s">
        <v>66</v>
      </c>
      <c r="B43" s="12" t="s">
        <v>33</v>
      </c>
      <c r="C43" s="21" t="s">
        <v>311</v>
      </c>
      <c r="D43" s="20"/>
      <c r="E43" s="20"/>
      <c r="F43" s="20"/>
      <c r="G43" s="20"/>
      <c r="H43" s="20"/>
      <c r="I43" s="20"/>
      <c r="J43" s="78">
        <v>7847.99</v>
      </c>
      <c r="K43" s="345">
        <v>0</v>
      </c>
      <c r="L43" s="343">
        <v>7847.99</v>
      </c>
      <c r="M43" s="26"/>
      <c r="N43" s="355">
        <v>0</v>
      </c>
      <c r="O43" s="343">
        <v>7848</v>
      </c>
      <c r="P43" s="48"/>
    </row>
    <row r="44" spans="1:16">
      <c r="A44" s="7" t="s">
        <v>68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79">
        <v>-184875.7</v>
      </c>
      <c r="K44" s="347">
        <v>0</v>
      </c>
      <c r="L44" s="375">
        <v>-184875.7</v>
      </c>
      <c r="M44" s="26"/>
      <c r="N44" s="356">
        <v>0</v>
      </c>
      <c r="O44" s="375">
        <v>-184876</v>
      </c>
      <c r="P44" s="48"/>
    </row>
    <row r="45" spans="1:16">
      <c r="C45" s="20" t="s">
        <v>69</v>
      </c>
      <c r="D45" s="20"/>
      <c r="E45" s="20"/>
      <c r="F45" s="20"/>
      <c r="G45" s="20"/>
      <c r="H45" s="20"/>
      <c r="I45" s="20"/>
      <c r="J45" s="78">
        <v>0</v>
      </c>
      <c r="K45" s="343">
        <v>0</v>
      </c>
      <c r="L45" s="343">
        <v>0</v>
      </c>
      <c r="M45" s="49"/>
      <c r="N45" s="343">
        <v>0</v>
      </c>
      <c r="O45" s="343">
        <v>0</v>
      </c>
      <c r="P45" s="50"/>
    </row>
    <row r="46" spans="1:16">
      <c r="A46" s="28" t="s">
        <v>70</v>
      </c>
      <c r="B46" s="29"/>
      <c r="C46" s="15"/>
      <c r="D46" s="20"/>
      <c r="E46" s="9"/>
      <c r="F46" s="9"/>
      <c r="G46" s="9"/>
      <c r="H46" s="9"/>
      <c r="I46" s="9"/>
      <c r="J46" s="94"/>
      <c r="K46" s="83"/>
      <c r="L46" s="83"/>
      <c r="M46" s="34"/>
      <c r="N46" s="83"/>
      <c r="O46" s="83"/>
      <c r="P46" s="39"/>
    </row>
    <row r="47" spans="1:16">
      <c r="A47" s="28"/>
      <c r="B47" s="29"/>
      <c r="C47" s="15" t="s">
        <v>71</v>
      </c>
      <c r="D47" s="20"/>
      <c r="E47" s="9"/>
      <c r="F47" s="9"/>
      <c r="G47" s="9"/>
      <c r="H47" s="9"/>
      <c r="I47" s="9"/>
      <c r="J47" s="34">
        <v>88509885.299999997</v>
      </c>
      <c r="K47" s="88">
        <v>0</v>
      </c>
      <c r="L47" s="88">
        <v>88509885</v>
      </c>
      <c r="M47" s="34"/>
      <c r="N47" s="88">
        <v>11276594</v>
      </c>
      <c r="O47" s="88">
        <v>99786479</v>
      </c>
      <c r="P47" s="45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8"/>
      <c r="K48" s="343"/>
      <c r="L48" s="343"/>
      <c r="M48" s="20"/>
      <c r="N48" s="343"/>
      <c r="O48" s="343"/>
    </row>
    <row r="49" spans="1:16">
      <c r="A49" s="28"/>
      <c r="B49" s="29"/>
      <c r="C49" s="9" t="s">
        <v>308</v>
      </c>
      <c r="D49" s="15"/>
      <c r="E49" s="9"/>
      <c r="F49" s="9"/>
      <c r="G49" s="9"/>
      <c r="H49" s="9"/>
      <c r="I49" s="9"/>
      <c r="J49" s="94"/>
      <c r="K49" s="83"/>
      <c r="L49" s="83"/>
      <c r="M49" s="34"/>
      <c r="N49" s="83"/>
      <c r="O49" s="83"/>
      <c r="P49" s="39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81">
        <v>-17303045.709999979</v>
      </c>
      <c r="K50" s="338">
        <v>0</v>
      </c>
      <c r="L50" s="353">
        <v>-17303045</v>
      </c>
      <c r="M50" s="10"/>
      <c r="N50" s="353">
        <v>8722435</v>
      </c>
      <c r="O50" s="353">
        <v>-8580610</v>
      </c>
      <c r="P50" s="11"/>
    </row>
    <row r="51" spans="1:16">
      <c r="A51" s="28" t="s">
        <v>73</v>
      </c>
      <c r="B51" s="29" t="s">
        <v>52</v>
      </c>
      <c r="C51" s="21"/>
      <c r="D51" s="20"/>
      <c r="E51" s="9"/>
      <c r="F51" s="9"/>
      <c r="G51" s="9"/>
      <c r="H51" s="20"/>
      <c r="I51" s="9"/>
      <c r="J51" s="89"/>
      <c r="K51" s="344"/>
      <c r="L51" s="372"/>
      <c r="M51" s="26"/>
      <c r="N51" s="344"/>
      <c r="O51" s="372"/>
      <c r="P51" s="48"/>
    </row>
    <row r="52" spans="1:16">
      <c r="A52" s="28" t="s">
        <v>75</v>
      </c>
      <c r="B52" s="29" t="s">
        <v>76</v>
      </c>
      <c r="C52" s="21" t="s">
        <v>74</v>
      </c>
      <c r="D52" s="20"/>
      <c r="E52" s="9"/>
      <c r="F52" s="9"/>
      <c r="G52" s="9"/>
      <c r="H52" s="20"/>
      <c r="I52" s="9"/>
      <c r="J52" s="78">
        <v>20027111</v>
      </c>
      <c r="K52" s="345">
        <v>0</v>
      </c>
      <c r="L52" s="343">
        <v>20027111</v>
      </c>
      <c r="M52" s="77"/>
      <c r="N52" s="345">
        <v>0</v>
      </c>
      <c r="O52" s="343">
        <v>20027111</v>
      </c>
      <c r="P52" s="27"/>
    </row>
    <row r="53" spans="1:16">
      <c r="A53" s="28" t="s">
        <v>78</v>
      </c>
      <c r="B53" s="29" t="s">
        <v>79</v>
      </c>
      <c r="C53" s="9" t="s">
        <v>77</v>
      </c>
      <c r="D53" s="20"/>
      <c r="E53" s="9"/>
      <c r="F53" s="9"/>
      <c r="G53" s="9"/>
      <c r="H53" s="20"/>
      <c r="I53" s="9"/>
      <c r="J53" s="78">
        <v>2888376.01</v>
      </c>
      <c r="K53" s="345">
        <v>0</v>
      </c>
      <c r="L53" s="343">
        <v>2888376.01</v>
      </c>
      <c r="M53" s="77"/>
      <c r="N53" s="357">
        <v>0</v>
      </c>
      <c r="O53" s="343">
        <v>2888376</v>
      </c>
      <c r="P53" s="27"/>
    </row>
    <row r="54" spans="1:16">
      <c r="A54" s="28" t="s">
        <v>81</v>
      </c>
      <c r="B54" s="29" t="s">
        <v>79</v>
      </c>
      <c r="C54" s="44" t="s">
        <v>80</v>
      </c>
      <c r="D54" s="20"/>
      <c r="E54" s="9"/>
      <c r="F54" s="9"/>
      <c r="G54" s="9"/>
      <c r="H54" s="20"/>
      <c r="I54" s="9"/>
      <c r="J54" s="79">
        <v>0</v>
      </c>
      <c r="K54" s="347">
        <v>0</v>
      </c>
      <c r="L54" s="375">
        <v>0</v>
      </c>
      <c r="M54" s="77"/>
      <c r="N54" s="347">
        <v>303665</v>
      </c>
      <c r="O54" s="375">
        <v>303665</v>
      </c>
      <c r="P54" s="27"/>
    </row>
    <row r="55" spans="1:16">
      <c r="A55" s="28"/>
      <c r="B55" s="29"/>
      <c r="C55" s="20" t="s">
        <v>319</v>
      </c>
      <c r="D55" s="20"/>
      <c r="E55" s="9"/>
      <c r="F55" s="9"/>
      <c r="G55" s="9"/>
      <c r="H55" s="9"/>
      <c r="I55" s="9"/>
      <c r="J55" s="49">
        <v>0</v>
      </c>
      <c r="K55" s="338">
        <v>0</v>
      </c>
      <c r="L55" s="343">
        <v>0</v>
      </c>
      <c r="M55" s="49"/>
      <c r="N55" s="343">
        <v>5395986</v>
      </c>
      <c r="O55" s="343">
        <v>5395986</v>
      </c>
      <c r="P55" s="50"/>
    </row>
    <row r="56" spans="1:16" ht="13.5" thickBot="1">
      <c r="A56" s="40" t="s">
        <v>82</v>
      </c>
      <c r="B56" s="29"/>
      <c r="C56" s="15"/>
      <c r="D56" s="20"/>
      <c r="E56" s="20"/>
      <c r="F56" s="9"/>
      <c r="G56" s="9"/>
      <c r="H56" s="9"/>
      <c r="I56" s="9"/>
      <c r="J56" s="80"/>
      <c r="K56" s="80"/>
      <c r="L56" s="80"/>
      <c r="M56" s="82"/>
      <c r="N56" s="80"/>
      <c r="O56" s="80"/>
      <c r="P56" s="51"/>
    </row>
    <row r="57" spans="1:16" ht="13.5" thickTop="1">
      <c r="A57" s="28"/>
      <c r="B57" s="29"/>
      <c r="C57" s="15" t="s">
        <v>83</v>
      </c>
      <c r="D57" s="20"/>
      <c r="E57" s="20"/>
      <c r="F57" s="9"/>
      <c r="G57" s="9"/>
      <c r="H57" s="9"/>
      <c r="I57" s="9"/>
      <c r="J57" s="88">
        <v>22915487.009999998</v>
      </c>
      <c r="K57" s="88">
        <v>0</v>
      </c>
      <c r="L57" s="88">
        <v>22915487</v>
      </c>
      <c r="M57" s="34"/>
      <c r="N57" s="88">
        <v>5699651</v>
      </c>
      <c r="O57" s="88">
        <v>28615138</v>
      </c>
      <c r="P57" s="45"/>
    </row>
    <row r="58" spans="1:16">
      <c r="A58" s="40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52"/>
      <c r="N58" s="83"/>
      <c r="O58" s="83"/>
      <c r="P58" s="51"/>
    </row>
    <row r="59" spans="1:16">
      <c r="A59" s="28"/>
      <c r="B59" s="29"/>
      <c r="C59" s="53" t="s">
        <v>314</v>
      </c>
      <c r="D59" s="20"/>
      <c r="E59" s="20"/>
      <c r="F59" s="9"/>
      <c r="G59" s="9"/>
      <c r="H59" s="9"/>
      <c r="I59" s="9"/>
      <c r="J59" s="54">
        <v>5612441.3000000194</v>
      </c>
      <c r="K59" s="338">
        <v>0</v>
      </c>
      <c r="L59" s="358">
        <v>5612442</v>
      </c>
      <c r="M59" s="54"/>
      <c r="N59" s="358">
        <v>14422086</v>
      </c>
      <c r="O59" s="358">
        <v>20034528</v>
      </c>
      <c r="P59" s="55"/>
    </row>
    <row r="60" spans="1:16">
      <c r="A60" s="28" t="s">
        <v>84</v>
      </c>
      <c r="B60" s="29"/>
      <c r="C60" s="9"/>
      <c r="D60" s="20"/>
      <c r="E60" s="9"/>
      <c r="F60" s="9"/>
      <c r="G60" s="9"/>
      <c r="H60" s="9"/>
      <c r="I60" s="9"/>
      <c r="J60" s="56"/>
      <c r="K60" s="338"/>
      <c r="L60" s="359"/>
      <c r="M60" s="26"/>
      <c r="N60" s="359"/>
      <c r="O60" s="343"/>
      <c r="P60" s="57"/>
    </row>
    <row r="61" spans="1:16">
      <c r="A61" s="28" t="s">
        <v>86</v>
      </c>
      <c r="B61" s="29" t="s">
        <v>87</v>
      </c>
      <c r="C61" s="9" t="s">
        <v>85</v>
      </c>
      <c r="D61" s="20"/>
      <c r="E61" s="9"/>
      <c r="F61" s="9"/>
      <c r="G61" s="9"/>
      <c r="H61" s="9"/>
      <c r="I61" s="9"/>
      <c r="J61" s="95"/>
      <c r="K61" s="338"/>
      <c r="L61" s="379">
        <v>125555179</v>
      </c>
      <c r="M61" s="26"/>
      <c r="N61" s="360">
        <v>98305457</v>
      </c>
      <c r="O61" s="88">
        <v>223860636</v>
      </c>
      <c r="P61" s="48"/>
    </row>
    <row r="62" spans="1:16" s="36" customFormat="1">
      <c r="A62" s="28"/>
      <c r="B62" s="29"/>
      <c r="C62" s="21" t="s">
        <v>88</v>
      </c>
      <c r="D62" s="21"/>
      <c r="E62" s="21"/>
      <c r="F62" s="21"/>
      <c r="G62" s="21"/>
      <c r="H62" s="58"/>
      <c r="I62" s="21"/>
      <c r="J62" s="75"/>
      <c r="K62" s="88"/>
      <c r="L62" s="378"/>
      <c r="M62" s="59">
        <v>-106251</v>
      </c>
      <c r="N62" s="361">
        <v>0</v>
      </c>
      <c r="O62" s="361">
        <v>0</v>
      </c>
      <c r="P62" s="60"/>
    </row>
    <row r="63" spans="1:16" s="36" customFormat="1">
      <c r="A63" s="40"/>
      <c r="B63" s="29"/>
      <c r="C63" s="61"/>
      <c r="D63" s="21"/>
      <c r="E63" s="21"/>
      <c r="F63" s="21"/>
      <c r="G63" s="21"/>
      <c r="H63" s="35"/>
      <c r="I63" s="35"/>
      <c r="J63" s="87"/>
      <c r="K63" s="348"/>
      <c r="L63" s="362"/>
      <c r="M63" s="52"/>
      <c r="N63" s="362"/>
      <c r="O63" s="362"/>
      <c r="P63" s="51"/>
    </row>
    <row r="64" spans="1:16" s="331" customFormat="1">
      <c r="A64" s="327"/>
      <c r="B64" s="328"/>
      <c r="C64" s="329" t="s">
        <v>89</v>
      </c>
      <c r="D64" s="329"/>
      <c r="E64" s="329"/>
      <c r="F64" s="329"/>
      <c r="G64" s="329"/>
      <c r="H64" s="329"/>
      <c r="I64" s="329"/>
      <c r="J64" s="329"/>
      <c r="K64" s="349"/>
      <c r="L64" s="349">
        <v>125555179</v>
      </c>
      <c r="M64" s="330"/>
      <c r="N64" s="363">
        <v>98305457</v>
      </c>
      <c r="O64" s="363">
        <v>223860636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62"/>
      <c r="J65" s="96"/>
      <c r="K65" s="338"/>
      <c r="L65" s="362"/>
      <c r="M65" s="52"/>
      <c r="N65" s="362"/>
      <c r="O65" s="362"/>
      <c r="P65" s="24"/>
    </row>
    <row r="66" spans="1:16">
      <c r="A66" s="40"/>
      <c r="B66" s="29"/>
      <c r="C66" s="9" t="s">
        <v>90</v>
      </c>
      <c r="D66" s="9"/>
      <c r="E66" s="9"/>
      <c r="F66" s="9"/>
      <c r="G66" s="9"/>
      <c r="H66" s="9"/>
      <c r="I66" s="9"/>
      <c r="J66" s="63"/>
      <c r="K66" s="338"/>
      <c r="L66" s="338">
        <v>131167621</v>
      </c>
      <c r="M66" s="9"/>
      <c r="N66" s="338">
        <v>112727543</v>
      </c>
      <c r="O66" s="338">
        <v>243895164</v>
      </c>
      <c r="P66" s="64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43"/>
      <c r="L67" s="343"/>
      <c r="M67" s="20"/>
      <c r="N67" s="343"/>
      <c r="O67" s="343"/>
    </row>
    <row r="68" spans="1:16" customFormat="1" ht="15">
      <c r="C68" s="4" t="s">
        <v>91</v>
      </c>
      <c r="K68" s="350"/>
      <c r="L68" s="380"/>
      <c r="M68" s="65"/>
      <c r="N68" s="364"/>
      <c r="O68" s="364"/>
    </row>
    <row r="69" spans="1:16">
      <c r="I69" s="66"/>
      <c r="J69" s="66"/>
      <c r="K69" s="351"/>
      <c r="L69" s="365">
        <v>0</v>
      </c>
      <c r="M69" s="97"/>
      <c r="N69" s="365">
        <v>0</v>
      </c>
      <c r="O69" s="365">
        <v>-1</v>
      </c>
    </row>
    <row r="70" spans="1:16">
      <c r="L70" s="365">
        <v>0</v>
      </c>
      <c r="M70" s="97"/>
      <c r="N70" s="365"/>
      <c r="O70" s="365"/>
    </row>
    <row r="71" spans="1:16">
      <c r="L71" s="365"/>
      <c r="M71" s="97"/>
      <c r="N71" s="360"/>
      <c r="O71" s="360"/>
    </row>
    <row r="72" spans="1:16">
      <c r="L72" s="365"/>
      <c r="M72" s="97"/>
      <c r="N72" s="365"/>
      <c r="O72" s="365"/>
    </row>
    <row r="73" spans="1:16">
      <c r="L73" s="365"/>
      <c r="M73" s="97"/>
      <c r="N73" s="365"/>
      <c r="O73" s="365"/>
    </row>
    <row r="74" spans="1:16">
      <c r="J74" s="332"/>
      <c r="L74" s="365"/>
      <c r="M74" s="97"/>
      <c r="N74" s="365"/>
      <c r="O74" s="365"/>
    </row>
    <row r="75" spans="1:16">
      <c r="A75" s="7"/>
      <c r="B75" s="8"/>
      <c r="L75" s="365"/>
      <c r="M75" s="97"/>
      <c r="N75" s="365"/>
      <c r="O75" s="365"/>
    </row>
    <row r="76" spans="1:16">
      <c r="L76" s="365"/>
      <c r="M76" s="97"/>
      <c r="N76" s="365"/>
      <c r="O76" s="365"/>
    </row>
    <row r="77" spans="1:16">
      <c r="A77" s="7"/>
      <c r="B77" s="8"/>
      <c r="L77" s="365"/>
      <c r="M77" s="97"/>
      <c r="N77" s="365"/>
      <c r="O77" s="365"/>
    </row>
    <row r="78" spans="1:16">
      <c r="L78" s="365"/>
      <c r="M78" s="97"/>
      <c r="N78" s="365"/>
      <c r="O78" s="365"/>
    </row>
    <row r="79" spans="1:16">
      <c r="A79" s="7"/>
      <c r="B79" s="8"/>
      <c r="L79" s="365"/>
      <c r="M79" s="97"/>
      <c r="N79" s="365"/>
      <c r="O79" s="365"/>
    </row>
    <row r="80" spans="1:16">
      <c r="L80" s="365"/>
      <c r="M80" s="97"/>
      <c r="N80" s="365"/>
      <c r="O80" s="365"/>
    </row>
    <row r="82" spans="1:2">
      <c r="A82" s="7"/>
      <c r="B82" s="8"/>
    </row>
    <row r="83" spans="1:2">
      <c r="A83" s="4"/>
    </row>
  </sheetData>
  <sheetProtection algorithmName="SHA-512" hashValue="klw5025a112uV6yREjiYtxiSqPzCwKaev5xRFMnsQVukngRRDSozCXa60bLtolOJUIPqePnhDBMrm11dgwI71g==" saltValue="g+eL5qcXtCL9c7S0wyGM+g==" spinCount="100000" sheet="1" formatColumns="0" formatRows="0"/>
  <conditionalFormatting sqref="L68">
    <cfRule type="cellIs" dxfId="19" priority="3" operator="notEqual">
      <formula>0</formula>
    </cfRule>
    <cfRule type="cellIs" dxfId="18" priority="4" operator="equal">
      <formula>0</formula>
    </cfRule>
  </conditionalFormatting>
  <conditionalFormatting sqref="N68:O68">
    <cfRule type="cellIs" dxfId="17" priority="1" operator="notEqual">
      <formula>0</formula>
    </cfRule>
    <cfRule type="cellIs" dxfId="16" priority="2" operator="equal">
      <formula>0</formula>
    </cfRule>
  </conditionalFormatting>
  <printOptions horizontalCentered="1"/>
  <pageMargins left="0.7" right="0.7" top="0.75" bottom="0.75" header="0.5" footer="0.5"/>
  <pageSetup scale="58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  <pageSetUpPr fitToPage="1"/>
  </sheetPr>
  <dimension ref="A1:P83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0" width="17.7109375" style="4" customWidth="1"/>
    <col min="11" max="12" width="17.7109375" style="352" customWidth="1"/>
    <col min="13" max="13" width="0.140625" style="4" customWidth="1"/>
    <col min="14" max="14" width="17.7109375" style="352" customWidth="1"/>
    <col min="15" max="15" width="19.28515625" style="352" customWidth="1"/>
    <col min="16" max="16" width="11.28515625" style="4" customWidth="1"/>
    <col min="17" max="16384" width="11.140625" style="4"/>
  </cols>
  <sheetData>
    <row r="1" spans="1:16">
      <c r="B1" s="2"/>
      <c r="C1" s="339"/>
      <c r="D1" s="104"/>
      <c r="E1" s="104"/>
      <c r="F1" s="104"/>
      <c r="G1" s="104"/>
      <c r="H1" s="104"/>
      <c r="I1" s="104"/>
      <c r="J1" s="101" t="s">
        <v>117</v>
      </c>
      <c r="K1" s="339"/>
      <c r="L1" s="339"/>
      <c r="M1" s="104"/>
      <c r="N1" s="339"/>
      <c r="O1" s="339"/>
      <c r="P1" s="3"/>
    </row>
    <row r="2" spans="1:16">
      <c r="B2" s="2"/>
      <c r="C2" s="104"/>
      <c r="D2" s="104"/>
      <c r="E2" s="104"/>
      <c r="F2" s="104"/>
      <c r="G2" s="104"/>
      <c r="H2" s="104"/>
      <c r="I2" s="104"/>
      <c r="J2" s="101" t="s">
        <v>0</v>
      </c>
      <c r="K2" s="339"/>
      <c r="L2" s="339"/>
      <c r="M2" s="104"/>
      <c r="N2" s="339"/>
      <c r="O2" s="339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02" t="s">
        <v>1</v>
      </c>
      <c r="K3" s="340"/>
      <c r="L3" s="340"/>
      <c r="M3" s="15"/>
      <c r="N3" s="340"/>
      <c r="O3" s="366"/>
      <c r="P3" s="4" t="s">
        <v>2</v>
      </c>
    </row>
    <row r="4" spans="1:16">
      <c r="B4" s="2"/>
      <c r="C4" s="105"/>
      <c r="D4" s="106"/>
      <c r="E4" s="106"/>
      <c r="F4" s="106"/>
      <c r="G4" s="106"/>
      <c r="H4" s="106"/>
      <c r="I4" s="106"/>
      <c r="J4" s="107" t="s">
        <v>373</v>
      </c>
      <c r="K4" s="340"/>
      <c r="L4" s="340"/>
      <c r="M4" s="106"/>
      <c r="N4" s="340"/>
      <c r="O4" s="367"/>
      <c r="P4" s="4" t="s">
        <v>374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88"/>
      <c r="L5" s="353"/>
      <c r="M5" s="10"/>
      <c r="N5" s="353"/>
      <c r="O5" s="353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54" t="s">
        <v>3</v>
      </c>
      <c r="K6" s="341"/>
      <c r="L6" s="354" t="s">
        <v>3</v>
      </c>
      <c r="M6" s="255"/>
      <c r="N6" s="354" t="s">
        <v>4</v>
      </c>
      <c r="O6" s="354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56" t="s">
        <v>290</v>
      </c>
      <c r="K7" s="342" t="s">
        <v>291</v>
      </c>
      <c r="L7" s="370"/>
      <c r="M7" s="258"/>
      <c r="N7" s="342" t="str">
        <f>[4]SNP!$O$9</f>
        <v>Unit</v>
      </c>
      <c r="O7" s="342"/>
      <c r="P7" s="16"/>
    </row>
    <row r="8" spans="1:16">
      <c r="A8" s="17" t="s">
        <v>7</v>
      </c>
      <c r="B8" s="18" t="s">
        <v>8</v>
      </c>
      <c r="C8" s="9" t="s">
        <v>6</v>
      </c>
      <c r="D8" s="9"/>
      <c r="E8" s="9"/>
      <c r="F8" s="9"/>
      <c r="G8" s="9"/>
      <c r="H8" s="9"/>
      <c r="I8" s="9"/>
      <c r="J8" s="9"/>
      <c r="K8" s="338"/>
      <c r="L8" s="353"/>
      <c r="M8" s="10"/>
      <c r="N8" s="353"/>
      <c r="O8" s="353"/>
      <c r="P8" s="11"/>
    </row>
    <row r="9" spans="1:16">
      <c r="B9" s="19"/>
      <c r="C9" s="20" t="s">
        <v>9</v>
      </c>
      <c r="D9" s="21"/>
      <c r="E9" s="9"/>
      <c r="F9" s="9"/>
      <c r="G9" s="9"/>
      <c r="H9" s="9"/>
      <c r="I9" s="20"/>
      <c r="J9" s="20"/>
      <c r="K9" s="343"/>
      <c r="L9" s="343"/>
      <c r="M9" s="10"/>
      <c r="N9" s="343"/>
      <c r="O9" s="343"/>
    </row>
    <row r="10" spans="1:16">
      <c r="A10" s="1" t="s">
        <v>11</v>
      </c>
      <c r="B10" s="19" t="s">
        <v>12</v>
      </c>
      <c r="C10" s="20"/>
      <c r="D10" s="22" t="s">
        <v>321</v>
      </c>
      <c r="E10" s="20"/>
      <c r="F10" s="109"/>
      <c r="G10" s="109"/>
      <c r="H10" s="23"/>
      <c r="I10" s="21"/>
      <c r="J10" s="89"/>
      <c r="K10" s="344"/>
      <c r="L10" s="372"/>
      <c r="M10" s="76"/>
      <c r="N10" s="344"/>
      <c r="O10" s="372"/>
      <c r="P10" s="24"/>
    </row>
    <row r="11" spans="1:16">
      <c r="A11" s="1" t="s">
        <v>14</v>
      </c>
      <c r="B11" s="19" t="s">
        <v>15</v>
      </c>
      <c r="C11" s="20"/>
      <c r="D11" s="21" t="s">
        <v>322</v>
      </c>
      <c r="E11" s="9"/>
      <c r="F11" s="25"/>
      <c r="G11" s="26">
        <v>10282230</v>
      </c>
      <c r="H11" s="9"/>
      <c r="I11" s="20"/>
      <c r="J11" s="78">
        <v>22389533</v>
      </c>
      <c r="K11" s="345">
        <v>0</v>
      </c>
      <c r="L11" s="343">
        <v>22389533</v>
      </c>
      <c r="M11" s="77"/>
      <c r="N11" s="345">
        <v>0</v>
      </c>
      <c r="O11" s="343">
        <v>22389533</v>
      </c>
      <c r="P11" s="27"/>
    </row>
    <row r="12" spans="1:16">
      <c r="A12" s="1" t="s">
        <v>17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8">
        <v>6684547</v>
      </c>
      <c r="K12" s="345">
        <v>0</v>
      </c>
      <c r="L12" s="343">
        <v>6684547</v>
      </c>
      <c r="M12" s="77"/>
      <c r="N12" s="345">
        <v>0</v>
      </c>
      <c r="O12" s="343">
        <v>6684547</v>
      </c>
      <c r="P12" s="27"/>
    </row>
    <row r="13" spans="1:16">
      <c r="A13" s="1" t="s">
        <v>19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8">
        <v>1597683</v>
      </c>
      <c r="K13" s="345">
        <v>0</v>
      </c>
      <c r="L13" s="343">
        <v>1597683</v>
      </c>
      <c r="M13" s="77"/>
      <c r="N13" s="345">
        <v>0</v>
      </c>
      <c r="O13" s="343">
        <v>1597683</v>
      </c>
      <c r="P13" s="27"/>
    </row>
    <row r="14" spans="1:16">
      <c r="A14" s="1" t="s">
        <v>21</v>
      </c>
      <c r="B14" s="19" t="s">
        <v>12</v>
      </c>
      <c r="C14" s="20"/>
      <c r="D14" s="21" t="s">
        <v>20</v>
      </c>
      <c r="E14" s="9"/>
      <c r="F14" s="25"/>
      <c r="G14" s="25"/>
      <c r="H14" s="20"/>
      <c r="I14" s="20"/>
      <c r="J14" s="78">
        <v>3295776</v>
      </c>
      <c r="K14" s="345">
        <v>-19227</v>
      </c>
      <c r="L14" s="343">
        <v>3276549</v>
      </c>
      <c r="M14" s="77"/>
      <c r="N14" s="345">
        <v>0</v>
      </c>
      <c r="O14" s="343">
        <v>3276549</v>
      </c>
      <c r="P14" s="27"/>
    </row>
    <row r="15" spans="1:16">
      <c r="A15" s="28"/>
      <c r="B15" s="29"/>
      <c r="C15" s="20"/>
      <c r="D15" s="21" t="s">
        <v>22</v>
      </c>
      <c r="E15" s="9"/>
      <c r="F15" s="30"/>
      <c r="G15" s="26"/>
      <c r="H15" s="31"/>
      <c r="I15" s="20"/>
      <c r="J15" s="90">
        <v>106745</v>
      </c>
      <c r="K15" s="346">
        <v>0</v>
      </c>
      <c r="L15" s="374">
        <v>106745</v>
      </c>
      <c r="M15" s="77"/>
      <c r="N15" s="343">
        <v>0</v>
      </c>
      <c r="O15" s="343">
        <v>106745</v>
      </c>
    </row>
    <row r="16" spans="1:16">
      <c r="A16" s="28" t="s">
        <v>24</v>
      </c>
      <c r="B16" s="29" t="s">
        <v>12</v>
      </c>
      <c r="C16" s="20"/>
      <c r="D16" s="22" t="s">
        <v>324</v>
      </c>
      <c r="E16" s="20"/>
      <c r="F16" s="109"/>
      <c r="G16" s="109"/>
      <c r="H16" s="31"/>
      <c r="I16" s="20"/>
      <c r="J16" s="78"/>
      <c r="K16" s="345">
        <v>0</v>
      </c>
      <c r="L16" s="343"/>
      <c r="M16" s="77"/>
      <c r="N16" s="345">
        <v>0</v>
      </c>
      <c r="O16" s="343"/>
      <c r="P16" s="27"/>
    </row>
    <row r="17" spans="1:16">
      <c r="A17" s="28" t="s">
        <v>25</v>
      </c>
      <c r="B17" s="32" t="s">
        <v>26</v>
      </c>
      <c r="C17" s="20"/>
      <c r="D17" s="33" t="s">
        <v>325</v>
      </c>
      <c r="E17" s="9"/>
      <c r="F17" s="9"/>
      <c r="G17" s="9">
        <v>0</v>
      </c>
      <c r="H17" s="9"/>
      <c r="I17" s="21"/>
      <c r="J17" s="79">
        <v>954998</v>
      </c>
      <c r="K17" s="347">
        <v>0</v>
      </c>
      <c r="L17" s="375">
        <v>954998</v>
      </c>
      <c r="M17" s="77"/>
      <c r="N17" s="347">
        <v>0</v>
      </c>
      <c r="O17" s="375">
        <v>954998</v>
      </c>
      <c r="P17" s="27"/>
    </row>
    <row r="18" spans="1:16" s="36" customFormat="1">
      <c r="A18" s="28"/>
      <c r="B18" s="32"/>
      <c r="C18" s="21"/>
      <c r="D18" s="21" t="s">
        <v>27</v>
      </c>
      <c r="E18" s="21"/>
      <c r="F18" s="21"/>
      <c r="G18" s="21"/>
      <c r="H18" s="34"/>
      <c r="I18" s="34"/>
      <c r="J18" s="34">
        <v>40019</v>
      </c>
      <c r="K18" s="88">
        <v>0</v>
      </c>
      <c r="L18" s="88">
        <v>40019</v>
      </c>
      <c r="M18" s="35"/>
      <c r="N18" s="348">
        <v>6109467</v>
      </c>
      <c r="O18" s="348">
        <v>6149486</v>
      </c>
    </row>
    <row r="19" spans="1:16" ht="13.5" thickBot="1">
      <c r="A19" s="28" t="s">
        <v>28</v>
      </c>
      <c r="B19" s="32"/>
      <c r="C19" s="20"/>
      <c r="D19" s="37"/>
      <c r="E19" s="20"/>
      <c r="F19" s="9"/>
      <c r="G19" s="9"/>
      <c r="H19" s="9"/>
      <c r="I19" s="9"/>
      <c r="J19" s="91"/>
      <c r="K19" s="80"/>
      <c r="L19" s="80"/>
      <c r="M19" s="38"/>
      <c r="N19" s="80"/>
      <c r="O19" s="80"/>
      <c r="P19" s="39"/>
    </row>
    <row r="20" spans="1:16" ht="13.5" thickTop="1">
      <c r="A20" s="28"/>
      <c r="B20" s="32"/>
      <c r="C20" s="9"/>
      <c r="D20" s="9" t="s">
        <v>29</v>
      </c>
      <c r="E20" s="9"/>
      <c r="F20" s="9"/>
      <c r="G20" s="9"/>
      <c r="H20" s="9"/>
      <c r="I20" s="9"/>
      <c r="J20" s="81">
        <v>35069301</v>
      </c>
      <c r="K20" s="338">
        <v>-19227</v>
      </c>
      <c r="L20" s="353">
        <v>35050074</v>
      </c>
      <c r="M20" s="10"/>
      <c r="N20" s="353">
        <v>6109467</v>
      </c>
      <c r="O20" s="353">
        <v>41159541</v>
      </c>
      <c r="P20" s="11"/>
    </row>
    <row r="21" spans="1:16">
      <c r="A21" s="40"/>
      <c r="B21" s="41"/>
      <c r="C21" s="15"/>
      <c r="D21" s="9"/>
      <c r="E21" s="9"/>
      <c r="F21" s="9"/>
      <c r="G21" s="9"/>
      <c r="H21" s="9"/>
      <c r="I21" s="9"/>
      <c r="J21" s="81"/>
      <c r="K21" s="338"/>
      <c r="L21" s="353"/>
      <c r="M21" s="10"/>
      <c r="N21" s="353"/>
      <c r="O21" s="353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81"/>
      <c r="K22" s="338"/>
      <c r="L22" s="353"/>
      <c r="M22" s="10"/>
      <c r="N22" s="353"/>
      <c r="O22" s="353"/>
      <c r="P22" s="11"/>
    </row>
    <row r="23" spans="1:16">
      <c r="A23" s="7" t="s">
        <v>32</v>
      </c>
      <c r="B23" s="12" t="s">
        <v>33</v>
      </c>
      <c r="C23" s="22" t="s">
        <v>31</v>
      </c>
      <c r="D23" s="21"/>
      <c r="E23" s="9"/>
      <c r="F23" s="9"/>
      <c r="G23" s="20"/>
      <c r="H23" s="9"/>
      <c r="I23" s="9"/>
      <c r="J23" s="92"/>
      <c r="K23" s="344"/>
      <c r="L23" s="376"/>
      <c r="M23" s="77"/>
      <c r="N23" s="344"/>
      <c r="O23" s="372"/>
      <c r="P23" s="27"/>
    </row>
    <row r="24" spans="1:16">
      <c r="A24" s="1" t="s">
        <v>35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8">
        <v>81786458</v>
      </c>
      <c r="K24" s="345">
        <v>0</v>
      </c>
      <c r="L24" s="343">
        <v>81786458</v>
      </c>
      <c r="M24" s="77"/>
      <c r="N24" s="345">
        <v>778332</v>
      </c>
      <c r="O24" s="343">
        <v>82564790</v>
      </c>
      <c r="P24" s="27"/>
    </row>
    <row r="25" spans="1:16">
      <c r="A25" s="7" t="s">
        <v>37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8">
        <v>18358027</v>
      </c>
      <c r="K25" s="345">
        <v>0</v>
      </c>
      <c r="L25" s="343">
        <v>18358027</v>
      </c>
      <c r="M25" s="77"/>
      <c r="N25" s="345">
        <v>2643146</v>
      </c>
      <c r="O25" s="343">
        <v>21001173</v>
      </c>
      <c r="P25" s="27"/>
    </row>
    <row r="26" spans="1:16">
      <c r="A26" s="1" t="s">
        <v>39</v>
      </c>
      <c r="B26" s="12" t="s">
        <v>33</v>
      </c>
      <c r="C26" s="22"/>
      <c r="D26" s="99" t="s">
        <v>38</v>
      </c>
      <c r="E26" s="110"/>
      <c r="F26" s="9"/>
      <c r="G26" s="20"/>
      <c r="H26" s="9"/>
      <c r="I26" s="9"/>
      <c r="J26" s="78">
        <v>3321285</v>
      </c>
      <c r="K26" s="345">
        <v>0</v>
      </c>
      <c r="L26" s="343">
        <v>3321285</v>
      </c>
      <c r="M26" s="77"/>
      <c r="N26" s="345">
        <v>0</v>
      </c>
      <c r="O26" s="343">
        <v>3321285</v>
      </c>
      <c r="P26" s="27"/>
    </row>
    <row r="27" spans="1:16">
      <c r="A27" s="7" t="s">
        <v>41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8">
        <v>9541600</v>
      </c>
      <c r="K27" s="345">
        <v>0</v>
      </c>
      <c r="L27" s="343">
        <v>9541600</v>
      </c>
      <c r="M27" s="77"/>
      <c r="N27" s="345">
        <v>311832</v>
      </c>
      <c r="O27" s="343">
        <v>9853432</v>
      </c>
      <c r="P27" s="27"/>
    </row>
    <row r="28" spans="1:16">
      <c r="A28" s="1" t="s">
        <v>43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8">
        <v>3741227</v>
      </c>
      <c r="K28" s="345">
        <v>0</v>
      </c>
      <c r="L28" s="343">
        <v>3741227</v>
      </c>
      <c r="M28" s="77"/>
      <c r="N28" s="345">
        <v>114839</v>
      </c>
      <c r="O28" s="343">
        <v>3856066</v>
      </c>
      <c r="P28" s="27"/>
    </row>
    <row r="29" spans="1:16">
      <c r="A29" s="7" t="s">
        <v>45</v>
      </c>
      <c r="B29" s="12" t="s">
        <v>46</v>
      </c>
      <c r="C29" s="22"/>
      <c r="D29" s="21" t="s">
        <v>44</v>
      </c>
      <c r="E29" s="9"/>
      <c r="F29" s="9"/>
      <c r="G29" s="20"/>
      <c r="H29" s="9"/>
      <c r="I29" s="9"/>
      <c r="J29" s="79">
        <v>12532424</v>
      </c>
      <c r="K29" s="347">
        <v>756577</v>
      </c>
      <c r="L29" s="375">
        <v>13289001</v>
      </c>
      <c r="M29" s="77"/>
      <c r="N29" s="347">
        <v>97192</v>
      </c>
      <c r="O29" s="375">
        <v>13386193</v>
      </c>
      <c r="P29" s="27"/>
    </row>
    <row r="30" spans="1:16">
      <c r="C30" s="22"/>
      <c r="D30" s="21" t="s">
        <v>47</v>
      </c>
      <c r="E30" s="9"/>
      <c r="F30" s="9"/>
      <c r="G30" s="20"/>
      <c r="H30" s="9"/>
      <c r="I30" s="9"/>
      <c r="J30" s="93">
        <v>8379431</v>
      </c>
      <c r="K30" s="338">
        <v>0</v>
      </c>
      <c r="L30" s="353">
        <v>8379431</v>
      </c>
      <c r="M30" s="42"/>
      <c r="N30" s="353">
        <v>0</v>
      </c>
      <c r="O30" s="353">
        <v>8379431</v>
      </c>
      <c r="P30" s="43"/>
    </row>
    <row r="31" spans="1:16" ht="13.5" thickBot="1">
      <c r="A31" s="1" t="s">
        <v>48</v>
      </c>
      <c r="C31" s="9"/>
      <c r="D31" s="37"/>
      <c r="E31" s="20"/>
      <c r="F31" s="9"/>
      <c r="G31" s="9"/>
      <c r="H31" s="9"/>
      <c r="I31" s="9"/>
      <c r="J31" s="91"/>
      <c r="K31" s="80"/>
      <c r="L31" s="80"/>
      <c r="M31" s="82"/>
      <c r="N31" s="80"/>
      <c r="O31" s="80"/>
      <c r="P31" s="39"/>
    </row>
    <row r="32" spans="1:16" ht="13.5" thickTop="1">
      <c r="A32" s="7"/>
      <c r="C32" s="22"/>
      <c r="D32" s="44" t="s">
        <v>49</v>
      </c>
      <c r="E32" s="9"/>
      <c r="F32" s="9"/>
      <c r="G32" s="20"/>
      <c r="H32" s="9"/>
      <c r="I32" s="9"/>
      <c r="J32" s="34">
        <v>137660452</v>
      </c>
      <c r="K32" s="338">
        <v>756577</v>
      </c>
      <c r="L32" s="88">
        <v>138417029</v>
      </c>
      <c r="M32" s="34"/>
      <c r="N32" s="88">
        <v>3945341</v>
      </c>
      <c r="O32" s="88">
        <v>142362370</v>
      </c>
      <c r="P32" s="45"/>
    </row>
    <row r="33" spans="1:16">
      <c r="C33" s="9"/>
      <c r="D33" s="37"/>
      <c r="E33" s="20"/>
      <c r="F33" s="9"/>
      <c r="G33" s="9"/>
      <c r="H33" s="9"/>
      <c r="I33" s="9"/>
      <c r="J33" s="94"/>
      <c r="K33" s="83"/>
      <c r="L33" s="83"/>
      <c r="M33" s="38"/>
      <c r="N33" s="83"/>
      <c r="O33" s="83"/>
      <c r="P33" s="39"/>
    </row>
    <row r="34" spans="1:16">
      <c r="A34" s="7"/>
      <c r="C34" s="9"/>
      <c r="D34" s="9" t="s">
        <v>312</v>
      </c>
      <c r="E34" s="9"/>
      <c r="F34" s="9"/>
      <c r="G34" s="9"/>
      <c r="H34" s="9"/>
      <c r="I34" s="9"/>
      <c r="J34" s="81">
        <v>-102591151</v>
      </c>
      <c r="K34" s="338">
        <v>-775804</v>
      </c>
      <c r="L34" s="353">
        <v>-103366955</v>
      </c>
      <c r="M34" s="46"/>
      <c r="N34" s="353">
        <v>2164126</v>
      </c>
      <c r="O34" s="353">
        <v>-101202829</v>
      </c>
      <c r="P34" s="47"/>
    </row>
    <row r="35" spans="1:16">
      <c r="C35" s="15"/>
      <c r="D35" s="20"/>
      <c r="E35" s="9"/>
      <c r="F35" s="9"/>
      <c r="G35" s="9"/>
      <c r="H35" s="9"/>
      <c r="I35" s="9"/>
      <c r="J35" s="81"/>
      <c r="K35" s="338"/>
      <c r="L35" s="353"/>
      <c r="M35" s="10"/>
      <c r="N35" s="353"/>
      <c r="O35" s="353"/>
      <c r="P35" s="11"/>
    </row>
    <row r="36" spans="1:16">
      <c r="A36" s="7" t="s">
        <v>51</v>
      </c>
      <c r="B36" s="12" t="s">
        <v>52</v>
      </c>
      <c r="C36" s="21" t="s">
        <v>50</v>
      </c>
      <c r="D36" s="20"/>
      <c r="E36" s="9"/>
      <c r="F36" s="9"/>
      <c r="G36" s="20"/>
      <c r="H36" s="9"/>
      <c r="I36" s="9"/>
      <c r="J36" s="89"/>
      <c r="K36" s="344"/>
      <c r="L36" s="372"/>
      <c r="M36" s="26"/>
      <c r="N36" s="344"/>
      <c r="O36" s="372"/>
      <c r="P36" s="48"/>
    </row>
    <row r="37" spans="1:16">
      <c r="A37" s="1" t="s">
        <v>54</v>
      </c>
      <c r="B37" s="12" t="s">
        <v>15</v>
      </c>
      <c r="C37" s="21" t="s">
        <v>53</v>
      </c>
      <c r="D37" s="20"/>
      <c r="E37" s="9"/>
      <c r="F37" s="9"/>
      <c r="G37" s="20"/>
      <c r="H37" s="9"/>
      <c r="I37" s="9"/>
      <c r="J37" s="78">
        <v>61050974</v>
      </c>
      <c r="K37" s="345">
        <v>0</v>
      </c>
      <c r="L37" s="343">
        <v>61050974</v>
      </c>
      <c r="M37" s="26"/>
      <c r="N37" s="355">
        <v>0</v>
      </c>
      <c r="O37" s="343">
        <v>61050974</v>
      </c>
      <c r="P37" s="48"/>
    </row>
    <row r="38" spans="1:16">
      <c r="A38" s="7" t="s">
        <v>56</v>
      </c>
      <c r="B38" s="12" t="s">
        <v>15</v>
      </c>
      <c r="C38" s="99" t="s">
        <v>55</v>
      </c>
      <c r="E38" s="110"/>
      <c r="F38" s="110"/>
      <c r="G38" s="20"/>
      <c r="H38" s="9"/>
      <c r="I38" s="9"/>
      <c r="J38" s="78">
        <v>26943576</v>
      </c>
      <c r="K38" s="345">
        <v>0</v>
      </c>
      <c r="L38" s="343">
        <v>26943576</v>
      </c>
      <c r="M38" s="26"/>
      <c r="N38" s="355">
        <v>0</v>
      </c>
      <c r="O38" s="343">
        <v>26943576</v>
      </c>
      <c r="P38" s="48"/>
    </row>
    <row r="39" spans="1:16">
      <c r="A39" s="1" t="s">
        <v>58</v>
      </c>
      <c r="B39" s="12" t="s">
        <v>59</v>
      </c>
      <c r="C39" s="99" t="s">
        <v>57</v>
      </c>
      <c r="E39" s="110"/>
      <c r="F39" s="110"/>
      <c r="G39" s="20"/>
      <c r="H39" s="9"/>
      <c r="I39" s="9"/>
      <c r="J39" s="78">
        <v>6078826</v>
      </c>
      <c r="K39" s="345">
        <v>0</v>
      </c>
      <c r="L39" s="343">
        <v>6078826</v>
      </c>
      <c r="M39" s="26"/>
      <c r="N39" s="355">
        <v>95936</v>
      </c>
      <c r="O39" s="343">
        <v>6174762</v>
      </c>
      <c r="P39" s="48"/>
    </row>
    <row r="40" spans="1:16">
      <c r="A40" s="7" t="s">
        <v>61</v>
      </c>
      <c r="B40" s="12" t="s">
        <v>59</v>
      </c>
      <c r="C40" s="99" t="s">
        <v>60</v>
      </c>
      <c r="E40" s="110"/>
      <c r="F40" s="110"/>
      <c r="G40" s="20"/>
      <c r="H40" s="9"/>
      <c r="I40" s="9"/>
      <c r="J40" s="78">
        <v>1251369</v>
      </c>
      <c r="K40" s="345">
        <v>0</v>
      </c>
      <c r="L40" s="343">
        <v>1251369</v>
      </c>
      <c r="M40" s="26"/>
      <c r="N40" s="355">
        <v>1075984</v>
      </c>
      <c r="O40" s="343">
        <v>2327353</v>
      </c>
      <c r="P40" s="48"/>
    </row>
    <row r="41" spans="1:16">
      <c r="A41" s="1" t="s">
        <v>62</v>
      </c>
      <c r="B41" s="12" t="s">
        <v>26</v>
      </c>
      <c r="C41" s="99" t="s">
        <v>307</v>
      </c>
      <c r="E41" s="110"/>
      <c r="F41" s="110"/>
      <c r="G41" s="20"/>
      <c r="H41" s="9"/>
      <c r="I41" s="9"/>
      <c r="J41" s="78">
        <v>146278</v>
      </c>
      <c r="K41" s="345">
        <v>0</v>
      </c>
      <c r="L41" s="343">
        <v>146278</v>
      </c>
      <c r="M41" s="26"/>
      <c r="N41" s="355">
        <v>2237762</v>
      </c>
      <c r="O41" s="343">
        <v>2384040</v>
      </c>
      <c r="P41" s="48"/>
    </row>
    <row r="42" spans="1:16">
      <c r="A42" s="7" t="s">
        <v>64</v>
      </c>
      <c r="B42" s="12" t="s">
        <v>65</v>
      </c>
      <c r="C42" s="21" t="s">
        <v>63</v>
      </c>
      <c r="D42" s="20"/>
      <c r="E42" s="9"/>
      <c r="F42" s="9"/>
      <c r="G42" s="20"/>
      <c r="H42" s="9"/>
      <c r="I42" s="9"/>
      <c r="J42" s="78">
        <v>-19842</v>
      </c>
      <c r="K42" s="345">
        <v>0</v>
      </c>
      <c r="L42" s="343">
        <v>-19842</v>
      </c>
      <c r="M42" s="26"/>
      <c r="N42" s="355">
        <v>0</v>
      </c>
      <c r="O42" s="343">
        <v>-19842</v>
      </c>
      <c r="P42" s="48"/>
    </row>
    <row r="43" spans="1:16">
      <c r="A43" s="1" t="s">
        <v>66</v>
      </c>
      <c r="B43" s="12" t="s">
        <v>33</v>
      </c>
      <c r="C43" s="21" t="s">
        <v>311</v>
      </c>
      <c r="D43" s="20"/>
      <c r="E43" s="20"/>
      <c r="F43" s="20"/>
      <c r="G43" s="20"/>
      <c r="H43" s="20"/>
      <c r="I43" s="20"/>
      <c r="J43" s="78">
        <v>13644</v>
      </c>
      <c r="K43" s="345">
        <v>0</v>
      </c>
      <c r="L43" s="343">
        <v>13644</v>
      </c>
      <c r="M43" s="26"/>
      <c r="N43" s="355">
        <v>0</v>
      </c>
      <c r="O43" s="343">
        <v>13644</v>
      </c>
      <c r="P43" s="48"/>
    </row>
    <row r="44" spans="1:16">
      <c r="A44" s="7" t="s">
        <v>68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79">
        <v>-144385</v>
      </c>
      <c r="K44" s="347">
        <v>0</v>
      </c>
      <c r="L44" s="375">
        <v>-144385</v>
      </c>
      <c r="M44" s="26"/>
      <c r="N44" s="356">
        <v>0</v>
      </c>
      <c r="O44" s="375">
        <v>-144385</v>
      </c>
      <c r="P44" s="48"/>
    </row>
    <row r="45" spans="1:16">
      <c r="C45" s="20" t="s">
        <v>69</v>
      </c>
      <c r="D45" s="20"/>
      <c r="E45" s="20"/>
      <c r="F45" s="20"/>
      <c r="G45" s="20"/>
      <c r="H45" s="20"/>
      <c r="I45" s="20"/>
      <c r="J45" s="78">
        <v>0</v>
      </c>
      <c r="K45" s="343">
        <v>0</v>
      </c>
      <c r="L45" s="343">
        <v>0</v>
      </c>
      <c r="M45" s="49"/>
      <c r="N45" s="343">
        <v>0</v>
      </c>
      <c r="O45" s="343">
        <v>0</v>
      </c>
      <c r="P45" s="50"/>
    </row>
    <row r="46" spans="1:16">
      <c r="A46" s="28" t="s">
        <v>70</v>
      </c>
      <c r="B46" s="29"/>
      <c r="C46" s="15"/>
      <c r="D46" s="20"/>
      <c r="E46" s="9"/>
      <c r="F46" s="9"/>
      <c r="G46" s="9"/>
      <c r="H46" s="9"/>
      <c r="I46" s="9"/>
      <c r="J46" s="94"/>
      <c r="K46" s="83"/>
      <c r="L46" s="83"/>
      <c r="M46" s="34"/>
      <c r="N46" s="83"/>
      <c r="O46" s="83"/>
      <c r="P46" s="39"/>
    </row>
    <row r="47" spans="1:16">
      <c r="A47" s="28"/>
      <c r="B47" s="29"/>
      <c r="C47" s="15" t="s">
        <v>71</v>
      </c>
      <c r="D47" s="20"/>
      <c r="E47" s="9"/>
      <c r="F47" s="9"/>
      <c r="G47" s="9"/>
      <c r="H47" s="9"/>
      <c r="I47" s="9"/>
      <c r="J47" s="34">
        <v>95320440</v>
      </c>
      <c r="K47" s="88">
        <v>0</v>
      </c>
      <c r="L47" s="88">
        <v>95320440</v>
      </c>
      <c r="M47" s="34"/>
      <c r="N47" s="88">
        <v>3409682</v>
      </c>
      <c r="O47" s="88">
        <v>98730122</v>
      </c>
      <c r="P47" s="45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8"/>
      <c r="K48" s="343"/>
      <c r="L48" s="343"/>
      <c r="M48" s="20"/>
      <c r="N48" s="343"/>
      <c r="O48" s="343"/>
    </row>
    <row r="49" spans="1:16">
      <c r="A49" s="28"/>
      <c r="B49" s="29"/>
      <c r="C49" s="9" t="s">
        <v>308</v>
      </c>
      <c r="D49" s="15"/>
      <c r="E49" s="9"/>
      <c r="F49" s="9"/>
      <c r="G49" s="9"/>
      <c r="H49" s="9"/>
      <c r="I49" s="9"/>
      <c r="J49" s="94"/>
      <c r="K49" s="83"/>
      <c r="L49" s="83"/>
      <c r="M49" s="34"/>
      <c r="N49" s="83"/>
      <c r="O49" s="83"/>
      <c r="P49" s="39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81">
        <v>-7270711</v>
      </c>
      <c r="K50" s="338">
        <v>-775804</v>
      </c>
      <c r="L50" s="353">
        <v>-8046515</v>
      </c>
      <c r="M50" s="10"/>
      <c r="N50" s="353">
        <v>5573808</v>
      </c>
      <c r="O50" s="353">
        <v>-2472707</v>
      </c>
      <c r="P50" s="11"/>
    </row>
    <row r="51" spans="1:16">
      <c r="A51" s="28" t="s">
        <v>73</v>
      </c>
      <c r="B51" s="29" t="s">
        <v>52</v>
      </c>
      <c r="C51" s="21"/>
      <c r="D51" s="20"/>
      <c r="E51" s="9"/>
      <c r="F51" s="9"/>
      <c r="G51" s="9"/>
      <c r="H51" s="20"/>
      <c r="I51" s="9"/>
      <c r="J51" s="89"/>
      <c r="K51" s="344"/>
      <c r="L51" s="372"/>
      <c r="M51" s="26"/>
      <c r="N51" s="344"/>
      <c r="O51" s="372"/>
      <c r="P51" s="48"/>
    </row>
    <row r="52" spans="1:16">
      <c r="A52" s="28" t="s">
        <v>75</v>
      </c>
      <c r="B52" s="29" t="s">
        <v>76</v>
      </c>
      <c r="C52" s="21" t="s">
        <v>74</v>
      </c>
      <c r="D52" s="20"/>
      <c r="E52" s="9"/>
      <c r="F52" s="9"/>
      <c r="G52" s="9"/>
      <c r="H52" s="20"/>
      <c r="I52" s="9"/>
      <c r="J52" s="78">
        <v>5213409</v>
      </c>
      <c r="K52" s="345">
        <v>0</v>
      </c>
      <c r="L52" s="343">
        <v>5213409</v>
      </c>
      <c r="M52" s="77"/>
      <c r="N52" s="345">
        <v>0</v>
      </c>
      <c r="O52" s="343">
        <v>5213409</v>
      </c>
      <c r="P52" s="27"/>
    </row>
    <row r="53" spans="1:16">
      <c r="A53" s="28" t="s">
        <v>78</v>
      </c>
      <c r="B53" s="29" t="s">
        <v>79</v>
      </c>
      <c r="C53" s="9" t="s">
        <v>77</v>
      </c>
      <c r="D53" s="20"/>
      <c r="E53" s="9"/>
      <c r="F53" s="9"/>
      <c r="G53" s="9"/>
      <c r="H53" s="20"/>
      <c r="I53" s="9"/>
      <c r="J53" s="78">
        <v>3231737</v>
      </c>
      <c r="K53" s="345">
        <v>19227</v>
      </c>
      <c r="L53" s="343">
        <v>3250964</v>
      </c>
      <c r="M53" s="77"/>
      <c r="N53" s="357">
        <v>0</v>
      </c>
      <c r="O53" s="343">
        <v>3250964</v>
      </c>
      <c r="P53" s="27"/>
    </row>
    <row r="54" spans="1:16">
      <c r="A54" s="28" t="s">
        <v>81</v>
      </c>
      <c r="B54" s="29" t="s">
        <v>79</v>
      </c>
      <c r="C54" s="44" t="s">
        <v>80</v>
      </c>
      <c r="D54" s="20"/>
      <c r="E54" s="9"/>
      <c r="F54" s="9"/>
      <c r="G54" s="9"/>
      <c r="H54" s="20"/>
      <c r="I54" s="9"/>
      <c r="J54" s="79">
        <v>0</v>
      </c>
      <c r="K54" s="347">
        <v>0</v>
      </c>
      <c r="L54" s="375">
        <v>0</v>
      </c>
      <c r="M54" s="77"/>
      <c r="N54" s="347">
        <v>1211022</v>
      </c>
      <c r="O54" s="375">
        <v>1211022</v>
      </c>
      <c r="P54" s="27"/>
    </row>
    <row r="55" spans="1:16">
      <c r="A55" s="28"/>
      <c r="B55" s="29"/>
      <c r="C55" s="20" t="s">
        <v>309</v>
      </c>
      <c r="D55" s="20"/>
      <c r="E55" s="9"/>
      <c r="F55" s="9"/>
      <c r="G55" s="9"/>
      <c r="H55" s="9"/>
      <c r="I55" s="9"/>
      <c r="J55" s="49">
        <v>0</v>
      </c>
      <c r="K55" s="338">
        <v>0</v>
      </c>
      <c r="L55" s="343">
        <v>0</v>
      </c>
      <c r="M55" s="49"/>
      <c r="N55" s="343">
        <v>0</v>
      </c>
      <c r="O55" s="343">
        <v>0</v>
      </c>
      <c r="P55" s="50"/>
    </row>
    <row r="56" spans="1:16" ht="13.5" thickBot="1">
      <c r="A56" s="40" t="s">
        <v>82</v>
      </c>
      <c r="B56" s="29"/>
      <c r="C56" s="15"/>
      <c r="D56" s="20"/>
      <c r="E56" s="20"/>
      <c r="F56" s="9"/>
      <c r="G56" s="9"/>
      <c r="H56" s="9"/>
      <c r="I56" s="9"/>
      <c r="J56" s="80"/>
      <c r="K56" s="80"/>
      <c r="L56" s="80"/>
      <c r="M56" s="82"/>
      <c r="N56" s="80"/>
      <c r="O56" s="80"/>
      <c r="P56" s="51"/>
    </row>
    <row r="57" spans="1:16" ht="13.5" thickTop="1">
      <c r="A57" s="28"/>
      <c r="B57" s="29"/>
      <c r="C57" s="15" t="s">
        <v>83</v>
      </c>
      <c r="D57" s="20"/>
      <c r="E57" s="20"/>
      <c r="F57" s="9"/>
      <c r="G57" s="9"/>
      <c r="H57" s="9"/>
      <c r="I57" s="9"/>
      <c r="J57" s="88">
        <v>8445146</v>
      </c>
      <c r="K57" s="88">
        <v>19227</v>
      </c>
      <c r="L57" s="88">
        <v>8464373</v>
      </c>
      <c r="M57" s="34"/>
      <c r="N57" s="88">
        <v>1211022</v>
      </c>
      <c r="O57" s="88">
        <v>9675395</v>
      </c>
      <c r="P57" s="45"/>
    </row>
    <row r="58" spans="1:16">
      <c r="A58" s="40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52"/>
      <c r="N58" s="83"/>
      <c r="O58" s="83"/>
      <c r="P58" s="51"/>
    </row>
    <row r="59" spans="1:16">
      <c r="A59" s="28"/>
      <c r="B59" s="29"/>
      <c r="C59" s="53" t="s">
        <v>314</v>
      </c>
      <c r="D59" s="20"/>
      <c r="E59" s="20"/>
      <c r="F59" s="9"/>
      <c r="G59" s="9"/>
      <c r="H59" s="9"/>
      <c r="I59" s="9"/>
      <c r="J59" s="54">
        <v>1174435</v>
      </c>
      <c r="K59" s="338">
        <v>-756577</v>
      </c>
      <c r="L59" s="358">
        <v>417858</v>
      </c>
      <c r="M59" s="54"/>
      <c r="N59" s="358">
        <v>6784830</v>
      </c>
      <c r="O59" s="358">
        <v>7202688</v>
      </c>
      <c r="P59" s="55"/>
    </row>
    <row r="60" spans="1:16">
      <c r="A60" s="28" t="s">
        <v>84</v>
      </c>
      <c r="B60" s="29"/>
      <c r="C60" s="9"/>
      <c r="D60" s="20"/>
      <c r="E60" s="9"/>
      <c r="F60" s="9"/>
      <c r="G60" s="9"/>
      <c r="H60" s="9"/>
      <c r="I60" s="9"/>
      <c r="J60" s="56"/>
      <c r="K60" s="338"/>
      <c r="L60" s="359"/>
      <c r="M60" s="26"/>
      <c r="N60" s="359"/>
      <c r="O60" s="343"/>
      <c r="P60" s="57"/>
    </row>
    <row r="61" spans="1:16">
      <c r="A61" s="28" t="s">
        <v>86</v>
      </c>
      <c r="B61" s="29" t="s">
        <v>87</v>
      </c>
      <c r="C61" s="9" t="s">
        <v>85</v>
      </c>
      <c r="D61" s="20"/>
      <c r="E61" s="9"/>
      <c r="F61" s="9"/>
      <c r="G61" s="9"/>
      <c r="H61" s="9"/>
      <c r="I61" s="9"/>
      <c r="J61" s="95"/>
      <c r="K61" s="338"/>
      <c r="L61" s="379">
        <v>199372760</v>
      </c>
      <c r="M61" s="26"/>
      <c r="N61" s="360">
        <v>34542452</v>
      </c>
      <c r="O61" s="88">
        <v>233915212</v>
      </c>
      <c r="P61" s="48"/>
    </row>
    <row r="62" spans="1:16" s="36" customFormat="1">
      <c r="A62" s="28"/>
      <c r="B62" s="29"/>
      <c r="C62" s="21" t="s">
        <v>88</v>
      </c>
      <c r="D62" s="21"/>
      <c r="E62" s="21"/>
      <c r="F62" s="21"/>
      <c r="G62" s="21"/>
      <c r="H62" s="58"/>
      <c r="I62" s="21"/>
      <c r="J62" s="75"/>
      <c r="K62" s="88"/>
      <c r="L62" s="378"/>
      <c r="M62" s="59">
        <v>-106251</v>
      </c>
      <c r="N62" s="361">
        <v>0</v>
      </c>
      <c r="O62" s="361">
        <v>0</v>
      </c>
      <c r="P62" s="60"/>
    </row>
    <row r="63" spans="1:16" s="36" customFormat="1">
      <c r="A63" s="40"/>
      <c r="B63" s="29"/>
      <c r="C63" s="61"/>
      <c r="D63" s="21"/>
      <c r="E63" s="21"/>
      <c r="F63" s="21"/>
      <c r="G63" s="21"/>
      <c r="H63" s="35"/>
      <c r="I63" s="35"/>
      <c r="J63" s="87"/>
      <c r="K63" s="348"/>
      <c r="L63" s="362"/>
      <c r="M63" s="52"/>
      <c r="N63" s="362"/>
      <c r="O63" s="362"/>
      <c r="P63" s="51"/>
    </row>
    <row r="64" spans="1:16" s="331" customFormat="1">
      <c r="A64" s="327"/>
      <c r="B64" s="328"/>
      <c r="C64" s="329" t="s">
        <v>89</v>
      </c>
      <c r="D64" s="329"/>
      <c r="E64" s="329"/>
      <c r="F64" s="329"/>
      <c r="G64" s="329"/>
      <c r="H64" s="329"/>
      <c r="I64" s="329"/>
      <c r="J64" s="329"/>
      <c r="K64" s="349"/>
      <c r="L64" s="349">
        <v>199372760</v>
      </c>
      <c r="M64" s="330"/>
      <c r="N64" s="363">
        <v>34542452</v>
      </c>
      <c r="O64" s="363">
        <v>233915212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62"/>
      <c r="J65" s="96"/>
      <c r="K65" s="338"/>
      <c r="L65" s="362"/>
      <c r="M65" s="52"/>
      <c r="N65" s="362"/>
      <c r="O65" s="362"/>
      <c r="P65" s="24"/>
    </row>
    <row r="66" spans="1:16">
      <c r="A66" s="40"/>
      <c r="B66" s="29"/>
      <c r="C66" s="9" t="s">
        <v>90</v>
      </c>
      <c r="D66" s="9"/>
      <c r="E66" s="9"/>
      <c r="F66" s="9"/>
      <c r="G66" s="9"/>
      <c r="H66" s="9"/>
      <c r="I66" s="9"/>
      <c r="J66" s="63"/>
      <c r="K66" s="338"/>
      <c r="L66" s="338">
        <v>199790618</v>
      </c>
      <c r="M66" s="9"/>
      <c r="N66" s="338">
        <v>41327282</v>
      </c>
      <c r="O66" s="338">
        <v>241117900</v>
      </c>
      <c r="P66" s="64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43"/>
      <c r="L67" s="343"/>
      <c r="M67" s="20"/>
      <c r="N67" s="343"/>
      <c r="O67" s="343"/>
    </row>
    <row r="68" spans="1:16" customFormat="1" ht="15">
      <c r="C68" s="4" t="s">
        <v>91</v>
      </c>
      <c r="K68" s="350"/>
      <c r="L68" s="380"/>
      <c r="M68" s="65"/>
      <c r="N68" s="364"/>
      <c r="O68" s="364"/>
    </row>
    <row r="69" spans="1:16">
      <c r="I69" s="66"/>
      <c r="J69" s="66"/>
      <c r="K69" s="351"/>
      <c r="L69" s="365">
        <v>0</v>
      </c>
      <c r="M69" s="97"/>
      <c r="N69" s="365">
        <v>0</v>
      </c>
      <c r="O69" s="365">
        <v>0</v>
      </c>
    </row>
    <row r="70" spans="1:16">
      <c r="L70" s="365">
        <v>0</v>
      </c>
      <c r="M70" s="97"/>
      <c r="N70" s="365"/>
      <c r="O70" s="365"/>
    </row>
    <row r="71" spans="1:16">
      <c r="L71" s="365"/>
      <c r="M71" s="97"/>
      <c r="N71" s="360"/>
      <c r="O71" s="360"/>
    </row>
    <row r="72" spans="1:16">
      <c r="L72" s="365"/>
      <c r="M72" s="97"/>
      <c r="N72" s="365"/>
      <c r="O72" s="365"/>
    </row>
    <row r="73" spans="1:16">
      <c r="L73" s="365"/>
      <c r="M73" s="97"/>
      <c r="N73" s="365"/>
      <c r="O73" s="365"/>
    </row>
    <row r="74" spans="1:16">
      <c r="J74" s="332"/>
      <c r="L74" s="365"/>
      <c r="M74" s="97"/>
      <c r="N74" s="365"/>
      <c r="O74" s="365"/>
    </row>
    <row r="75" spans="1:16">
      <c r="A75" s="7"/>
      <c r="B75" s="8"/>
      <c r="L75" s="365"/>
      <c r="M75" s="97"/>
      <c r="N75" s="365"/>
      <c r="O75" s="365"/>
    </row>
    <row r="76" spans="1:16">
      <c r="L76" s="365"/>
      <c r="M76" s="97"/>
      <c r="N76" s="365"/>
      <c r="O76" s="365"/>
    </row>
    <row r="77" spans="1:16">
      <c r="A77" s="7"/>
      <c r="B77" s="8"/>
      <c r="L77" s="365"/>
      <c r="M77" s="97"/>
      <c r="N77" s="365"/>
      <c r="O77" s="365"/>
    </row>
    <row r="78" spans="1:16">
      <c r="L78" s="365"/>
      <c r="M78" s="97"/>
      <c r="N78" s="365"/>
      <c r="O78" s="365"/>
    </row>
    <row r="79" spans="1:16">
      <c r="A79" s="7"/>
      <c r="B79" s="8"/>
      <c r="L79" s="365"/>
      <c r="M79" s="97"/>
      <c r="N79" s="365"/>
      <c r="O79" s="365"/>
    </row>
    <row r="80" spans="1:16">
      <c r="L80" s="365"/>
      <c r="M80" s="97"/>
      <c r="N80" s="365"/>
      <c r="O80" s="365"/>
    </row>
    <row r="82" spans="1:2">
      <c r="A82" s="7"/>
      <c r="B82" s="8"/>
    </row>
    <row r="83" spans="1:2">
      <c r="A83" s="4"/>
    </row>
  </sheetData>
  <sheetProtection algorithmName="SHA-512" hashValue="iRsSw6QBuzmRvNEmgyxEVHQqv+W7QvwvGAmvDueJ6lJZUXKFJXLQA0JkpBrH9c2Um2/5Jw0/bz4FipZ6oraLhw==" saltValue="c2ckKSvxi+ryvyJu3Oqldg==" spinCount="100000" sheet="1" formatColumns="0" formatRows="0"/>
  <conditionalFormatting sqref="L68">
    <cfRule type="cellIs" dxfId="15" priority="3" operator="notEqual">
      <formula>0</formula>
    </cfRule>
    <cfRule type="cellIs" dxfId="14" priority="4" operator="equal">
      <formula>0</formula>
    </cfRule>
  </conditionalFormatting>
  <conditionalFormatting sqref="N68:O68">
    <cfRule type="cellIs" dxfId="13" priority="1" operator="notEqual">
      <formula>0</formula>
    </cfRule>
    <cfRule type="cellIs" dxfId="12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FF00"/>
    <pageSetUpPr fitToPage="1"/>
  </sheetPr>
  <dimension ref="A1:P83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0" width="17.7109375" style="4" customWidth="1"/>
    <col min="11" max="12" width="17.7109375" style="352" customWidth="1"/>
    <col min="13" max="13" width="0.140625" style="4" customWidth="1"/>
    <col min="14" max="14" width="17.7109375" style="352" customWidth="1"/>
    <col min="15" max="15" width="19.28515625" style="352" customWidth="1"/>
    <col min="16" max="16" width="11.28515625" style="4" customWidth="1"/>
    <col min="17" max="16384" width="11.140625" style="4"/>
  </cols>
  <sheetData>
    <row r="1" spans="1:16">
      <c r="B1" s="2"/>
      <c r="C1" s="339"/>
      <c r="D1" s="104"/>
      <c r="E1" s="104"/>
      <c r="F1" s="104"/>
      <c r="G1" s="104"/>
      <c r="H1" s="104"/>
      <c r="I1" s="104"/>
      <c r="J1" s="101" t="s">
        <v>118</v>
      </c>
      <c r="K1" s="339"/>
      <c r="L1" s="339"/>
      <c r="M1" s="104"/>
      <c r="N1" s="339"/>
      <c r="O1" s="339"/>
      <c r="P1" s="3"/>
    </row>
    <row r="2" spans="1:16">
      <c r="B2" s="2"/>
      <c r="C2" s="104"/>
      <c r="D2" s="104"/>
      <c r="E2" s="104"/>
      <c r="F2" s="104"/>
      <c r="G2" s="104"/>
      <c r="H2" s="104"/>
      <c r="I2" s="104"/>
      <c r="J2" s="101" t="s">
        <v>0</v>
      </c>
      <c r="K2" s="339"/>
      <c r="L2" s="339"/>
      <c r="M2" s="104"/>
      <c r="N2" s="339"/>
      <c r="O2" s="339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02" t="s">
        <v>1</v>
      </c>
      <c r="K3" s="340"/>
      <c r="L3" s="340"/>
      <c r="M3" s="15"/>
      <c r="N3" s="340"/>
      <c r="O3" s="366"/>
      <c r="P3" s="4" t="s">
        <v>2</v>
      </c>
    </row>
    <row r="4" spans="1:16">
      <c r="B4" s="2"/>
      <c r="C4" s="105"/>
      <c r="D4" s="106"/>
      <c r="E4" s="106"/>
      <c r="F4" s="106"/>
      <c r="G4" s="106"/>
      <c r="H4" s="106"/>
      <c r="I4" s="106"/>
      <c r="J4" s="107" t="s">
        <v>373</v>
      </c>
      <c r="K4" s="340"/>
      <c r="L4" s="340"/>
      <c r="M4" s="106"/>
      <c r="N4" s="340"/>
      <c r="O4" s="367"/>
      <c r="P4" s="4" t="s">
        <v>374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88"/>
      <c r="L5" s="353"/>
      <c r="M5" s="10"/>
      <c r="N5" s="353"/>
      <c r="O5" s="353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54" t="s">
        <v>3</v>
      </c>
      <c r="K6" s="341"/>
      <c r="L6" s="354" t="s">
        <v>3</v>
      </c>
      <c r="M6" s="255"/>
      <c r="N6" s="354" t="s">
        <v>4</v>
      </c>
      <c r="O6" s="354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56" t="s">
        <v>290</v>
      </c>
      <c r="K7" s="342" t="s">
        <v>291</v>
      </c>
      <c r="L7" s="370"/>
      <c r="M7" s="258"/>
      <c r="N7" s="342" t="str">
        <f>[4]SNP!$O$9</f>
        <v>Unit</v>
      </c>
      <c r="O7" s="342"/>
      <c r="P7" s="16"/>
    </row>
    <row r="8" spans="1:16">
      <c r="A8" s="17" t="s">
        <v>7</v>
      </c>
      <c r="B8" s="18" t="s">
        <v>8</v>
      </c>
      <c r="C8" s="9" t="s">
        <v>6</v>
      </c>
      <c r="D8" s="9"/>
      <c r="E8" s="9"/>
      <c r="F8" s="9"/>
      <c r="G8" s="9"/>
      <c r="H8" s="9"/>
      <c r="I8" s="9"/>
      <c r="J8" s="9"/>
      <c r="K8" s="338"/>
      <c r="L8" s="353"/>
      <c r="M8" s="10"/>
      <c r="N8" s="353"/>
      <c r="O8" s="353"/>
      <c r="P8" s="11"/>
    </row>
    <row r="9" spans="1:16">
      <c r="B9" s="19"/>
      <c r="C9" s="20" t="s">
        <v>9</v>
      </c>
      <c r="D9" s="21"/>
      <c r="E9" s="9"/>
      <c r="F9" s="9"/>
      <c r="G9" s="9"/>
      <c r="H9" s="9"/>
      <c r="I9" s="20"/>
      <c r="J9" s="20"/>
      <c r="K9" s="343"/>
      <c r="L9" s="343"/>
      <c r="M9" s="10"/>
      <c r="N9" s="343"/>
      <c r="O9" s="343"/>
    </row>
    <row r="10" spans="1:16">
      <c r="A10" s="1" t="s">
        <v>11</v>
      </c>
      <c r="B10" s="19" t="s">
        <v>12</v>
      </c>
      <c r="C10" s="20"/>
      <c r="D10" s="22" t="s">
        <v>321</v>
      </c>
      <c r="E10" s="20"/>
      <c r="F10" s="109"/>
      <c r="G10" s="109"/>
      <c r="H10" s="23"/>
      <c r="I10" s="21"/>
      <c r="J10" s="89"/>
      <c r="K10" s="344"/>
      <c r="L10" s="372"/>
      <c r="M10" s="76"/>
      <c r="N10" s="344"/>
      <c r="O10" s="372"/>
      <c r="P10" s="24"/>
    </row>
    <row r="11" spans="1:16">
      <c r="A11" s="1" t="s">
        <v>14</v>
      </c>
      <c r="B11" s="19" t="s">
        <v>15</v>
      </c>
      <c r="C11" s="20"/>
      <c r="D11" s="21" t="s">
        <v>322</v>
      </c>
      <c r="E11" s="9"/>
      <c r="F11" s="25"/>
      <c r="G11" s="26">
        <v>3548929</v>
      </c>
      <c r="H11" s="9"/>
      <c r="I11" s="20"/>
      <c r="J11" s="78">
        <v>2539545.96</v>
      </c>
      <c r="K11" s="345">
        <v>0</v>
      </c>
      <c r="L11" s="343">
        <v>2539545.96</v>
      </c>
      <c r="M11" s="77"/>
      <c r="N11" s="345">
        <v>0</v>
      </c>
      <c r="O11" s="343">
        <v>2539546</v>
      </c>
      <c r="P11" s="27"/>
    </row>
    <row r="12" spans="1:16">
      <c r="A12" s="1" t="s">
        <v>17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8">
        <v>624933.39</v>
      </c>
      <c r="K12" s="345">
        <v>0</v>
      </c>
      <c r="L12" s="343">
        <v>624933.39</v>
      </c>
      <c r="M12" s="77"/>
      <c r="N12" s="345">
        <v>0</v>
      </c>
      <c r="O12" s="343">
        <v>624933</v>
      </c>
      <c r="P12" s="27"/>
    </row>
    <row r="13" spans="1:16">
      <c r="A13" s="1" t="s">
        <v>19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8">
        <v>541680.40999999992</v>
      </c>
      <c r="K13" s="345">
        <v>0</v>
      </c>
      <c r="L13" s="343">
        <v>541680.40999999992</v>
      </c>
      <c r="M13" s="77"/>
      <c r="N13" s="345">
        <v>0</v>
      </c>
      <c r="O13" s="343">
        <v>541680</v>
      </c>
      <c r="P13" s="27"/>
    </row>
    <row r="14" spans="1:16">
      <c r="A14" s="1" t="s">
        <v>21</v>
      </c>
      <c r="B14" s="19" t="s">
        <v>12</v>
      </c>
      <c r="C14" s="20"/>
      <c r="D14" s="21" t="s">
        <v>20</v>
      </c>
      <c r="E14" s="9"/>
      <c r="F14" s="25"/>
      <c r="G14" s="25"/>
      <c r="H14" s="20"/>
      <c r="I14" s="20"/>
      <c r="J14" s="78">
        <v>129611.82</v>
      </c>
      <c r="K14" s="345">
        <v>0</v>
      </c>
      <c r="L14" s="343">
        <v>129611.82</v>
      </c>
      <c r="M14" s="77"/>
      <c r="N14" s="345">
        <v>2900424</v>
      </c>
      <c r="O14" s="343">
        <v>3030036</v>
      </c>
      <c r="P14" s="27"/>
    </row>
    <row r="15" spans="1:16">
      <c r="A15" s="28"/>
      <c r="B15" s="29"/>
      <c r="C15" s="20"/>
      <c r="D15" s="21" t="s">
        <v>22</v>
      </c>
      <c r="E15" s="9"/>
      <c r="F15" s="30"/>
      <c r="G15" s="26"/>
      <c r="H15" s="31"/>
      <c r="I15" s="20"/>
      <c r="J15" s="90">
        <v>90802.79</v>
      </c>
      <c r="K15" s="346">
        <v>0</v>
      </c>
      <c r="L15" s="374">
        <v>90802.79</v>
      </c>
      <c r="M15" s="77"/>
      <c r="N15" s="343">
        <v>0</v>
      </c>
      <c r="O15" s="343">
        <v>90803</v>
      </c>
    </row>
    <row r="16" spans="1:16">
      <c r="A16" s="28" t="s">
        <v>24</v>
      </c>
      <c r="B16" s="29" t="s">
        <v>12</v>
      </c>
      <c r="C16" s="20"/>
      <c r="D16" s="22" t="s">
        <v>324</v>
      </c>
      <c r="E16" s="20"/>
      <c r="F16" s="109"/>
      <c r="G16" s="109"/>
      <c r="H16" s="31"/>
      <c r="I16" s="20"/>
      <c r="J16" s="78"/>
      <c r="K16" s="345">
        <v>0</v>
      </c>
      <c r="L16" s="343"/>
      <c r="M16" s="77"/>
      <c r="N16" s="345">
        <v>0</v>
      </c>
      <c r="O16" s="343"/>
      <c r="P16" s="27"/>
    </row>
    <row r="17" spans="1:16">
      <c r="A17" s="28" t="s">
        <v>25</v>
      </c>
      <c r="B17" s="32" t="s">
        <v>26</v>
      </c>
      <c r="C17" s="20"/>
      <c r="D17" s="33" t="s">
        <v>325</v>
      </c>
      <c r="E17" s="9"/>
      <c r="F17" s="9"/>
      <c r="G17" s="9">
        <v>0</v>
      </c>
      <c r="H17" s="9"/>
      <c r="I17" s="21"/>
      <c r="J17" s="79">
        <v>1831829.2</v>
      </c>
      <c r="K17" s="347">
        <v>0</v>
      </c>
      <c r="L17" s="375">
        <v>1831829.2</v>
      </c>
      <c r="M17" s="77"/>
      <c r="N17" s="347">
        <v>0</v>
      </c>
      <c r="O17" s="375">
        <v>1831829</v>
      </c>
      <c r="P17" s="27"/>
    </row>
    <row r="18" spans="1:16" s="36" customFormat="1">
      <c r="A18" s="28"/>
      <c r="B18" s="32"/>
      <c r="C18" s="21"/>
      <c r="D18" s="21" t="s">
        <v>27</v>
      </c>
      <c r="E18" s="21"/>
      <c r="F18" s="21"/>
      <c r="G18" s="21"/>
      <c r="H18" s="34"/>
      <c r="I18" s="34"/>
      <c r="J18" s="34">
        <v>305266.32</v>
      </c>
      <c r="K18" s="88">
        <v>0</v>
      </c>
      <c r="L18" s="88">
        <v>305266.32</v>
      </c>
      <c r="M18" s="35"/>
      <c r="N18" s="348">
        <v>47</v>
      </c>
      <c r="O18" s="348">
        <v>305313</v>
      </c>
    </row>
    <row r="19" spans="1:16" ht="13.5" thickBot="1">
      <c r="A19" s="28" t="s">
        <v>28</v>
      </c>
      <c r="B19" s="32"/>
      <c r="C19" s="20"/>
      <c r="D19" s="37"/>
      <c r="E19" s="20"/>
      <c r="F19" s="9"/>
      <c r="G19" s="9"/>
      <c r="H19" s="9"/>
      <c r="I19" s="9"/>
      <c r="J19" s="91"/>
      <c r="K19" s="80"/>
      <c r="L19" s="80"/>
      <c r="M19" s="38"/>
      <c r="N19" s="80"/>
      <c r="O19" s="80"/>
      <c r="P19" s="39"/>
    </row>
    <row r="20" spans="1:16" ht="13.5" thickTop="1">
      <c r="A20" s="28"/>
      <c r="B20" s="32"/>
      <c r="C20" s="9"/>
      <c r="D20" s="9" t="s">
        <v>29</v>
      </c>
      <c r="E20" s="9"/>
      <c r="F20" s="9"/>
      <c r="G20" s="9"/>
      <c r="H20" s="9"/>
      <c r="I20" s="9"/>
      <c r="J20" s="81">
        <v>6063669.8899999997</v>
      </c>
      <c r="K20" s="338">
        <v>0</v>
      </c>
      <c r="L20" s="353">
        <v>6063669</v>
      </c>
      <c r="M20" s="10"/>
      <c r="N20" s="353">
        <v>2900471</v>
      </c>
      <c r="O20" s="353">
        <v>8964140</v>
      </c>
      <c r="P20" s="11"/>
    </row>
    <row r="21" spans="1:16">
      <c r="A21" s="40"/>
      <c r="B21" s="41"/>
      <c r="C21" s="15"/>
      <c r="D21" s="9"/>
      <c r="E21" s="9"/>
      <c r="F21" s="9"/>
      <c r="G21" s="9"/>
      <c r="H21" s="9"/>
      <c r="I21" s="9"/>
      <c r="J21" s="81"/>
      <c r="K21" s="338"/>
      <c r="L21" s="353"/>
      <c r="M21" s="10"/>
      <c r="N21" s="353"/>
      <c r="O21" s="353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81"/>
      <c r="K22" s="338"/>
      <c r="L22" s="353"/>
      <c r="M22" s="10"/>
      <c r="N22" s="353"/>
      <c r="O22" s="353"/>
      <c r="P22" s="11"/>
    </row>
    <row r="23" spans="1:16">
      <c r="A23" s="7" t="s">
        <v>32</v>
      </c>
      <c r="B23" s="12" t="s">
        <v>33</v>
      </c>
      <c r="C23" s="22" t="s">
        <v>31</v>
      </c>
      <c r="D23" s="21"/>
      <c r="E23" s="9"/>
      <c r="F23" s="9"/>
      <c r="G23" s="20"/>
      <c r="H23" s="9"/>
      <c r="I23" s="9"/>
      <c r="J23" s="92"/>
      <c r="K23" s="344"/>
      <c r="L23" s="376"/>
      <c r="M23" s="77"/>
      <c r="N23" s="344"/>
      <c r="O23" s="372"/>
      <c r="P23" s="27"/>
    </row>
    <row r="24" spans="1:16">
      <c r="A24" s="1" t="s">
        <v>35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8">
        <v>22503264.349999998</v>
      </c>
      <c r="K24" s="345">
        <v>0</v>
      </c>
      <c r="L24" s="343">
        <v>22503264.349999998</v>
      </c>
      <c r="M24" s="77"/>
      <c r="N24" s="345">
        <v>0</v>
      </c>
      <c r="O24" s="343">
        <v>22503264</v>
      </c>
      <c r="P24" s="27"/>
    </row>
    <row r="25" spans="1:16">
      <c r="A25" s="7" t="s">
        <v>37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8">
        <v>4484562.6500000004</v>
      </c>
      <c r="K25" s="345">
        <v>0</v>
      </c>
      <c r="L25" s="343">
        <v>4484562.6500000004</v>
      </c>
      <c r="M25" s="77"/>
      <c r="N25" s="345">
        <v>1721100</v>
      </c>
      <c r="O25" s="343">
        <v>6205663</v>
      </c>
      <c r="P25" s="27"/>
    </row>
    <row r="26" spans="1:16">
      <c r="A26" s="1" t="s">
        <v>39</v>
      </c>
      <c r="B26" s="12" t="s">
        <v>33</v>
      </c>
      <c r="C26" s="22"/>
      <c r="D26" s="99" t="s">
        <v>38</v>
      </c>
      <c r="E26" s="110"/>
      <c r="F26" s="9"/>
      <c r="G26" s="20"/>
      <c r="H26" s="9"/>
      <c r="I26" s="9"/>
      <c r="J26" s="78">
        <v>2107817.23</v>
      </c>
      <c r="K26" s="345">
        <v>0</v>
      </c>
      <c r="L26" s="343">
        <v>2107817.23</v>
      </c>
      <c r="M26" s="77"/>
      <c r="N26" s="345">
        <v>0</v>
      </c>
      <c r="O26" s="343">
        <v>2107817</v>
      </c>
      <c r="P26" s="27"/>
    </row>
    <row r="27" spans="1:16">
      <c r="A27" s="7" t="s">
        <v>41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8">
        <v>5581171.9000000004</v>
      </c>
      <c r="K27" s="345">
        <v>0</v>
      </c>
      <c r="L27" s="343">
        <v>5581171.9000000004</v>
      </c>
      <c r="M27" s="77"/>
      <c r="N27" s="345">
        <v>0</v>
      </c>
      <c r="O27" s="343">
        <v>5581172</v>
      </c>
      <c r="P27" s="27"/>
    </row>
    <row r="28" spans="1:16">
      <c r="A28" s="1" t="s">
        <v>43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8">
        <v>6022097.1099999994</v>
      </c>
      <c r="K28" s="345">
        <v>2</v>
      </c>
      <c r="L28" s="343">
        <v>6022099.1099999994</v>
      </c>
      <c r="M28" s="77"/>
      <c r="N28" s="345">
        <v>816162</v>
      </c>
      <c r="O28" s="343">
        <v>6838261</v>
      </c>
      <c r="P28" s="27"/>
    </row>
    <row r="29" spans="1:16">
      <c r="A29" s="7" t="s">
        <v>45</v>
      </c>
      <c r="B29" s="12" t="s">
        <v>46</v>
      </c>
      <c r="C29" s="22"/>
      <c r="D29" s="21" t="s">
        <v>44</v>
      </c>
      <c r="E29" s="9"/>
      <c r="F29" s="9"/>
      <c r="G29" s="20"/>
      <c r="H29" s="9"/>
      <c r="I29" s="9"/>
      <c r="J29" s="79">
        <v>6181151.2599999998</v>
      </c>
      <c r="K29" s="347"/>
      <c r="L29" s="375">
        <v>6181151.2599999998</v>
      </c>
      <c r="M29" s="77"/>
      <c r="N29" s="347">
        <v>0</v>
      </c>
      <c r="O29" s="375">
        <v>6181151</v>
      </c>
      <c r="P29" s="27"/>
    </row>
    <row r="30" spans="1:16">
      <c r="C30" s="22"/>
      <c r="D30" s="21" t="s">
        <v>47</v>
      </c>
      <c r="E30" s="9"/>
      <c r="F30" s="9"/>
      <c r="G30" s="20"/>
      <c r="H30" s="9"/>
      <c r="I30" s="9"/>
      <c r="J30" s="93">
        <v>2693149.14</v>
      </c>
      <c r="K30" s="338">
        <v>0</v>
      </c>
      <c r="L30" s="353">
        <v>2693149.14</v>
      </c>
      <c r="M30" s="42"/>
      <c r="N30" s="353">
        <v>0</v>
      </c>
      <c r="O30" s="353">
        <v>2693149</v>
      </c>
      <c r="P30" s="43"/>
    </row>
    <row r="31" spans="1:16" ht="13.5" thickBot="1">
      <c r="A31" s="1" t="s">
        <v>48</v>
      </c>
      <c r="C31" s="9"/>
      <c r="D31" s="37"/>
      <c r="E31" s="20"/>
      <c r="F31" s="9"/>
      <c r="G31" s="9"/>
      <c r="H31" s="9"/>
      <c r="I31" s="9"/>
      <c r="J31" s="91"/>
      <c r="K31" s="80"/>
      <c r="L31" s="80"/>
      <c r="M31" s="82"/>
      <c r="N31" s="80"/>
      <c r="O31" s="80"/>
      <c r="P31" s="39"/>
    </row>
    <row r="32" spans="1:16" ht="13.5" thickTop="1">
      <c r="A32" s="7"/>
      <c r="C32" s="22"/>
      <c r="D32" s="44" t="s">
        <v>49</v>
      </c>
      <c r="E32" s="9"/>
      <c r="F32" s="9"/>
      <c r="G32" s="20"/>
      <c r="H32" s="9"/>
      <c r="I32" s="9"/>
      <c r="J32" s="34">
        <v>49573213.640000001</v>
      </c>
      <c r="K32" s="338">
        <v>2</v>
      </c>
      <c r="L32" s="88">
        <v>49573215</v>
      </c>
      <c r="M32" s="34"/>
      <c r="N32" s="88">
        <v>2537262</v>
      </c>
      <c r="O32" s="88">
        <v>52110477</v>
      </c>
      <c r="P32" s="45"/>
    </row>
    <row r="33" spans="1:16">
      <c r="C33" s="9"/>
      <c r="D33" s="37"/>
      <c r="E33" s="20"/>
      <c r="F33" s="9"/>
      <c r="G33" s="9"/>
      <c r="H33" s="9"/>
      <c r="I33" s="9"/>
      <c r="J33" s="94"/>
      <c r="K33" s="83"/>
      <c r="L33" s="83"/>
      <c r="M33" s="38"/>
      <c r="N33" s="83"/>
      <c r="O33" s="83"/>
      <c r="P33" s="39"/>
    </row>
    <row r="34" spans="1:16">
      <c r="A34" s="7"/>
      <c r="C34" s="9"/>
      <c r="D34" s="9" t="s">
        <v>312</v>
      </c>
      <c r="E34" s="9"/>
      <c r="F34" s="9"/>
      <c r="G34" s="9"/>
      <c r="H34" s="9"/>
      <c r="I34" s="9"/>
      <c r="J34" s="81">
        <v>-43509543.75</v>
      </c>
      <c r="K34" s="338">
        <v>-2</v>
      </c>
      <c r="L34" s="353">
        <v>-43509546</v>
      </c>
      <c r="M34" s="46"/>
      <c r="N34" s="353">
        <v>363209</v>
      </c>
      <c r="O34" s="353">
        <v>-43146337</v>
      </c>
      <c r="P34" s="47"/>
    </row>
    <row r="35" spans="1:16">
      <c r="C35" s="15"/>
      <c r="D35" s="20"/>
      <c r="E35" s="9"/>
      <c r="F35" s="9"/>
      <c r="G35" s="9"/>
      <c r="H35" s="9"/>
      <c r="I35" s="9"/>
      <c r="J35" s="81"/>
      <c r="K35" s="338"/>
      <c r="L35" s="353"/>
      <c r="M35" s="10"/>
      <c r="N35" s="353"/>
      <c r="O35" s="353"/>
      <c r="P35" s="11"/>
    </row>
    <row r="36" spans="1:16">
      <c r="A36" s="7" t="s">
        <v>51</v>
      </c>
      <c r="B36" s="12" t="s">
        <v>52</v>
      </c>
      <c r="C36" s="21" t="s">
        <v>50</v>
      </c>
      <c r="D36" s="20"/>
      <c r="E36" s="9"/>
      <c r="F36" s="9"/>
      <c r="G36" s="20"/>
      <c r="H36" s="9"/>
      <c r="I36" s="9"/>
      <c r="J36" s="89"/>
      <c r="K36" s="344"/>
      <c r="L36" s="372"/>
      <c r="M36" s="26"/>
      <c r="N36" s="344"/>
      <c r="O36" s="372"/>
      <c r="P36" s="48"/>
    </row>
    <row r="37" spans="1:16">
      <c r="A37" s="1" t="s">
        <v>54</v>
      </c>
      <c r="B37" s="12" t="s">
        <v>15</v>
      </c>
      <c r="C37" s="21" t="s">
        <v>53</v>
      </c>
      <c r="D37" s="20"/>
      <c r="E37" s="9"/>
      <c r="F37" s="9"/>
      <c r="G37" s="20"/>
      <c r="H37" s="9"/>
      <c r="I37" s="9"/>
      <c r="J37" s="78">
        <v>29681755.739999998</v>
      </c>
      <c r="K37" s="345">
        <v>0</v>
      </c>
      <c r="L37" s="343">
        <v>29681755.739999998</v>
      </c>
      <c r="M37" s="26"/>
      <c r="N37" s="355">
        <v>0</v>
      </c>
      <c r="O37" s="343">
        <v>29681756</v>
      </c>
      <c r="P37" s="48"/>
    </row>
    <row r="38" spans="1:16">
      <c r="A38" s="7" t="s">
        <v>56</v>
      </c>
      <c r="B38" s="12" t="s">
        <v>15</v>
      </c>
      <c r="C38" s="21" t="s">
        <v>55</v>
      </c>
      <c r="D38" s="20"/>
      <c r="E38" s="9"/>
      <c r="F38" s="9"/>
      <c r="G38" s="20"/>
      <c r="H38" s="9"/>
      <c r="I38" s="9"/>
      <c r="J38" s="78">
        <v>6958313.5800000001</v>
      </c>
      <c r="K38" s="345">
        <v>0</v>
      </c>
      <c r="L38" s="343">
        <v>6958313.5800000001</v>
      </c>
      <c r="M38" s="26"/>
      <c r="N38" s="355">
        <v>0</v>
      </c>
      <c r="O38" s="343">
        <v>6958314</v>
      </c>
      <c r="P38" s="48"/>
    </row>
    <row r="39" spans="1:16">
      <c r="A39" s="1" t="s">
        <v>58</v>
      </c>
      <c r="B39" s="12" t="s">
        <v>59</v>
      </c>
      <c r="C39" s="99" t="s">
        <v>57</v>
      </c>
      <c r="E39" s="110"/>
      <c r="F39" s="110"/>
      <c r="H39" s="9"/>
      <c r="I39" s="9"/>
      <c r="J39" s="78">
        <v>8068869.5499999998</v>
      </c>
      <c r="K39" s="345">
        <v>0</v>
      </c>
      <c r="L39" s="343">
        <v>8068869.5499999998</v>
      </c>
      <c r="M39" s="26"/>
      <c r="N39" s="355">
        <v>0</v>
      </c>
      <c r="O39" s="343">
        <v>8068870</v>
      </c>
      <c r="P39" s="48"/>
    </row>
    <row r="40" spans="1:16">
      <c r="A40" s="7" t="s">
        <v>61</v>
      </c>
      <c r="B40" s="12" t="s">
        <v>59</v>
      </c>
      <c r="C40" s="84" t="s">
        <v>60</v>
      </c>
      <c r="D40" s="85"/>
      <c r="E40" s="86"/>
      <c r="F40" s="86"/>
      <c r="G40" s="20"/>
      <c r="H40" s="9"/>
      <c r="I40" s="9"/>
      <c r="J40" s="78">
        <v>404155.37</v>
      </c>
      <c r="K40" s="345">
        <v>0</v>
      </c>
      <c r="L40" s="343">
        <v>404155.37</v>
      </c>
      <c r="M40" s="26"/>
      <c r="N40" s="355">
        <v>3010384</v>
      </c>
      <c r="O40" s="343">
        <v>3414539</v>
      </c>
      <c r="P40" s="48"/>
    </row>
    <row r="41" spans="1:16">
      <c r="A41" s="1" t="s">
        <v>62</v>
      </c>
      <c r="B41" s="12" t="s">
        <v>26</v>
      </c>
      <c r="C41" s="21" t="s">
        <v>307</v>
      </c>
      <c r="D41" s="20"/>
      <c r="E41" s="9"/>
      <c r="F41" s="9"/>
      <c r="G41" s="20"/>
      <c r="H41" s="9"/>
      <c r="I41" s="9"/>
      <c r="J41" s="78">
        <v>0</v>
      </c>
      <c r="K41" s="345">
        <v>0</v>
      </c>
      <c r="L41" s="343">
        <v>0</v>
      </c>
      <c r="M41" s="26"/>
      <c r="N41" s="355">
        <v>0</v>
      </c>
      <c r="O41" s="343">
        <v>0</v>
      </c>
      <c r="P41" s="48"/>
    </row>
    <row r="42" spans="1:16">
      <c r="A42" s="7" t="s">
        <v>64</v>
      </c>
      <c r="B42" s="12" t="s">
        <v>65</v>
      </c>
      <c r="C42" s="21" t="s">
        <v>63</v>
      </c>
      <c r="D42" s="20"/>
      <c r="E42" s="9"/>
      <c r="F42" s="9"/>
      <c r="G42" s="20"/>
      <c r="H42" s="9"/>
      <c r="I42" s="9"/>
      <c r="J42" s="78">
        <v>1941455.6199999999</v>
      </c>
      <c r="K42" s="345">
        <v>2</v>
      </c>
      <c r="L42" s="343">
        <v>1941457.6199999999</v>
      </c>
      <c r="M42" s="26"/>
      <c r="N42" s="355">
        <v>0</v>
      </c>
      <c r="O42" s="343">
        <v>1941458</v>
      </c>
      <c r="P42" s="48"/>
    </row>
    <row r="43" spans="1:16">
      <c r="A43" s="1" t="s">
        <v>66</v>
      </c>
      <c r="B43" s="12" t="s">
        <v>33</v>
      </c>
      <c r="C43" s="21" t="s">
        <v>311</v>
      </c>
      <c r="D43" s="20"/>
      <c r="E43" s="20"/>
      <c r="F43" s="20"/>
      <c r="G43" s="20"/>
      <c r="H43" s="20"/>
      <c r="I43" s="20"/>
      <c r="J43" s="78">
        <v>0</v>
      </c>
      <c r="K43" s="345">
        <v>0</v>
      </c>
      <c r="L43" s="343">
        <v>0</v>
      </c>
      <c r="M43" s="26"/>
      <c r="N43" s="355">
        <v>0</v>
      </c>
      <c r="O43" s="343">
        <v>0</v>
      </c>
      <c r="P43" s="48"/>
    </row>
    <row r="44" spans="1:16">
      <c r="A44" s="7" t="s">
        <v>68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79">
        <v>0</v>
      </c>
      <c r="K44" s="347">
        <v>0</v>
      </c>
      <c r="L44" s="375">
        <v>0</v>
      </c>
      <c r="M44" s="26"/>
      <c r="N44" s="356">
        <v>0</v>
      </c>
      <c r="O44" s="375">
        <v>0</v>
      </c>
      <c r="P44" s="48"/>
    </row>
    <row r="45" spans="1:16">
      <c r="C45" s="20" t="s">
        <v>69</v>
      </c>
      <c r="D45" s="20"/>
      <c r="E45" s="20"/>
      <c r="F45" s="20"/>
      <c r="G45" s="20"/>
      <c r="H45" s="20"/>
      <c r="I45" s="20"/>
      <c r="J45" s="78">
        <v>0</v>
      </c>
      <c r="K45" s="343">
        <v>0</v>
      </c>
      <c r="L45" s="343">
        <v>0</v>
      </c>
      <c r="M45" s="49"/>
      <c r="N45" s="343">
        <v>0</v>
      </c>
      <c r="O45" s="343">
        <v>0</v>
      </c>
      <c r="P45" s="50"/>
    </row>
    <row r="46" spans="1:16">
      <c r="A46" s="28" t="s">
        <v>70</v>
      </c>
      <c r="B46" s="29"/>
      <c r="C46" s="15"/>
      <c r="D46" s="20"/>
      <c r="E46" s="9"/>
      <c r="F46" s="9"/>
      <c r="G46" s="9"/>
      <c r="H46" s="9"/>
      <c r="I46" s="9"/>
      <c r="J46" s="94"/>
      <c r="K46" s="83"/>
      <c r="L46" s="83"/>
      <c r="M46" s="34"/>
      <c r="N46" s="83"/>
      <c r="O46" s="83"/>
      <c r="P46" s="39"/>
    </row>
    <row r="47" spans="1:16">
      <c r="A47" s="28"/>
      <c r="B47" s="29"/>
      <c r="C47" s="15" t="s">
        <v>71</v>
      </c>
      <c r="D47" s="20"/>
      <c r="E47" s="9"/>
      <c r="F47" s="9"/>
      <c r="G47" s="9"/>
      <c r="H47" s="9"/>
      <c r="I47" s="9"/>
      <c r="J47" s="34">
        <v>47054549.859999992</v>
      </c>
      <c r="K47" s="88">
        <v>2</v>
      </c>
      <c r="L47" s="88">
        <v>47054553</v>
      </c>
      <c r="M47" s="34"/>
      <c r="N47" s="88">
        <v>3010384</v>
      </c>
      <c r="O47" s="88">
        <v>50064937</v>
      </c>
      <c r="P47" s="45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8"/>
      <c r="K48" s="343"/>
      <c r="L48" s="343"/>
      <c r="M48" s="20"/>
      <c r="N48" s="343"/>
      <c r="O48" s="343"/>
    </row>
    <row r="49" spans="1:16">
      <c r="A49" s="28"/>
      <c r="B49" s="29"/>
      <c r="C49" s="9" t="s">
        <v>320</v>
      </c>
      <c r="D49" s="15"/>
      <c r="E49" s="9"/>
      <c r="F49" s="9"/>
      <c r="G49" s="9"/>
      <c r="H49" s="9"/>
      <c r="I49" s="9"/>
      <c r="J49" s="94"/>
      <c r="K49" s="83"/>
      <c r="L49" s="83"/>
      <c r="M49" s="34"/>
      <c r="N49" s="83"/>
      <c r="O49" s="83"/>
      <c r="P49" s="39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81">
        <v>3545006.109999992</v>
      </c>
      <c r="K50" s="338"/>
      <c r="L50" s="353">
        <v>3545007</v>
      </c>
      <c r="M50" s="10"/>
      <c r="N50" s="353">
        <v>3373593</v>
      </c>
      <c r="O50" s="353">
        <v>6918600</v>
      </c>
      <c r="P50" s="11"/>
    </row>
    <row r="51" spans="1:16">
      <c r="A51" s="28" t="s">
        <v>73</v>
      </c>
      <c r="B51" s="29" t="s">
        <v>52</v>
      </c>
      <c r="C51" s="21"/>
      <c r="D51" s="20"/>
      <c r="E51" s="9"/>
      <c r="F51" s="9"/>
      <c r="G51" s="9"/>
      <c r="H51" s="20"/>
      <c r="I51" s="9"/>
      <c r="J51" s="89"/>
      <c r="K51" s="344"/>
      <c r="L51" s="372"/>
      <c r="M51" s="26"/>
      <c r="N51" s="344"/>
      <c r="O51" s="372"/>
      <c r="P51" s="48"/>
    </row>
    <row r="52" spans="1:16">
      <c r="A52" s="28" t="s">
        <v>75</v>
      </c>
      <c r="B52" s="29" t="s">
        <v>76</v>
      </c>
      <c r="C52" s="21" t="s">
        <v>74</v>
      </c>
      <c r="D52" s="20"/>
      <c r="E52" s="9"/>
      <c r="F52" s="9"/>
      <c r="G52" s="9"/>
      <c r="H52" s="20"/>
      <c r="I52" s="9"/>
      <c r="J52" s="78">
        <v>524554.17000000004</v>
      </c>
      <c r="K52" s="345">
        <v>0</v>
      </c>
      <c r="L52" s="343">
        <v>524554.17000000004</v>
      </c>
      <c r="M52" s="77"/>
      <c r="N52" s="345">
        <v>0</v>
      </c>
      <c r="O52" s="343">
        <v>524554</v>
      </c>
      <c r="P52" s="27"/>
    </row>
    <row r="53" spans="1:16">
      <c r="A53" s="28" t="s">
        <v>78</v>
      </c>
      <c r="B53" s="29" t="s">
        <v>79</v>
      </c>
      <c r="C53" s="9" t="s">
        <v>77</v>
      </c>
      <c r="D53" s="20"/>
      <c r="E53" s="9"/>
      <c r="F53" s="9"/>
      <c r="G53" s="9"/>
      <c r="H53" s="20"/>
      <c r="I53" s="9"/>
      <c r="J53" s="78">
        <v>358414.17</v>
      </c>
      <c r="K53" s="345">
        <v>0</v>
      </c>
      <c r="L53" s="343">
        <v>358414.17</v>
      </c>
      <c r="M53" s="77"/>
      <c r="N53" s="357">
        <v>0</v>
      </c>
      <c r="O53" s="343">
        <v>358414</v>
      </c>
      <c r="P53" s="27"/>
    </row>
    <row r="54" spans="1:16">
      <c r="A54" s="28" t="s">
        <v>81</v>
      </c>
      <c r="B54" s="29" t="s">
        <v>79</v>
      </c>
      <c r="C54" s="44" t="s">
        <v>80</v>
      </c>
      <c r="D54" s="20"/>
      <c r="E54" s="9"/>
      <c r="F54" s="9"/>
      <c r="G54" s="9"/>
      <c r="H54" s="20"/>
      <c r="I54" s="9"/>
      <c r="J54" s="79">
        <v>0</v>
      </c>
      <c r="K54" s="347">
        <v>0</v>
      </c>
      <c r="L54" s="375">
        <v>0</v>
      </c>
      <c r="M54" s="77"/>
      <c r="N54" s="347">
        <v>0</v>
      </c>
      <c r="O54" s="375">
        <v>0</v>
      </c>
      <c r="P54" s="27"/>
    </row>
    <row r="55" spans="1:16">
      <c r="A55" s="28"/>
      <c r="B55" s="29"/>
      <c r="C55" s="20" t="s">
        <v>309</v>
      </c>
      <c r="D55" s="20"/>
      <c r="E55" s="9"/>
      <c r="F55" s="9"/>
      <c r="G55" s="9"/>
      <c r="H55" s="9"/>
      <c r="I55" s="9"/>
      <c r="J55" s="49">
        <v>0</v>
      </c>
      <c r="K55" s="338">
        <v>0</v>
      </c>
      <c r="L55" s="343">
        <v>0</v>
      </c>
      <c r="M55" s="49"/>
      <c r="N55" s="343">
        <v>0</v>
      </c>
      <c r="O55" s="343">
        <v>0</v>
      </c>
      <c r="P55" s="50"/>
    </row>
    <row r="56" spans="1:16" ht="13.5" thickBot="1">
      <c r="A56" s="40" t="s">
        <v>82</v>
      </c>
      <c r="B56" s="29"/>
      <c r="C56" s="15"/>
      <c r="D56" s="20"/>
      <c r="E56" s="20"/>
      <c r="F56" s="9"/>
      <c r="G56" s="9"/>
      <c r="H56" s="9"/>
      <c r="I56" s="9"/>
      <c r="J56" s="80"/>
      <c r="K56" s="80"/>
      <c r="L56" s="80"/>
      <c r="M56" s="82"/>
      <c r="N56" s="80"/>
      <c r="O56" s="80"/>
      <c r="P56" s="51"/>
    </row>
    <row r="57" spans="1:16" ht="13.5" thickTop="1">
      <c r="A57" s="28"/>
      <c r="B57" s="29"/>
      <c r="C57" s="15" t="s">
        <v>83</v>
      </c>
      <c r="D57" s="20"/>
      <c r="E57" s="20"/>
      <c r="F57" s="9"/>
      <c r="G57" s="9"/>
      <c r="H57" s="9"/>
      <c r="I57" s="9"/>
      <c r="J57" s="88">
        <v>882968.34000000008</v>
      </c>
      <c r="K57" s="88">
        <v>0</v>
      </c>
      <c r="L57" s="88">
        <v>882968</v>
      </c>
      <c r="M57" s="34"/>
      <c r="N57" s="88">
        <v>0</v>
      </c>
      <c r="O57" s="88">
        <v>882968</v>
      </c>
      <c r="P57" s="45"/>
    </row>
    <row r="58" spans="1:16">
      <c r="A58" s="40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52"/>
      <c r="N58" s="83"/>
      <c r="O58" s="83"/>
      <c r="P58" s="51"/>
    </row>
    <row r="59" spans="1:16">
      <c r="A59" s="28"/>
      <c r="B59" s="29"/>
      <c r="C59" s="53" t="s">
        <v>314</v>
      </c>
      <c r="D59" s="20"/>
      <c r="E59" s="20"/>
      <c r="F59" s="9"/>
      <c r="G59" s="9"/>
      <c r="H59" s="9"/>
      <c r="I59" s="9"/>
      <c r="J59" s="54">
        <v>4427974.4499999918</v>
      </c>
      <c r="K59" s="338">
        <v>0</v>
      </c>
      <c r="L59" s="358">
        <v>4427975</v>
      </c>
      <c r="M59" s="54"/>
      <c r="N59" s="358">
        <v>3373593</v>
      </c>
      <c r="O59" s="358">
        <v>7801568</v>
      </c>
      <c r="P59" s="55"/>
    </row>
    <row r="60" spans="1:16">
      <c r="A60" s="28" t="s">
        <v>84</v>
      </c>
      <c r="B60" s="29"/>
      <c r="C60" s="9"/>
      <c r="D60" s="20"/>
      <c r="E60" s="9"/>
      <c r="F60" s="9"/>
      <c r="G60" s="9"/>
      <c r="H60" s="9"/>
      <c r="I60" s="9"/>
      <c r="J60" s="56"/>
      <c r="K60" s="338"/>
      <c r="L60" s="359"/>
      <c r="M60" s="26"/>
      <c r="N60" s="359"/>
      <c r="O60" s="343"/>
      <c r="P60" s="57"/>
    </row>
    <row r="61" spans="1:16">
      <c r="A61" s="28" t="s">
        <v>86</v>
      </c>
      <c r="B61" s="29" t="s">
        <v>87</v>
      </c>
      <c r="C61" s="9" t="s">
        <v>85</v>
      </c>
      <c r="D61" s="20"/>
      <c r="E61" s="9"/>
      <c r="F61" s="9"/>
      <c r="G61" s="9"/>
      <c r="H61" s="9"/>
      <c r="I61" s="9"/>
      <c r="J61" s="95"/>
      <c r="K61" s="338"/>
      <c r="L61" s="379">
        <v>55924554</v>
      </c>
      <c r="M61" s="26"/>
      <c r="N61" s="360">
        <v>17320228</v>
      </c>
      <c r="O61" s="88">
        <v>73244782</v>
      </c>
      <c r="P61" s="48"/>
    </row>
    <row r="62" spans="1:16" s="36" customFormat="1">
      <c r="A62" s="28"/>
      <c r="B62" s="29"/>
      <c r="C62" s="21" t="s">
        <v>88</v>
      </c>
      <c r="D62" s="21"/>
      <c r="E62" s="21"/>
      <c r="F62" s="21"/>
      <c r="G62" s="21"/>
      <c r="H62" s="58"/>
      <c r="I62" s="21"/>
      <c r="J62" s="75"/>
      <c r="K62" s="88"/>
      <c r="L62" s="378"/>
      <c r="M62" s="59">
        <v>-106251</v>
      </c>
      <c r="N62" s="361">
        <v>0</v>
      </c>
      <c r="O62" s="361">
        <v>0</v>
      </c>
      <c r="P62" s="60"/>
    </row>
    <row r="63" spans="1:16" s="36" customFormat="1">
      <c r="A63" s="40"/>
      <c r="B63" s="29"/>
      <c r="C63" s="61"/>
      <c r="D63" s="21"/>
      <c r="E63" s="21"/>
      <c r="F63" s="21"/>
      <c r="G63" s="21"/>
      <c r="H63" s="35"/>
      <c r="I63" s="35"/>
      <c r="J63" s="87"/>
      <c r="K63" s="348"/>
      <c r="L63" s="362"/>
      <c r="M63" s="52"/>
      <c r="N63" s="362"/>
      <c r="O63" s="362"/>
      <c r="P63" s="51"/>
    </row>
    <row r="64" spans="1:16" s="331" customFormat="1">
      <c r="A64" s="327"/>
      <c r="B64" s="328"/>
      <c r="C64" s="329" t="s">
        <v>89</v>
      </c>
      <c r="D64" s="329"/>
      <c r="E64" s="329"/>
      <c r="F64" s="329"/>
      <c r="G64" s="329"/>
      <c r="H64" s="329"/>
      <c r="I64" s="329"/>
      <c r="J64" s="329"/>
      <c r="K64" s="349"/>
      <c r="L64" s="349">
        <v>55924554</v>
      </c>
      <c r="M64" s="330"/>
      <c r="N64" s="363">
        <v>17320228</v>
      </c>
      <c r="O64" s="363">
        <v>73244782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62"/>
      <c r="J65" s="96"/>
      <c r="K65" s="338"/>
      <c r="L65" s="362"/>
      <c r="M65" s="52"/>
      <c r="N65" s="362"/>
      <c r="O65" s="362"/>
      <c r="P65" s="24"/>
    </row>
    <row r="66" spans="1:16">
      <c r="A66" s="40"/>
      <c r="B66" s="29"/>
      <c r="C66" s="9" t="s">
        <v>90</v>
      </c>
      <c r="D66" s="9"/>
      <c r="E66" s="9"/>
      <c r="F66" s="9"/>
      <c r="G66" s="9"/>
      <c r="H66" s="9"/>
      <c r="I66" s="9"/>
      <c r="J66" s="63"/>
      <c r="K66" s="338"/>
      <c r="L66" s="338">
        <v>60352529</v>
      </c>
      <c r="M66" s="9"/>
      <c r="N66" s="338">
        <v>20693821</v>
      </c>
      <c r="O66" s="338">
        <v>81046350</v>
      </c>
      <c r="P66" s="64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43"/>
      <c r="L67" s="343"/>
      <c r="M67" s="20"/>
      <c r="N67" s="343"/>
      <c r="O67" s="343"/>
    </row>
    <row r="68" spans="1:16" customFormat="1" ht="15">
      <c r="C68" s="4" t="s">
        <v>91</v>
      </c>
      <c r="K68" s="350"/>
      <c r="L68" s="380"/>
      <c r="M68" s="65"/>
      <c r="N68" s="364"/>
      <c r="O68" s="364"/>
    </row>
    <row r="69" spans="1:16">
      <c r="I69" s="66"/>
      <c r="J69" s="66"/>
      <c r="K69" s="351"/>
      <c r="L69" s="365">
        <v>0</v>
      </c>
      <c r="M69" s="97"/>
      <c r="N69" s="365">
        <v>0</v>
      </c>
      <c r="O69" s="365">
        <v>0</v>
      </c>
    </row>
    <row r="70" spans="1:16">
      <c r="L70" s="365">
        <v>1</v>
      </c>
      <c r="M70" s="97"/>
      <c r="N70" s="365"/>
      <c r="O70" s="365"/>
    </row>
    <row r="71" spans="1:16">
      <c r="L71" s="365"/>
      <c r="M71" s="97"/>
      <c r="N71" s="360"/>
      <c r="O71" s="360"/>
    </row>
    <row r="72" spans="1:16">
      <c r="L72" s="365"/>
      <c r="M72" s="97"/>
      <c r="N72" s="365"/>
      <c r="O72" s="365"/>
    </row>
    <row r="73" spans="1:16">
      <c r="L73" s="365"/>
      <c r="M73" s="97"/>
      <c r="N73" s="365"/>
      <c r="O73" s="365"/>
    </row>
    <row r="74" spans="1:16">
      <c r="J74" s="332"/>
      <c r="L74" s="365"/>
      <c r="M74" s="97"/>
      <c r="N74" s="365"/>
      <c r="O74" s="365"/>
    </row>
    <row r="75" spans="1:16">
      <c r="A75" s="7"/>
      <c r="B75" s="8"/>
      <c r="L75" s="365"/>
      <c r="M75" s="97"/>
      <c r="N75" s="365"/>
      <c r="O75" s="365"/>
    </row>
    <row r="76" spans="1:16">
      <c r="L76" s="365"/>
      <c r="M76" s="97"/>
      <c r="N76" s="365"/>
      <c r="O76" s="365"/>
    </row>
    <row r="77" spans="1:16">
      <c r="A77" s="7"/>
      <c r="B77" s="8"/>
      <c r="L77" s="365"/>
      <c r="M77" s="97"/>
      <c r="N77" s="365"/>
      <c r="O77" s="365"/>
    </row>
    <row r="78" spans="1:16">
      <c r="L78" s="365"/>
      <c r="M78" s="97"/>
      <c r="N78" s="365"/>
      <c r="O78" s="365"/>
    </row>
    <row r="79" spans="1:16">
      <c r="A79" s="7"/>
      <c r="B79" s="8"/>
      <c r="L79" s="365"/>
      <c r="M79" s="97"/>
      <c r="N79" s="365"/>
      <c r="O79" s="365"/>
    </row>
    <row r="80" spans="1:16">
      <c r="L80" s="365"/>
      <c r="M80" s="97"/>
      <c r="N80" s="365"/>
      <c r="O80" s="365"/>
    </row>
    <row r="82" spans="1:2">
      <c r="A82" s="7"/>
      <c r="B82" s="8"/>
    </row>
    <row r="83" spans="1:2">
      <c r="A83" s="4"/>
    </row>
  </sheetData>
  <sheetProtection algorithmName="SHA-512" hashValue="A0mDubkToNIVjbahJ4Oz5cunxBfggQpYoCgEH9XF5oxOPUsM64RFksxJcUizLV9XkiKabPnLcyBFHhSQRi+6QQ==" saltValue="1cbnQz6CiCDsx5KY4cPzYg==" spinCount="100000" sheet="1" formatColumns="0" formatRows="0"/>
  <conditionalFormatting sqref="L68">
    <cfRule type="cellIs" dxfId="11" priority="3" operator="notEqual">
      <formula>0</formula>
    </cfRule>
    <cfRule type="cellIs" dxfId="10" priority="4" operator="equal">
      <formula>0</formula>
    </cfRule>
  </conditionalFormatting>
  <conditionalFormatting sqref="N68:O68">
    <cfRule type="cellIs" dxfId="9" priority="1" operator="notEqual">
      <formula>0</formula>
    </cfRule>
    <cfRule type="cellIs" dxfId="8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FF00"/>
    <pageSetUpPr fitToPage="1"/>
  </sheetPr>
  <dimension ref="A1:P83"/>
  <sheetViews>
    <sheetView topLeftCell="C1" zoomScale="90" zoomScaleNormal="9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0" width="17.7109375" style="4" customWidth="1"/>
    <col min="11" max="12" width="17.7109375" style="352" customWidth="1"/>
    <col min="13" max="13" width="0.140625" style="4" customWidth="1"/>
    <col min="14" max="14" width="17.7109375" style="352" customWidth="1"/>
    <col min="15" max="15" width="19.28515625" style="352" customWidth="1"/>
    <col min="16" max="16" width="11.28515625" style="4" customWidth="1"/>
    <col min="17" max="16384" width="11.140625" style="4"/>
  </cols>
  <sheetData>
    <row r="1" spans="1:16">
      <c r="B1" s="2"/>
      <c r="C1" s="339"/>
      <c r="D1" s="104"/>
      <c r="E1" s="104"/>
      <c r="F1" s="104"/>
      <c r="G1" s="104"/>
      <c r="H1" s="104"/>
      <c r="I1" s="104"/>
      <c r="J1" s="101" t="s">
        <v>376</v>
      </c>
      <c r="K1" s="339"/>
      <c r="L1" s="339"/>
      <c r="M1" s="104"/>
      <c r="N1" s="339"/>
      <c r="O1" s="339"/>
      <c r="P1" s="3"/>
    </row>
    <row r="2" spans="1:16">
      <c r="B2" s="2"/>
      <c r="C2" s="104"/>
      <c r="D2" s="104"/>
      <c r="E2" s="104"/>
      <c r="F2" s="104"/>
      <c r="G2" s="104"/>
      <c r="H2" s="104"/>
      <c r="I2" s="104"/>
      <c r="J2" s="101" t="s">
        <v>0</v>
      </c>
      <c r="K2" s="339"/>
      <c r="L2" s="339"/>
      <c r="M2" s="104"/>
      <c r="N2" s="339"/>
      <c r="O2" s="339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02" t="s">
        <v>1</v>
      </c>
      <c r="K3" s="340"/>
      <c r="L3" s="340"/>
      <c r="M3" s="15"/>
      <c r="N3" s="340"/>
      <c r="O3" s="366"/>
      <c r="P3" s="4" t="s">
        <v>2</v>
      </c>
    </row>
    <row r="4" spans="1:16">
      <c r="B4" s="2"/>
      <c r="C4" s="105"/>
      <c r="D4" s="106"/>
      <c r="E4" s="106"/>
      <c r="F4" s="106"/>
      <c r="G4" s="106"/>
      <c r="H4" s="106"/>
      <c r="I4" s="106"/>
      <c r="J4" s="107" t="s">
        <v>373</v>
      </c>
      <c r="K4" s="340"/>
      <c r="L4" s="340"/>
      <c r="M4" s="106"/>
      <c r="N4" s="340"/>
      <c r="O4" s="367"/>
      <c r="P4" s="4" t="s">
        <v>374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88"/>
      <c r="L5" s="353"/>
      <c r="M5" s="10"/>
      <c r="N5" s="353"/>
      <c r="O5" s="353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54" t="s">
        <v>3</v>
      </c>
      <c r="K6" s="341"/>
      <c r="L6" s="354" t="s">
        <v>3</v>
      </c>
      <c r="M6" s="255"/>
      <c r="N6" s="354" t="s">
        <v>4</v>
      </c>
      <c r="O6" s="354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56" t="s">
        <v>290</v>
      </c>
      <c r="K7" s="342" t="s">
        <v>291</v>
      </c>
      <c r="L7" s="370"/>
      <c r="M7" s="258"/>
      <c r="N7" s="342" t="str">
        <f>[4]SNP!$O$9</f>
        <v>Unit</v>
      </c>
      <c r="O7" s="342"/>
      <c r="P7" s="16"/>
    </row>
    <row r="8" spans="1:16">
      <c r="A8" s="17" t="s">
        <v>7</v>
      </c>
      <c r="B8" s="18" t="s">
        <v>8</v>
      </c>
      <c r="C8" s="9" t="s">
        <v>6</v>
      </c>
      <c r="D8" s="9"/>
      <c r="E8" s="9"/>
      <c r="F8" s="9"/>
      <c r="G8" s="9"/>
      <c r="H8" s="9"/>
      <c r="I8" s="9"/>
      <c r="J8" s="9"/>
      <c r="K8" s="338"/>
      <c r="L8" s="353"/>
      <c r="M8" s="10"/>
      <c r="N8" s="353"/>
      <c r="O8" s="353"/>
      <c r="P8" s="11"/>
    </row>
    <row r="9" spans="1:16">
      <c r="B9" s="19"/>
      <c r="C9" s="20" t="s">
        <v>9</v>
      </c>
      <c r="D9" s="21"/>
      <c r="E9" s="9"/>
      <c r="F9" s="9"/>
      <c r="G9" s="9"/>
      <c r="H9" s="9"/>
      <c r="I9" s="20"/>
      <c r="J9" s="20"/>
      <c r="K9" s="343"/>
      <c r="L9" s="343"/>
      <c r="M9" s="10"/>
      <c r="N9" s="343"/>
      <c r="O9" s="343"/>
    </row>
    <row r="10" spans="1:16">
      <c r="A10" s="1" t="s">
        <v>11</v>
      </c>
      <c r="B10" s="19" t="s">
        <v>12</v>
      </c>
      <c r="C10" s="20"/>
      <c r="D10" s="22" t="s">
        <v>321</v>
      </c>
      <c r="E10" s="20"/>
      <c r="F10" s="109"/>
      <c r="G10" s="109"/>
      <c r="H10" s="23"/>
      <c r="I10" s="21"/>
      <c r="J10" s="89"/>
      <c r="K10" s="344"/>
      <c r="L10" s="372"/>
      <c r="M10" s="76"/>
      <c r="N10" s="344"/>
      <c r="O10" s="372"/>
      <c r="P10" s="24"/>
    </row>
    <row r="11" spans="1:16">
      <c r="A11" s="1" t="s">
        <v>14</v>
      </c>
      <c r="B11" s="19" t="s">
        <v>15</v>
      </c>
      <c r="C11" s="20"/>
      <c r="D11" s="21" t="s">
        <v>322</v>
      </c>
      <c r="E11" s="9"/>
      <c r="F11" s="25"/>
      <c r="G11" s="26">
        <v>12280286.640000001</v>
      </c>
      <c r="H11" s="9"/>
      <c r="I11" s="20"/>
      <c r="J11" s="78">
        <v>24125817.409999996</v>
      </c>
      <c r="K11" s="345">
        <v>-0.41</v>
      </c>
      <c r="L11" s="343">
        <v>24125816.999999996</v>
      </c>
      <c r="M11" s="77"/>
      <c r="N11" s="345">
        <v>0</v>
      </c>
      <c r="O11" s="343">
        <v>24125817</v>
      </c>
      <c r="P11" s="27"/>
    </row>
    <row r="12" spans="1:16">
      <c r="A12" s="1" t="s">
        <v>17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8">
        <v>12258738.82</v>
      </c>
      <c r="K12" s="345">
        <v>0.18</v>
      </c>
      <c r="L12" s="343">
        <v>12258739</v>
      </c>
      <c r="M12" s="77"/>
      <c r="N12" s="345">
        <v>0</v>
      </c>
      <c r="O12" s="343">
        <v>12258739</v>
      </c>
      <c r="P12" s="27"/>
    </row>
    <row r="13" spans="1:16">
      <c r="A13" s="1" t="s">
        <v>19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8">
        <v>13622317.84</v>
      </c>
      <c r="K13" s="345">
        <v>0.16</v>
      </c>
      <c r="L13" s="343">
        <v>13622318</v>
      </c>
      <c r="M13" s="77"/>
      <c r="N13" s="345">
        <v>0</v>
      </c>
      <c r="O13" s="343">
        <v>13622318</v>
      </c>
      <c r="P13" s="27"/>
    </row>
    <row r="14" spans="1:16">
      <c r="A14" s="1" t="s">
        <v>21</v>
      </c>
      <c r="B14" s="19" t="s">
        <v>12</v>
      </c>
      <c r="C14" s="20"/>
      <c r="D14" s="21" t="s">
        <v>20</v>
      </c>
      <c r="E14" s="9"/>
      <c r="F14" s="25"/>
      <c r="G14" s="25"/>
      <c r="H14" s="20"/>
      <c r="I14" s="20"/>
      <c r="J14" s="78">
        <v>0</v>
      </c>
      <c r="K14" s="345">
        <v>0</v>
      </c>
      <c r="L14" s="343">
        <v>0</v>
      </c>
      <c r="M14" s="77"/>
      <c r="N14" s="345">
        <v>0</v>
      </c>
      <c r="O14" s="343">
        <v>0</v>
      </c>
      <c r="P14" s="27"/>
    </row>
    <row r="15" spans="1:16">
      <c r="A15" s="28"/>
      <c r="B15" s="29"/>
      <c r="C15" s="20"/>
      <c r="D15" s="21" t="s">
        <v>22</v>
      </c>
      <c r="E15" s="9"/>
      <c r="F15" s="30"/>
      <c r="G15" s="26"/>
      <c r="H15" s="31"/>
      <c r="I15" s="20"/>
      <c r="J15" s="90">
        <v>226680.42</v>
      </c>
      <c r="K15" s="346">
        <v>-0.42</v>
      </c>
      <c r="L15" s="374">
        <v>226680</v>
      </c>
      <c r="M15" s="77"/>
      <c r="N15" s="343">
        <v>0</v>
      </c>
      <c r="O15" s="343">
        <v>226680</v>
      </c>
    </row>
    <row r="16" spans="1:16">
      <c r="A16" s="28" t="s">
        <v>24</v>
      </c>
      <c r="B16" s="29" t="s">
        <v>12</v>
      </c>
      <c r="C16" s="20"/>
      <c r="D16" s="22" t="s">
        <v>324</v>
      </c>
      <c r="E16" s="20"/>
      <c r="F16" s="109"/>
      <c r="G16" s="109"/>
      <c r="H16" s="31"/>
      <c r="I16" s="20"/>
      <c r="J16" s="78"/>
      <c r="K16" s="345">
        <v>0</v>
      </c>
      <c r="L16" s="343"/>
      <c r="M16" s="77"/>
      <c r="N16" s="345">
        <v>0</v>
      </c>
      <c r="O16" s="343"/>
      <c r="P16" s="27"/>
    </row>
    <row r="17" spans="1:16">
      <c r="A17" s="28" t="s">
        <v>25</v>
      </c>
      <c r="B17" s="32" t="s">
        <v>26</v>
      </c>
      <c r="C17" s="20"/>
      <c r="D17" s="33" t="s">
        <v>325</v>
      </c>
      <c r="E17" s="9"/>
      <c r="F17" s="9"/>
      <c r="G17" s="9">
        <v>0</v>
      </c>
      <c r="H17" s="9"/>
      <c r="I17" s="21"/>
      <c r="J17" s="79">
        <v>3874921.29</v>
      </c>
      <c r="K17" s="347">
        <v>0.28999999999999998</v>
      </c>
      <c r="L17" s="375">
        <v>3874921.58</v>
      </c>
      <c r="M17" s="77"/>
      <c r="N17" s="347">
        <v>0</v>
      </c>
      <c r="O17" s="375">
        <v>3874922</v>
      </c>
      <c r="P17" s="27"/>
    </row>
    <row r="18" spans="1:16" s="36" customFormat="1">
      <c r="A18" s="28"/>
      <c r="B18" s="32"/>
      <c r="C18" s="21"/>
      <c r="D18" s="21" t="s">
        <v>27</v>
      </c>
      <c r="E18" s="21"/>
      <c r="F18" s="21"/>
      <c r="G18" s="21"/>
      <c r="H18" s="34"/>
      <c r="I18" s="34"/>
      <c r="J18" s="34">
        <v>585057.41999999993</v>
      </c>
      <c r="K18" s="88">
        <v>0</v>
      </c>
      <c r="L18" s="88">
        <v>585057.41999999993</v>
      </c>
      <c r="M18" s="35"/>
      <c r="N18" s="348">
        <v>6816769</v>
      </c>
      <c r="O18" s="348">
        <v>7401826</v>
      </c>
    </row>
    <row r="19" spans="1:16" ht="13.5" thickBot="1">
      <c r="A19" s="28" t="s">
        <v>28</v>
      </c>
      <c r="B19" s="32"/>
      <c r="C19" s="20"/>
      <c r="D19" s="37"/>
      <c r="E19" s="20"/>
      <c r="F19" s="9"/>
      <c r="G19" s="9"/>
      <c r="H19" s="9"/>
      <c r="I19" s="9"/>
      <c r="J19" s="91"/>
      <c r="K19" s="80"/>
      <c r="L19" s="80"/>
      <c r="M19" s="38"/>
      <c r="N19" s="80"/>
      <c r="O19" s="80"/>
      <c r="P19" s="39"/>
    </row>
    <row r="20" spans="1:16" ht="13.5" thickTop="1">
      <c r="A20" s="28"/>
      <c r="B20" s="32"/>
      <c r="C20" s="9"/>
      <c r="D20" s="9" t="s">
        <v>29</v>
      </c>
      <c r="E20" s="9"/>
      <c r="F20" s="9"/>
      <c r="G20" s="9"/>
      <c r="H20" s="9"/>
      <c r="I20" s="9"/>
      <c r="J20" s="81">
        <v>54693533.199999996</v>
      </c>
      <c r="K20" s="338">
        <v>0</v>
      </c>
      <c r="L20" s="353">
        <v>54693533</v>
      </c>
      <c r="M20" s="10"/>
      <c r="N20" s="353">
        <v>6816769</v>
      </c>
      <c r="O20" s="353">
        <v>61510302</v>
      </c>
      <c r="P20" s="11"/>
    </row>
    <row r="21" spans="1:16">
      <c r="A21" s="40"/>
      <c r="B21" s="41"/>
      <c r="C21" s="15"/>
      <c r="D21" s="9"/>
      <c r="E21" s="9"/>
      <c r="F21" s="9"/>
      <c r="G21" s="9"/>
      <c r="H21" s="9"/>
      <c r="I21" s="9"/>
      <c r="J21" s="81"/>
      <c r="K21" s="338"/>
      <c r="L21" s="353"/>
      <c r="M21" s="10"/>
      <c r="N21" s="353"/>
      <c r="O21" s="353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81"/>
      <c r="K22" s="338"/>
      <c r="L22" s="353"/>
      <c r="M22" s="10"/>
      <c r="N22" s="353"/>
      <c r="O22" s="353"/>
      <c r="P22" s="11"/>
    </row>
    <row r="23" spans="1:16">
      <c r="A23" s="7" t="s">
        <v>32</v>
      </c>
      <c r="B23" s="12" t="s">
        <v>33</v>
      </c>
      <c r="C23" s="22" t="s">
        <v>31</v>
      </c>
      <c r="D23" s="21"/>
      <c r="E23" s="9"/>
      <c r="F23" s="9"/>
      <c r="G23" s="20"/>
      <c r="H23" s="9"/>
      <c r="I23" s="9"/>
      <c r="J23" s="92"/>
      <c r="K23" s="344"/>
      <c r="L23" s="376"/>
      <c r="M23" s="77"/>
      <c r="N23" s="344"/>
      <c r="O23" s="372"/>
      <c r="P23" s="27"/>
    </row>
    <row r="24" spans="1:16">
      <c r="A24" s="1" t="s">
        <v>35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8">
        <v>79086176.860000014</v>
      </c>
      <c r="K24" s="345">
        <v>0</v>
      </c>
      <c r="L24" s="343">
        <v>79086176.860000014</v>
      </c>
      <c r="M24" s="77"/>
      <c r="N24" s="345">
        <v>492070</v>
      </c>
      <c r="O24" s="343">
        <v>79578247</v>
      </c>
      <c r="P24" s="27"/>
    </row>
    <row r="25" spans="1:16">
      <c r="A25" s="7" t="s">
        <v>37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8">
        <v>25792856.709999993</v>
      </c>
      <c r="K25" s="345">
        <v>0</v>
      </c>
      <c r="L25" s="343">
        <v>25792856.709999993</v>
      </c>
      <c r="M25" s="77"/>
      <c r="N25" s="345">
        <v>771555</v>
      </c>
      <c r="O25" s="343">
        <v>26564412</v>
      </c>
      <c r="P25" s="27"/>
    </row>
    <row r="26" spans="1:16">
      <c r="A26" s="1" t="s">
        <v>39</v>
      </c>
      <c r="B26" s="12" t="s">
        <v>33</v>
      </c>
      <c r="C26" s="22"/>
      <c r="D26" s="99" t="s">
        <v>38</v>
      </c>
      <c r="E26" s="110"/>
      <c r="F26" s="9"/>
      <c r="G26" s="20"/>
      <c r="H26" s="9"/>
      <c r="I26" s="9"/>
      <c r="J26" s="78">
        <v>2790165.24</v>
      </c>
      <c r="K26" s="345">
        <v>0</v>
      </c>
      <c r="L26" s="343">
        <v>2790165.24</v>
      </c>
      <c r="M26" s="77"/>
      <c r="N26" s="345">
        <v>0</v>
      </c>
      <c r="O26" s="343">
        <v>2790165</v>
      </c>
      <c r="P26" s="27"/>
    </row>
    <row r="27" spans="1:16">
      <c r="A27" s="7" t="s">
        <v>41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8">
        <v>9574253.8800000008</v>
      </c>
      <c r="K27" s="345">
        <v>0</v>
      </c>
      <c r="L27" s="343">
        <v>9574253.8800000008</v>
      </c>
      <c r="M27" s="77"/>
      <c r="N27" s="345">
        <v>341615</v>
      </c>
      <c r="O27" s="343">
        <v>9915869</v>
      </c>
      <c r="P27" s="27"/>
    </row>
    <row r="28" spans="1:16">
      <c r="A28" s="1" t="s">
        <v>43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8">
        <v>9288698.9700000007</v>
      </c>
      <c r="K28" s="345">
        <v>0</v>
      </c>
      <c r="L28" s="343">
        <v>9288698.9700000007</v>
      </c>
      <c r="M28" s="77"/>
      <c r="N28" s="345">
        <v>945911</v>
      </c>
      <c r="O28" s="343">
        <v>10234610</v>
      </c>
      <c r="P28" s="27"/>
    </row>
    <row r="29" spans="1:16">
      <c r="A29" s="7" t="s">
        <v>45</v>
      </c>
      <c r="B29" s="12" t="s">
        <v>46</v>
      </c>
      <c r="C29" s="22"/>
      <c r="D29" s="21" t="s">
        <v>44</v>
      </c>
      <c r="E29" s="9"/>
      <c r="F29" s="9"/>
      <c r="G29" s="20"/>
      <c r="H29" s="9"/>
      <c r="I29" s="9"/>
      <c r="J29" s="79">
        <v>7527066.1900000004</v>
      </c>
      <c r="K29" s="347">
        <v>0</v>
      </c>
      <c r="L29" s="375">
        <v>7527066.1900000004</v>
      </c>
      <c r="M29" s="77"/>
      <c r="N29" s="347">
        <v>77289</v>
      </c>
      <c r="O29" s="375">
        <v>7604355</v>
      </c>
      <c r="P29" s="27"/>
    </row>
    <row r="30" spans="1:16">
      <c r="C30" s="22"/>
      <c r="D30" s="21" t="s">
        <v>47</v>
      </c>
      <c r="E30" s="9"/>
      <c r="F30" s="9"/>
      <c r="G30" s="20"/>
      <c r="H30" s="9"/>
      <c r="I30" s="9"/>
      <c r="J30" s="93">
        <v>7619969.6399999997</v>
      </c>
      <c r="K30" s="338">
        <v>0.51</v>
      </c>
      <c r="L30" s="353">
        <v>7619970.1499999994</v>
      </c>
      <c r="M30" s="42"/>
      <c r="N30" s="353">
        <v>237582</v>
      </c>
      <c r="O30" s="353">
        <v>7857552</v>
      </c>
      <c r="P30" s="43"/>
    </row>
    <row r="31" spans="1:16" ht="13.5" thickBot="1">
      <c r="A31" s="1" t="s">
        <v>48</v>
      </c>
      <c r="C31" s="9"/>
      <c r="D31" s="37"/>
      <c r="E31" s="20"/>
      <c r="F31" s="9"/>
      <c r="G31" s="9"/>
      <c r="H31" s="9"/>
      <c r="I31" s="9"/>
      <c r="J31" s="91"/>
      <c r="K31" s="80"/>
      <c r="L31" s="80"/>
      <c r="M31" s="82"/>
      <c r="N31" s="80"/>
      <c r="O31" s="80"/>
      <c r="P31" s="39"/>
    </row>
    <row r="32" spans="1:16" ht="13.5" thickTop="1">
      <c r="A32" s="7"/>
      <c r="C32" s="22"/>
      <c r="D32" s="44" t="s">
        <v>49</v>
      </c>
      <c r="E32" s="9"/>
      <c r="F32" s="9"/>
      <c r="G32" s="20"/>
      <c r="H32" s="9"/>
      <c r="I32" s="9"/>
      <c r="J32" s="34">
        <v>141679187.48999998</v>
      </c>
      <c r="K32" s="338">
        <v>0.51</v>
      </c>
      <c r="L32" s="88">
        <v>141679188</v>
      </c>
      <c r="M32" s="34"/>
      <c r="N32" s="88">
        <v>2866022</v>
      </c>
      <c r="O32" s="88">
        <v>144545210</v>
      </c>
      <c r="P32" s="45"/>
    </row>
    <row r="33" spans="1:16">
      <c r="C33" s="9"/>
      <c r="D33" s="37"/>
      <c r="E33" s="20"/>
      <c r="F33" s="9"/>
      <c r="G33" s="9"/>
      <c r="H33" s="9"/>
      <c r="I33" s="9"/>
      <c r="J33" s="94"/>
      <c r="K33" s="83"/>
      <c r="L33" s="83"/>
      <c r="M33" s="38"/>
      <c r="N33" s="83"/>
      <c r="O33" s="83"/>
      <c r="P33" s="39"/>
    </row>
    <row r="34" spans="1:16">
      <c r="A34" s="7"/>
      <c r="C34" s="9"/>
      <c r="D34" s="9" t="s">
        <v>312</v>
      </c>
      <c r="E34" s="9"/>
      <c r="F34" s="9"/>
      <c r="G34" s="9"/>
      <c r="H34" s="9"/>
      <c r="I34" s="9"/>
      <c r="J34" s="81">
        <v>-86985654.289999992</v>
      </c>
      <c r="K34" s="338">
        <v>-0.51</v>
      </c>
      <c r="L34" s="353">
        <v>-86985655</v>
      </c>
      <c r="M34" s="46"/>
      <c r="N34" s="353">
        <v>3950747</v>
      </c>
      <c r="O34" s="353">
        <v>-83034908</v>
      </c>
      <c r="P34" s="47"/>
    </row>
    <row r="35" spans="1:16">
      <c r="C35" s="15"/>
      <c r="D35" s="20"/>
      <c r="E35" s="9"/>
      <c r="F35" s="9"/>
      <c r="G35" s="9"/>
      <c r="H35" s="9"/>
      <c r="I35" s="9"/>
      <c r="J35" s="81"/>
      <c r="K35" s="338"/>
      <c r="L35" s="353"/>
      <c r="M35" s="10"/>
      <c r="N35" s="353"/>
      <c r="O35" s="353"/>
      <c r="P35" s="11"/>
    </row>
    <row r="36" spans="1:16">
      <c r="A36" s="7" t="s">
        <v>51</v>
      </c>
      <c r="B36" s="12" t="s">
        <v>52</v>
      </c>
      <c r="C36" s="21" t="s">
        <v>50</v>
      </c>
      <c r="D36" s="20"/>
      <c r="E36" s="9"/>
      <c r="F36" s="9"/>
      <c r="G36" s="20"/>
      <c r="H36" s="9"/>
      <c r="I36" s="9"/>
      <c r="J36" s="89"/>
      <c r="K36" s="344"/>
      <c r="L36" s="372"/>
      <c r="M36" s="26"/>
      <c r="N36" s="344"/>
      <c r="O36" s="372"/>
      <c r="P36" s="48"/>
    </row>
    <row r="37" spans="1:16">
      <c r="A37" s="1" t="s">
        <v>54</v>
      </c>
      <c r="B37" s="12" t="s">
        <v>15</v>
      </c>
      <c r="C37" s="21" t="s">
        <v>53</v>
      </c>
      <c r="D37" s="20"/>
      <c r="E37" s="9"/>
      <c r="F37" s="9"/>
      <c r="G37" s="20"/>
      <c r="H37" s="9"/>
      <c r="I37" s="9"/>
      <c r="J37" s="78">
        <v>44891168.740000002</v>
      </c>
      <c r="K37" s="345">
        <v>0.26</v>
      </c>
      <c r="L37" s="343">
        <v>44891169</v>
      </c>
      <c r="M37" s="26"/>
      <c r="N37" s="355">
        <v>0</v>
      </c>
      <c r="O37" s="343">
        <v>44891169</v>
      </c>
      <c r="P37" s="48"/>
    </row>
    <row r="38" spans="1:16">
      <c r="A38" s="7" t="s">
        <v>56</v>
      </c>
      <c r="B38" s="12" t="s">
        <v>15</v>
      </c>
      <c r="C38" s="99" t="s">
        <v>55</v>
      </c>
      <c r="E38" s="110"/>
      <c r="F38" s="110"/>
      <c r="G38" s="20"/>
      <c r="H38" s="9"/>
      <c r="I38" s="9"/>
      <c r="J38" s="78">
        <v>33378239.170000002</v>
      </c>
      <c r="K38" s="345">
        <v>-0.17</v>
      </c>
      <c r="L38" s="343">
        <v>33378239</v>
      </c>
      <c r="M38" s="26"/>
      <c r="N38" s="355">
        <v>0</v>
      </c>
      <c r="O38" s="343">
        <v>33378239</v>
      </c>
      <c r="P38" s="48"/>
    </row>
    <row r="39" spans="1:16">
      <c r="A39" s="1" t="s">
        <v>58</v>
      </c>
      <c r="B39" s="12" t="s">
        <v>59</v>
      </c>
      <c r="C39" s="99" t="s">
        <v>57</v>
      </c>
      <c r="E39" s="110"/>
      <c r="F39" s="110"/>
      <c r="G39" s="20"/>
      <c r="H39" s="9"/>
      <c r="I39" s="9"/>
      <c r="J39" s="78">
        <v>2207703.38</v>
      </c>
      <c r="K39" s="345">
        <v>-0.38</v>
      </c>
      <c r="L39" s="343">
        <v>2207703</v>
      </c>
      <c r="M39" s="26"/>
      <c r="N39" s="355">
        <v>0</v>
      </c>
      <c r="O39" s="343">
        <v>2207703</v>
      </c>
      <c r="P39" s="48"/>
    </row>
    <row r="40" spans="1:16">
      <c r="A40" s="7" t="s">
        <v>61</v>
      </c>
      <c r="B40" s="12" t="s">
        <v>59</v>
      </c>
      <c r="C40" s="99" t="s">
        <v>60</v>
      </c>
      <c r="E40" s="110"/>
      <c r="F40" s="110"/>
      <c r="G40" s="20"/>
      <c r="H40" s="9"/>
      <c r="I40" s="9"/>
      <c r="J40" s="78">
        <v>268140.15999999997</v>
      </c>
      <c r="K40" s="345">
        <v>0</v>
      </c>
      <c r="L40" s="343">
        <v>268140.15999999997</v>
      </c>
      <c r="M40" s="26"/>
      <c r="N40" s="355">
        <v>0</v>
      </c>
      <c r="O40" s="343">
        <v>268140</v>
      </c>
      <c r="P40" s="48"/>
    </row>
    <row r="41" spans="1:16">
      <c r="A41" s="1" t="s">
        <v>62</v>
      </c>
      <c r="B41" s="12" t="s">
        <v>26</v>
      </c>
      <c r="C41" s="99" t="s">
        <v>307</v>
      </c>
      <c r="E41" s="110"/>
      <c r="F41" s="110"/>
      <c r="G41" s="20"/>
      <c r="H41" s="9"/>
      <c r="I41" s="9"/>
      <c r="J41" s="78">
        <v>0</v>
      </c>
      <c r="K41" s="345">
        <v>0</v>
      </c>
      <c r="L41" s="343">
        <v>0</v>
      </c>
      <c r="M41" s="26"/>
      <c r="N41" s="355">
        <v>0</v>
      </c>
      <c r="O41" s="343">
        <v>0</v>
      </c>
      <c r="P41" s="48"/>
    </row>
    <row r="42" spans="1:16">
      <c r="A42" s="7" t="s">
        <v>64</v>
      </c>
      <c r="B42" s="12" t="s">
        <v>65</v>
      </c>
      <c r="C42" s="21" t="s">
        <v>63</v>
      </c>
      <c r="D42" s="20"/>
      <c r="E42" s="9"/>
      <c r="F42" s="9"/>
      <c r="G42" s="20"/>
      <c r="H42" s="9"/>
      <c r="I42" s="9"/>
      <c r="J42" s="78">
        <v>-0.08</v>
      </c>
      <c r="K42" s="345">
        <v>0</v>
      </c>
      <c r="L42" s="343">
        <v>-0.08</v>
      </c>
      <c r="M42" s="26"/>
      <c r="N42" s="355">
        <v>0</v>
      </c>
      <c r="O42" s="343">
        <v>0</v>
      </c>
      <c r="P42" s="48"/>
    </row>
    <row r="43" spans="1:16">
      <c r="A43" s="1" t="s">
        <v>66</v>
      </c>
      <c r="B43" s="12" t="s">
        <v>33</v>
      </c>
      <c r="C43" s="21" t="s">
        <v>311</v>
      </c>
      <c r="D43" s="20"/>
      <c r="E43" s="20"/>
      <c r="F43" s="20"/>
      <c r="G43" s="20"/>
      <c r="H43" s="20"/>
      <c r="I43" s="20"/>
      <c r="J43" s="78">
        <v>-29919.08</v>
      </c>
      <c r="K43" s="345">
        <v>0</v>
      </c>
      <c r="L43" s="343">
        <v>-29919.08</v>
      </c>
      <c r="M43" s="26"/>
      <c r="N43" s="355">
        <v>0</v>
      </c>
      <c r="O43" s="343">
        <v>-29919</v>
      </c>
      <c r="P43" s="48"/>
    </row>
    <row r="44" spans="1:16">
      <c r="A44" s="7" t="s">
        <v>68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79">
        <v>-464474.14999999997</v>
      </c>
      <c r="K44" s="347">
        <v>0.15</v>
      </c>
      <c r="L44" s="375">
        <v>-464473.99999999994</v>
      </c>
      <c r="M44" s="26"/>
      <c r="N44" s="356">
        <v>-75903</v>
      </c>
      <c r="O44" s="375">
        <v>-540377</v>
      </c>
      <c r="P44" s="48"/>
    </row>
    <row r="45" spans="1:16">
      <c r="C45" s="20" t="s">
        <v>69</v>
      </c>
      <c r="D45" s="20"/>
      <c r="E45" s="20"/>
      <c r="F45" s="20"/>
      <c r="G45" s="20"/>
      <c r="H45" s="20"/>
      <c r="I45" s="20"/>
      <c r="J45" s="78">
        <v>0</v>
      </c>
      <c r="K45" s="343">
        <v>0</v>
      </c>
      <c r="L45" s="343">
        <v>0</v>
      </c>
      <c r="M45" s="49"/>
      <c r="N45" s="343">
        <v>0</v>
      </c>
      <c r="O45" s="343">
        <v>0</v>
      </c>
      <c r="P45" s="50"/>
    </row>
    <row r="46" spans="1:16">
      <c r="A46" s="28" t="s">
        <v>70</v>
      </c>
      <c r="B46" s="29"/>
      <c r="C46" s="15"/>
      <c r="D46" s="20"/>
      <c r="E46" s="9"/>
      <c r="F46" s="9"/>
      <c r="G46" s="9"/>
      <c r="H46" s="9"/>
      <c r="I46" s="9"/>
      <c r="J46" s="94"/>
      <c r="K46" s="83"/>
      <c r="L46" s="83"/>
      <c r="M46" s="34"/>
      <c r="N46" s="83"/>
      <c r="O46" s="83"/>
      <c r="P46" s="39"/>
    </row>
    <row r="47" spans="1:16">
      <c r="A47" s="28"/>
      <c r="B47" s="29"/>
      <c r="C47" s="15" t="s">
        <v>71</v>
      </c>
      <c r="D47" s="20"/>
      <c r="E47" s="9"/>
      <c r="F47" s="9"/>
      <c r="G47" s="9"/>
      <c r="H47" s="9"/>
      <c r="I47" s="9"/>
      <c r="J47" s="34">
        <v>80250858.139999986</v>
      </c>
      <c r="K47" s="88">
        <v>-0.14000000000000004</v>
      </c>
      <c r="L47" s="88">
        <v>80250858</v>
      </c>
      <c r="M47" s="34"/>
      <c r="N47" s="88">
        <v>-75903</v>
      </c>
      <c r="O47" s="88">
        <v>80174955</v>
      </c>
      <c r="P47" s="45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8"/>
      <c r="K48" s="343"/>
      <c r="L48" s="343"/>
      <c r="M48" s="20"/>
      <c r="N48" s="343"/>
      <c r="O48" s="343"/>
    </row>
    <row r="49" spans="1:16">
      <c r="A49" s="28"/>
      <c r="B49" s="29"/>
      <c r="C49" s="9" t="s">
        <v>308</v>
      </c>
      <c r="D49" s="15"/>
      <c r="E49" s="9"/>
      <c r="F49" s="9"/>
      <c r="G49" s="9"/>
      <c r="H49" s="9"/>
      <c r="I49" s="9"/>
      <c r="J49" s="94"/>
      <c r="K49" s="83"/>
      <c r="L49" s="83"/>
      <c r="M49" s="34"/>
      <c r="N49" s="83"/>
      <c r="O49" s="83"/>
      <c r="P49" s="39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81">
        <v>-6734796.150000006</v>
      </c>
      <c r="K50" s="338">
        <v>-0.65</v>
      </c>
      <c r="L50" s="353">
        <v>-6734797</v>
      </c>
      <c r="M50" s="10"/>
      <c r="N50" s="353">
        <v>3874844</v>
      </c>
      <c r="O50" s="353">
        <v>-2859953</v>
      </c>
      <c r="P50" s="11"/>
    </row>
    <row r="51" spans="1:16">
      <c r="A51" s="28" t="s">
        <v>73</v>
      </c>
      <c r="B51" s="29" t="s">
        <v>52</v>
      </c>
      <c r="C51" s="21"/>
      <c r="D51" s="20"/>
      <c r="E51" s="9"/>
      <c r="F51" s="9"/>
      <c r="G51" s="9"/>
      <c r="H51" s="20"/>
      <c r="I51" s="9"/>
      <c r="J51" s="89"/>
      <c r="K51" s="344"/>
      <c r="L51" s="372"/>
      <c r="M51" s="26"/>
      <c r="N51" s="344"/>
      <c r="O51" s="372"/>
      <c r="P51" s="48"/>
    </row>
    <row r="52" spans="1:16">
      <c r="A52" s="28" t="s">
        <v>75</v>
      </c>
      <c r="B52" s="29" t="s">
        <v>76</v>
      </c>
      <c r="C52" s="21" t="s">
        <v>74</v>
      </c>
      <c r="D52" s="20"/>
      <c r="E52" s="9"/>
      <c r="F52" s="9"/>
      <c r="G52" s="9"/>
      <c r="H52" s="20"/>
      <c r="I52" s="9"/>
      <c r="J52" s="78">
        <v>1473633.34</v>
      </c>
      <c r="K52" s="345">
        <v>-0.32</v>
      </c>
      <c r="L52" s="343">
        <v>1473633.02</v>
      </c>
      <c r="M52" s="77"/>
      <c r="N52" s="345">
        <v>0</v>
      </c>
      <c r="O52" s="343">
        <v>1473633</v>
      </c>
      <c r="P52" s="27"/>
    </row>
    <row r="53" spans="1:16">
      <c r="A53" s="28" t="s">
        <v>78</v>
      </c>
      <c r="B53" s="29" t="s">
        <v>79</v>
      </c>
      <c r="C53" s="9" t="s">
        <v>77</v>
      </c>
      <c r="D53" s="20"/>
      <c r="E53" s="9"/>
      <c r="F53" s="9"/>
      <c r="G53" s="9"/>
      <c r="H53" s="20"/>
      <c r="I53" s="9"/>
      <c r="J53" s="78">
        <v>4383385.9800000004</v>
      </c>
      <c r="K53" s="345">
        <v>0</v>
      </c>
      <c r="L53" s="343">
        <v>4383385.9800000004</v>
      </c>
      <c r="M53" s="77"/>
      <c r="N53" s="357">
        <v>0</v>
      </c>
      <c r="O53" s="343">
        <v>4383386</v>
      </c>
      <c r="P53" s="27"/>
    </row>
    <row r="54" spans="1:16">
      <c r="A54" s="28" t="s">
        <v>81</v>
      </c>
      <c r="B54" s="29" t="s">
        <v>79</v>
      </c>
      <c r="C54" s="44" t="s">
        <v>80</v>
      </c>
      <c r="D54" s="20"/>
      <c r="E54" s="9"/>
      <c r="F54" s="9"/>
      <c r="G54" s="9"/>
      <c r="H54" s="20"/>
      <c r="I54" s="9"/>
      <c r="J54" s="79">
        <v>0</v>
      </c>
      <c r="K54" s="347">
        <v>0</v>
      </c>
      <c r="L54" s="375">
        <v>0</v>
      </c>
      <c r="M54" s="77"/>
      <c r="N54" s="347">
        <v>0</v>
      </c>
      <c r="O54" s="375">
        <v>0</v>
      </c>
      <c r="P54" s="27"/>
    </row>
    <row r="55" spans="1:16">
      <c r="A55" s="28"/>
      <c r="B55" s="29"/>
      <c r="C55" s="20" t="s">
        <v>309</v>
      </c>
      <c r="D55" s="20"/>
      <c r="E55" s="9"/>
      <c r="F55" s="9"/>
      <c r="G55" s="9"/>
      <c r="H55" s="9"/>
      <c r="I55" s="9"/>
      <c r="J55" s="49">
        <v>0</v>
      </c>
      <c r="K55" s="338">
        <v>0</v>
      </c>
      <c r="L55" s="343">
        <v>0</v>
      </c>
      <c r="M55" s="49"/>
      <c r="N55" s="343">
        <v>0</v>
      </c>
      <c r="O55" s="343">
        <v>0</v>
      </c>
      <c r="P55" s="50"/>
    </row>
    <row r="56" spans="1:16" ht="13.5" thickBot="1">
      <c r="A56" s="40" t="s">
        <v>82</v>
      </c>
      <c r="B56" s="29"/>
      <c r="C56" s="15"/>
      <c r="D56" s="20"/>
      <c r="E56" s="20"/>
      <c r="F56" s="9"/>
      <c r="G56" s="9"/>
      <c r="H56" s="9"/>
      <c r="I56" s="9"/>
      <c r="J56" s="80"/>
      <c r="K56" s="80"/>
      <c r="L56" s="80"/>
      <c r="M56" s="82"/>
      <c r="N56" s="80"/>
      <c r="O56" s="80"/>
      <c r="P56" s="51"/>
    </row>
    <row r="57" spans="1:16" ht="13.5" thickTop="1">
      <c r="A57" s="28"/>
      <c r="B57" s="29"/>
      <c r="C57" s="15" t="s">
        <v>83</v>
      </c>
      <c r="D57" s="20"/>
      <c r="E57" s="20"/>
      <c r="F57" s="9"/>
      <c r="G57" s="9"/>
      <c r="H57" s="9"/>
      <c r="I57" s="9"/>
      <c r="J57" s="88">
        <v>5857019.3200000003</v>
      </c>
      <c r="K57" s="88">
        <v>-0.32</v>
      </c>
      <c r="L57" s="88">
        <v>5857019</v>
      </c>
      <c r="M57" s="34"/>
      <c r="N57" s="88">
        <v>0</v>
      </c>
      <c r="O57" s="88">
        <v>5857019</v>
      </c>
      <c r="P57" s="45"/>
    </row>
    <row r="58" spans="1:16">
      <c r="A58" s="40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52"/>
      <c r="N58" s="83"/>
      <c r="O58" s="83"/>
      <c r="P58" s="51"/>
    </row>
    <row r="59" spans="1:16">
      <c r="A59" s="28"/>
      <c r="B59" s="29"/>
      <c r="C59" s="53" t="s">
        <v>310</v>
      </c>
      <c r="D59" s="20"/>
      <c r="E59" s="20"/>
      <c r="F59" s="9"/>
      <c r="G59" s="9"/>
      <c r="H59" s="9"/>
      <c r="I59" s="9"/>
      <c r="J59" s="54">
        <v>-877776.83000000566</v>
      </c>
      <c r="K59" s="338">
        <v>-0.97</v>
      </c>
      <c r="L59" s="358">
        <v>-877778</v>
      </c>
      <c r="M59" s="54"/>
      <c r="N59" s="358">
        <v>3874844</v>
      </c>
      <c r="O59" s="358">
        <v>2997066</v>
      </c>
      <c r="P59" s="55"/>
    </row>
    <row r="60" spans="1:16">
      <c r="A60" s="28" t="s">
        <v>84</v>
      </c>
      <c r="B60" s="29"/>
      <c r="C60" s="9"/>
      <c r="D60" s="20"/>
      <c r="E60" s="9"/>
      <c r="F60" s="9"/>
      <c r="G60" s="9"/>
      <c r="H60" s="9"/>
      <c r="I60" s="9"/>
      <c r="J60" s="56"/>
      <c r="K60" s="338"/>
      <c r="L60" s="359"/>
      <c r="M60" s="26"/>
      <c r="N60" s="359"/>
      <c r="O60" s="343"/>
      <c r="P60" s="57"/>
    </row>
    <row r="61" spans="1:16">
      <c r="A61" s="28" t="s">
        <v>86</v>
      </c>
      <c r="B61" s="29" t="s">
        <v>87</v>
      </c>
      <c r="C61" s="9" t="s">
        <v>85</v>
      </c>
      <c r="D61" s="20"/>
      <c r="E61" s="9"/>
      <c r="F61" s="9"/>
      <c r="G61" s="9"/>
      <c r="H61" s="9"/>
      <c r="I61" s="9"/>
      <c r="J61" s="95"/>
      <c r="K61" s="338"/>
      <c r="L61" s="379">
        <v>111045227</v>
      </c>
      <c r="M61" s="26"/>
      <c r="N61" s="360">
        <v>23657106</v>
      </c>
      <c r="O61" s="88">
        <v>134702333</v>
      </c>
      <c r="P61" s="48"/>
    </row>
    <row r="62" spans="1:16" s="36" customFormat="1">
      <c r="A62" s="28"/>
      <c r="B62" s="29"/>
      <c r="C62" s="21" t="s">
        <v>88</v>
      </c>
      <c r="D62" s="21"/>
      <c r="E62" s="21"/>
      <c r="F62" s="21"/>
      <c r="G62" s="21"/>
      <c r="H62" s="58"/>
      <c r="I62" s="21"/>
      <c r="J62" s="75"/>
      <c r="K62" s="88"/>
      <c r="L62" s="378">
        <v>-1655811</v>
      </c>
      <c r="M62" s="59">
        <v>-106251</v>
      </c>
      <c r="N62" s="361">
        <v>0</v>
      </c>
      <c r="O62" s="361">
        <v>-1655811</v>
      </c>
      <c r="P62" s="60"/>
    </row>
    <row r="63" spans="1:16" s="36" customFormat="1">
      <c r="A63" s="40"/>
      <c r="B63" s="29"/>
      <c r="C63" s="61"/>
      <c r="D63" s="21"/>
      <c r="E63" s="21"/>
      <c r="F63" s="21"/>
      <c r="G63" s="21"/>
      <c r="H63" s="35"/>
      <c r="I63" s="35"/>
      <c r="J63" s="87"/>
      <c r="K63" s="348"/>
      <c r="L63" s="362"/>
      <c r="M63" s="52"/>
      <c r="N63" s="362"/>
      <c r="O63" s="362"/>
      <c r="P63" s="51"/>
    </row>
    <row r="64" spans="1:16" s="331" customFormat="1">
      <c r="A64" s="327"/>
      <c r="B64" s="328"/>
      <c r="C64" s="329" t="s">
        <v>89</v>
      </c>
      <c r="D64" s="329"/>
      <c r="E64" s="329"/>
      <c r="F64" s="329"/>
      <c r="G64" s="329"/>
      <c r="H64" s="329"/>
      <c r="I64" s="329"/>
      <c r="J64" s="329"/>
      <c r="K64" s="349"/>
      <c r="L64" s="349">
        <v>109389416</v>
      </c>
      <c r="M64" s="330"/>
      <c r="N64" s="363">
        <v>23657106</v>
      </c>
      <c r="O64" s="363">
        <v>133046522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62"/>
      <c r="J65" s="96"/>
      <c r="K65" s="338"/>
      <c r="L65" s="362"/>
      <c r="M65" s="52"/>
      <c r="N65" s="362"/>
      <c r="O65" s="362"/>
      <c r="P65" s="24"/>
    </row>
    <row r="66" spans="1:16">
      <c r="A66" s="40"/>
      <c r="B66" s="29"/>
      <c r="C66" s="9" t="s">
        <v>90</v>
      </c>
      <c r="D66" s="9"/>
      <c r="E66" s="9"/>
      <c r="F66" s="9"/>
      <c r="G66" s="9"/>
      <c r="H66" s="9"/>
      <c r="I66" s="9"/>
      <c r="J66" s="63"/>
      <c r="K66" s="338"/>
      <c r="L66" s="338">
        <v>108511638</v>
      </c>
      <c r="M66" s="9"/>
      <c r="N66" s="338">
        <v>27531950</v>
      </c>
      <c r="O66" s="338">
        <v>136043588</v>
      </c>
      <c r="P66" s="64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43"/>
      <c r="L67" s="343"/>
      <c r="M67" s="20"/>
      <c r="N67" s="343"/>
      <c r="O67" s="343"/>
    </row>
    <row r="68" spans="1:16" customFormat="1" ht="15">
      <c r="C68" s="4" t="s">
        <v>91</v>
      </c>
      <c r="K68" s="350"/>
      <c r="L68" s="380"/>
      <c r="M68" s="65"/>
      <c r="N68" s="364"/>
      <c r="O68" s="364"/>
    </row>
    <row r="69" spans="1:16">
      <c r="I69" s="66"/>
      <c r="J69" s="66"/>
      <c r="K69" s="351"/>
      <c r="L69" s="365">
        <v>0</v>
      </c>
      <c r="M69" s="97"/>
      <c r="N69" s="365">
        <v>0</v>
      </c>
      <c r="O69" s="365">
        <v>-2</v>
      </c>
    </row>
    <row r="70" spans="1:16">
      <c r="L70" s="365">
        <v>0</v>
      </c>
      <c r="M70" s="97"/>
      <c r="N70" s="365"/>
      <c r="O70" s="365"/>
    </row>
    <row r="71" spans="1:16">
      <c r="L71" s="365"/>
      <c r="M71" s="97"/>
      <c r="N71" s="360"/>
      <c r="O71" s="360"/>
    </row>
    <row r="72" spans="1:16">
      <c r="L72" s="365"/>
      <c r="M72" s="97"/>
      <c r="N72" s="365"/>
      <c r="O72" s="365"/>
    </row>
    <row r="73" spans="1:16">
      <c r="L73" s="365"/>
      <c r="M73" s="97"/>
      <c r="N73" s="365"/>
      <c r="O73" s="365"/>
    </row>
    <row r="74" spans="1:16">
      <c r="J74" s="332"/>
      <c r="L74" s="365"/>
      <c r="M74" s="97"/>
      <c r="N74" s="365"/>
      <c r="O74" s="365"/>
    </row>
    <row r="75" spans="1:16">
      <c r="A75" s="7"/>
      <c r="B75" s="8"/>
      <c r="L75" s="365"/>
      <c r="M75" s="97"/>
      <c r="N75" s="365"/>
      <c r="O75" s="365"/>
    </row>
    <row r="76" spans="1:16">
      <c r="L76" s="365"/>
      <c r="M76" s="97"/>
      <c r="N76" s="365"/>
      <c r="O76" s="365"/>
    </row>
    <row r="77" spans="1:16">
      <c r="A77" s="7"/>
      <c r="B77" s="8"/>
      <c r="L77" s="365"/>
      <c r="M77" s="97"/>
      <c r="N77" s="365"/>
      <c r="O77" s="365"/>
    </row>
    <row r="78" spans="1:16">
      <c r="L78" s="365"/>
      <c r="M78" s="97"/>
      <c r="N78" s="365"/>
      <c r="O78" s="365"/>
    </row>
    <row r="79" spans="1:16">
      <c r="A79" s="7"/>
      <c r="B79" s="8"/>
      <c r="L79" s="365"/>
      <c r="M79" s="97"/>
      <c r="N79" s="365"/>
      <c r="O79" s="365"/>
    </row>
    <row r="80" spans="1:16">
      <c r="L80" s="365"/>
      <c r="M80" s="97"/>
      <c r="N80" s="365"/>
      <c r="O80" s="365"/>
    </row>
    <row r="82" spans="1:2">
      <c r="A82" s="7"/>
      <c r="B82" s="8"/>
    </row>
    <row r="83" spans="1:2">
      <c r="A83" s="4"/>
    </row>
  </sheetData>
  <sheetProtection algorithmName="SHA-512" hashValue="ZXHl6VZcqlFxRIoOayoD6uXSn69UzkPMJsCehiujVKzmHl7o7ZQP+cC1uRplxE9+tnCwXXGCADjeTJGnQ8cgEw==" saltValue="qHRTDfwm29ENnVTL+it6+A==" spinCount="100000" sheet="1" formatColumns="0" formatRows="0"/>
  <conditionalFormatting sqref="L68">
    <cfRule type="cellIs" dxfId="7" priority="3" operator="notEqual">
      <formula>0</formula>
    </cfRule>
    <cfRule type="cellIs" dxfId="6" priority="4" operator="equal">
      <formula>0</formula>
    </cfRule>
  </conditionalFormatting>
  <conditionalFormatting sqref="N68:O68">
    <cfRule type="cellIs" dxfId="5" priority="1" operator="notEqual">
      <formula>0</formula>
    </cfRule>
    <cfRule type="cellIs" dxfId="4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P80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0" width="17.7109375" style="4" customWidth="1"/>
    <col min="11" max="12" width="17.7109375" style="352" customWidth="1"/>
    <col min="13" max="13" width="0.140625" style="352" customWidth="1"/>
    <col min="14" max="15" width="17.7109375" style="352" customWidth="1"/>
    <col min="16" max="16" width="11.28515625" style="4" customWidth="1"/>
    <col min="17" max="16384" width="11.140625" style="4"/>
  </cols>
  <sheetData>
    <row r="1" spans="1:16">
      <c r="B1" s="2"/>
      <c r="C1" s="104"/>
      <c r="D1" s="104"/>
      <c r="E1" s="104"/>
      <c r="F1" s="104"/>
      <c r="G1" s="104"/>
      <c r="H1" s="104"/>
      <c r="I1" s="104"/>
      <c r="J1" s="101" t="s">
        <v>100</v>
      </c>
      <c r="K1" s="339"/>
      <c r="L1" s="339"/>
      <c r="M1" s="339"/>
      <c r="N1" s="339"/>
      <c r="O1" s="339"/>
      <c r="P1" s="3"/>
    </row>
    <row r="2" spans="1:16">
      <c r="B2" s="2"/>
      <c r="C2" s="104"/>
      <c r="D2" s="104"/>
      <c r="E2" s="104"/>
      <c r="F2" s="104"/>
      <c r="G2" s="104"/>
      <c r="H2" s="104"/>
      <c r="I2" s="104"/>
      <c r="J2" s="101" t="s">
        <v>0</v>
      </c>
      <c r="K2" s="339"/>
      <c r="L2" s="339"/>
      <c r="M2" s="339"/>
      <c r="N2" s="339"/>
      <c r="O2" s="339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02" t="s">
        <v>1</v>
      </c>
      <c r="K3" s="340"/>
      <c r="L3" s="340"/>
      <c r="M3" s="340"/>
      <c r="N3" s="340"/>
      <c r="O3" s="366"/>
      <c r="P3" s="4" t="s">
        <v>2</v>
      </c>
    </row>
    <row r="4" spans="1:16">
      <c r="B4" s="2"/>
      <c r="C4" s="105"/>
      <c r="D4" s="106"/>
      <c r="E4" s="106"/>
      <c r="F4" s="106"/>
      <c r="G4" s="106"/>
      <c r="H4" s="106"/>
      <c r="I4" s="106"/>
      <c r="J4" s="107" t="s">
        <v>373</v>
      </c>
      <c r="K4" s="340"/>
      <c r="L4" s="340"/>
      <c r="M4" s="340"/>
      <c r="N4" s="340"/>
      <c r="O4" s="367"/>
      <c r="P4" s="4" t="s">
        <v>374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88"/>
      <c r="L5" s="353"/>
      <c r="M5" s="353"/>
      <c r="N5" s="353"/>
      <c r="O5" s="368"/>
    </row>
    <row r="6" spans="1:16" ht="12.75" customHeight="1">
      <c r="C6" s="9"/>
      <c r="D6" s="9"/>
      <c r="E6" s="9"/>
      <c r="F6" s="9"/>
      <c r="G6" s="9"/>
      <c r="H6" s="9"/>
      <c r="I6" s="9"/>
      <c r="J6" s="254" t="s">
        <v>3</v>
      </c>
      <c r="K6" s="341"/>
      <c r="L6" s="354" t="s">
        <v>3</v>
      </c>
      <c r="M6" s="369"/>
      <c r="N6" s="354" t="s">
        <v>4</v>
      </c>
      <c r="O6" s="354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56" t="s">
        <v>290</v>
      </c>
      <c r="K7" s="342" t="s">
        <v>291</v>
      </c>
      <c r="L7" s="370"/>
      <c r="M7" s="371"/>
      <c r="N7" s="342" t="str">
        <f>[4]SNP!$O$9</f>
        <v>Unit</v>
      </c>
      <c r="O7" s="342"/>
      <c r="P7" s="16"/>
    </row>
    <row r="8" spans="1:16">
      <c r="A8" s="17"/>
      <c r="B8" s="18"/>
      <c r="C8" s="9" t="s">
        <v>6</v>
      </c>
      <c r="D8" s="9"/>
      <c r="E8" s="9"/>
      <c r="F8" s="9"/>
      <c r="G8" s="9"/>
      <c r="H8" s="9"/>
      <c r="I8" s="9"/>
      <c r="J8" s="9"/>
      <c r="K8" s="338"/>
      <c r="L8" s="353"/>
      <c r="M8" s="353"/>
      <c r="N8" s="353"/>
      <c r="O8" s="353"/>
      <c r="P8" s="11"/>
    </row>
    <row r="9" spans="1:16">
      <c r="A9" s="1" t="s">
        <v>7</v>
      </c>
      <c r="B9" s="19" t="s">
        <v>8</v>
      </c>
      <c r="C9" s="20" t="s">
        <v>9</v>
      </c>
      <c r="D9" s="21"/>
      <c r="E9" s="9"/>
      <c r="F9" s="9"/>
      <c r="G9" s="9"/>
      <c r="H9" s="9"/>
      <c r="I9" s="20"/>
      <c r="J9" s="20"/>
      <c r="K9" s="343"/>
      <c r="L9" s="343"/>
      <c r="M9" s="353"/>
      <c r="N9" s="343"/>
      <c r="O9" s="343"/>
    </row>
    <row r="10" spans="1:16">
      <c r="B10" s="19"/>
      <c r="C10" s="20"/>
      <c r="D10" s="22" t="s">
        <v>321</v>
      </c>
      <c r="E10" s="20"/>
      <c r="F10" s="109"/>
      <c r="G10" s="109"/>
      <c r="H10" s="23"/>
      <c r="I10" s="21"/>
      <c r="J10" s="89"/>
      <c r="K10" s="344"/>
      <c r="L10" s="372"/>
      <c r="M10" s="353"/>
      <c r="N10" s="344"/>
      <c r="O10" s="372"/>
      <c r="P10" s="24"/>
    </row>
    <row r="11" spans="1:16">
      <c r="A11" s="1" t="s">
        <v>11</v>
      </c>
      <c r="B11" s="19" t="s">
        <v>12</v>
      </c>
      <c r="C11" s="20"/>
      <c r="D11" s="21" t="s">
        <v>322</v>
      </c>
      <c r="E11" s="9"/>
      <c r="F11" s="25"/>
      <c r="G11" s="26">
        <v>10137198.59</v>
      </c>
      <c r="H11" s="9"/>
      <c r="I11" s="20"/>
      <c r="J11" s="78">
        <v>18154335.310000002</v>
      </c>
      <c r="K11" s="345">
        <v>0</v>
      </c>
      <c r="L11" s="343">
        <v>18154335.310000002</v>
      </c>
      <c r="M11" s="373"/>
      <c r="N11" s="345">
        <v>0</v>
      </c>
      <c r="O11" s="343">
        <v>18154335</v>
      </c>
      <c r="P11" s="27"/>
    </row>
    <row r="12" spans="1:16">
      <c r="A12" s="1" t="s">
        <v>14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8">
        <v>2706947.56</v>
      </c>
      <c r="K12" s="345">
        <v>0</v>
      </c>
      <c r="L12" s="343">
        <v>2706947.56</v>
      </c>
      <c r="M12" s="373"/>
      <c r="N12" s="345">
        <v>0</v>
      </c>
      <c r="O12" s="343">
        <v>2706948</v>
      </c>
      <c r="P12" s="27"/>
    </row>
    <row r="13" spans="1:16">
      <c r="A13" s="1" t="s">
        <v>17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8">
        <v>1623078.04</v>
      </c>
      <c r="K13" s="345">
        <v>0</v>
      </c>
      <c r="L13" s="343">
        <v>1623078.04</v>
      </c>
      <c r="M13" s="373"/>
      <c r="N13" s="345">
        <v>0</v>
      </c>
      <c r="O13" s="343">
        <v>1623078</v>
      </c>
      <c r="P13" s="27"/>
    </row>
    <row r="14" spans="1:16">
      <c r="A14" s="1" t="s">
        <v>19</v>
      </c>
      <c r="B14" s="19" t="s">
        <v>15</v>
      </c>
      <c r="C14" s="20"/>
      <c r="D14" s="21" t="s">
        <v>20</v>
      </c>
      <c r="E14" s="9"/>
      <c r="F14" s="25"/>
      <c r="G14" s="25"/>
      <c r="H14" s="20"/>
      <c r="I14" s="20"/>
      <c r="J14" s="78">
        <v>268981.20999999996</v>
      </c>
      <c r="K14" s="345">
        <v>0</v>
      </c>
      <c r="L14" s="343">
        <v>268981.20999999996</v>
      </c>
      <c r="M14" s="373"/>
      <c r="N14" s="345">
        <v>0</v>
      </c>
      <c r="O14" s="343">
        <v>268981</v>
      </c>
      <c r="P14" s="27"/>
    </row>
    <row r="15" spans="1:16">
      <c r="A15" s="28" t="s">
        <v>21</v>
      </c>
      <c r="B15" s="29" t="s">
        <v>12</v>
      </c>
      <c r="C15" s="20"/>
      <c r="D15" s="21" t="s">
        <v>22</v>
      </c>
      <c r="E15" s="9"/>
      <c r="F15" s="30"/>
      <c r="G15" s="26"/>
      <c r="H15" s="31"/>
      <c r="I15" s="20"/>
      <c r="J15" s="90">
        <v>96683.22</v>
      </c>
      <c r="K15" s="346">
        <v>0</v>
      </c>
      <c r="L15" s="374">
        <v>96683.22</v>
      </c>
      <c r="M15" s="373"/>
      <c r="N15" s="343">
        <v>0</v>
      </c>
      <c r="O15" s="343">
        <v>96683</v>
      </c>
    </row>
    <row r="16" spans="1:16">
      <c r="A16" s="28"/>
      <c r="B16" s="29"/>
      <c r="C16" s="20"/>
      <c r="D16" s="22" t="s">
        <v>324</v>
      </c>
      <c r="E16" s="20"/>
      <c r="F16" s="109"/>
      <c r="G16" s="109"/>
      <c r="H16" s="31"/>
      <c r="I16" s="20"/>
      <c r="J16" s="78"/>
      <c r="K16" s="345">
        <v>0</v>
      </c>
      <c r="L16" s="343"/>
      <c r="M16" s="373"/>
      <c r="N16" s="345">
        <v>0</v>
      </c>
      <c r="O16" s="343"/>
      <c r="P16" s="27"/>
    </row>
    <row r="17" spans="1:16">
      <c r="A17" s="28" t="s">
        <v>24</v>
      </c>
      <c r="B17" s="32" t="s">
        <v>12</v>
      </c>
      <c r="C17" s="20"/>
      <c r="D17" s="33" t="s">
        <v>325</v>
      </c>
      <c r="E17" s="9"/>
      <c r="F17" s="9"/>
      <c r="G17" s="9">
        <v>0</v>
      </c>
      <c r="H17" s="9"/>
      <c r="I17" s="21"/>
      <c r="J17" s="79">
        <v>1363157.12</v>
      </c>
      <c r="K17" s="347">
        <v>0</v>
      </c>
      <c r="L17" s="375">
        <v>1363157.12</v>
      </c>
      <c r="M17" s="373"/>
      <c r="N17" s="347">
        <v>0</v>
      </c>
      <c r="O17" s="375">
        <v>1363157</v>
      </c>
      <c r="P17" s="27"/>
    </row>
    <row r="18" spans="1:16" s="36" customFormat="1" ht="15" customHeight="1">
      <c r="A18" s="28" t="s">
        <v>25</v>
      </c>
      <c r="B18" s="32" t="s">
        <v>26</v>
      </c>
      <c r="C18" s="21"/>
      <c r="D18" s="21" t="s">
        <v>27</v>
      </c>
      <c r="E18" s="21"/>
      <c r="F18" s="21"/>
      <c r="G18" s="21"/>
      <c r="H18" s="34"/>
      <c r="I18" s="34"/>
      <c r="J18" s="34">
        <v>554167.22</v>
      </c>
      <c r="K18" s="88">
        <v>0</v>
      </c>
      <c r="L18" s="88">
        <v>554167.22</v>
      </c>
      <c r="M18" s="348"/>
      <c r="N18" s="348">
        <v>1632847</v>
      </c>
      <c r="O18" s="348">
        <v>2187014</v>
      </c>
    </row>
    <row r="19" spans="1:16" ht="12.75" customHeight="1" thickBot="1">
      <c r="A19" s="28"/>
      <c r="B19" s="32"/>
      <c r="C19" s="20"/>
      <c r="D19" s="37"/>
      <c r="E19" s="20"/>
      <c r="F19" s="9"/>
      <c r="G19" s="9"/>
      <c r="H19" s="9"/>
      <c r="I19" s="9"/>
      <c r="J19" s="91"/>
      <c r="K19" s="80"/>
      <c r="L19" s="80"/>
      <c r="M19" s="88"/>
      <c r="N19" s="80"/>
      <c r="O19" s="80"/>
      <c r="P19" s="39"/>
    </row>
    <row r="20" spans="1:16" ht="12.75" customHeight="1" thickTop="1">
      <c r="A20" s="28" t="s">
        <v>28</v>
      </c>
      <c r="B20" s="32"/>
      <c r="C20" s="9"/>
      <c r="D20" s="9" t="s">
        <v>29</v>
      </c>
      <c r="E20" s="9"/>
      <c r="F20" s="9"/>
      <c r="G20" s="9"/>
      <c r="H20" s="9"/>
      <c r="I20" s="9"/>
      <c r="J20" s="81">
        <v>24767349.68</v>
      </c>
      <c r="K20" s="338">
        <v>0</v>
      </c>
      <c r="L20" s="353">
        <v>24767349</v>
      </c>
      <c r="M20" s="353"/>
      <c r="N20" s="353">
        <v>1632847</v>
      </c>
      <c r="O20" s="353">
        <v>26400196</v>
      </c>
      <c r="P20" s="11"/>
    </row>
    <row r="21" spans="1:16">
      <c r="A21" s="40"/>
      <c r="B21" s="41"/>
      <c r="C21" s="15"/>
      <c r="D21" s="9"/>
      <c r="E21" s="9"/>
      <c r="F21" s="9"/>
      <c r="G21" s="9"/>
      <c r="H21" s="9"/>
      <c r="I21" s="9"/>
      <c r="J21" s="81"/>
      <c r="K21" s="338"/>
      <c r="L21" s="353"/>
      <c r="M21" s="353"/>
      <c r="N21" s="353"/>
      <c r="O21" s="353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81"/>
      <c r="K22" s="338"/>
      <c r="L22" s="353"/>
      <c r="M22" s="353"/>
      <c r="N22" s="353"/>
      <c r="O22" s="353"/>
      <c r="P22" s="11"/>
    </row>
    <row r="23" spans="1:16">
      <c r="A23" s="7"/>
      <c r="C23" s="22" t="s">
        <v>31</v>
      </c>
      <c r="D23" s="21"/>
      <c r="E23" s="9"/>
      <c r="F23" s="9"/>
      <c r="G23" s="20"/>
      <c r="H23" s="9"/>
      <c r="I23" s="9"/>
      <c r="J23" s="92"/>
      <c r="K23" s="344"/>
      <c r="L23" s="376"/>
      <c r="M23" s="373"/>
      <c r="N23" s="344"/>
      <c r="O23" s="372"/>
      <c r="P23" s="27"/>
    </row>
    <row r="24" spans="1:16">
      <c r="A24" s="1" t="s">
        <v>32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8">
        <v>73728033.090000018</v>
      </c>
      <c r="K24" s="345">
        <v>0</v>
      </c>
      <c r="L24" s="343">
        <v>73728033.090000018</v>
      </c>
      <c r="M24" s="373"/>
      <c r="N24" s="345">
        <v>338530</v>
      </c>
      <c r="O24" s="343">
        <v>74066563</v>
      </c>
      <c r="P24" s="27"/>
    </row>
    <row r="25" spans="1:16">
      <c r="A25" s="7" t="s">
        <v>35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8">
        <v>19396960.210000001</v>
      </c>
      <c r="K25" s="345">
        <v>0</v>
      </c>
      <c r="L25" s="343">
        <v>19396960.210000001</v>
      </c>
      <c r="M25" s="373"/>
      <c r="N25" s="345">
        <v>1173312</v>
      </c>
      <c r="O25" s="343">
        <v>20570272</v>
      </c>
      <c r="P25" s="27"/>
    </row>
    <row r="26" spans="1:16">
      <c r="A26" s="1" t="s">
        <v>37</v>
      </c>
      <c r="B26" s="12" t="s">
        <v>33</v>
      </c>
      <c r="C26" s="22"/>
      <c r="D26" s="99" t="s">
        <v>38</v>
      </c>
      <c r="E26" s="110"/>
      <c r="F26" s="9"/>
      <c r="G26" s="20"/>
      <c r="H26" s="9"/>
      <c r="I26" s="9"/>
      <c r="J26" s="78">
        <v>3587354.57</v>
      </c>
      <c r="K26" s="345">
        <v>0</v>
      </c>
      <c r="L26" s="343">
        <v>3587354.57</v>
      </c>
      <c r="M26" s="373"/>
      <c r="N26" s="345">
        <v>189715</v>
      </c>
      <c r="O26" s="343">
        <v>3777070</v>
      </c>
      <c r="P26" s="27"/>
    </row>
    <row r="27" spans="1:16">
      <c r="A27" s="7" t="s">
        <v>39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8">
        <v>5827212.870000001</v>
      </c>
      <c r="K27" s="345">
        <v>0</v>
      </c>
      <c r="L27" s="343">
        <v>5827212.870000001</v>
      </c>
      <c r="M27" s="373"/>
      <c r="N27" s="345">
        <v>325555</v>
      </c>
      <c r="O27" s="343">
        <v>6152768</v>
      </c>
      <c r="P27" s="27"/>
    </row>
    <row r="28" spans="1:16">
      <c r="A28" s="1" t="s">
        <v>41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8">
        <v>8690820.9199999999</v>
      </c>
      <c r="K28" s="345">
        <v>-383.74</v>
      </c>
      <c r="L28" s="343">
        <v>8690437.1799999997</v>
      </c>
      <c r="M28" s="373"/>
      <c r="N28" s="345">
        <v>465549</v>
      </c>
      <c r="O28" s="343">
        <v>9155986</v>
      </c>
      <c r="P28" s="27"/>
    </row>
    <row r="29" spans="1:16">
      <c r="A29" s="7" t="s">
        <v>43</v>
      </c>
      <c r="B29" s="12" t="s">
        <v>33</v>
      </c>
      <c r="C29" s="22"/>
      <c r="D29" s="21" t="s">
        <v>44</v>
      </c>
      <c r="E29" s="9"/>
      <c r="F29" s="9"/>
      <c r="G29" s="20"/>
      <c r="H29" s="9"/>
      <c r="I29" s="9"/>
      <c r="J29" s="79">
        <v>7815301.5</v>
      </c>
      <c r="K29" s="347">
        <v>0</v>
      </c>
      <c r="L29" s="375">
        <v>7815301.5</v>
      </c>
      <c r="M29" s="373"/>
      <c r="N29" s="347">
        <v>472779</v>
      </c>
      <c r="O29" s="375">
        <v>8288081</v>
      </c>
      <c r="P29" s="27"/>
    </row>
    <row r="30" spans="1:16">
      <c r="A30" s="1" t="s">
        <v>45</v>
      </c>
      <c r="B30" s="12" t="s">
        <v>46</v>
      </c>
      <c r="C30" s="22"/>
      <c r="D30" s="21" t="s">
        <v>47</v>
      </c>
      <c r="E30" s="9"/>
      <c r="F30" s="9"/>
      <c r="G30" s="20"/>
      <c r="H30" s="9"/>
      <c r="I30" s="9"/>
      <c r="J30" s="93">
        <v>10684396.299999999</v>
      </c>
      <c r="K30" s="338">
        <v>0</v>
      </c>
      <c r="L30" s="353">
        <v>10684396.299999999</v>
      </c>
      <c r="M30" s="353"/>
      <c r="N30" s="353">
        <v>137445</v>
      </c>
      <c r="O30" s="353">
        <v>10821841</v>
      </c>
      <c r="P30" s="43"/>
    </row>
    <row r="31" spans="1:16" ht="12.75" customHeight="1" thickBot="1">
      <c r="C31" s="9"/>
      <c r="D31" s="37"/>
      <c r="E31" s="20"/>
      <c r="F31" s="9"/>
      <c r="G31" s="9"/>
      <c r="H31" s="9"/>
      <c r="I31" s="9"/>
      <c r="J31" s="91"/>
      <c r="K31" s="80"/>
      <c r="L31" s="80"/>
      <c r="M31" s="377"/>
      <c r="N31" s="80"/>
      <c r="O31" s="80"/>
      <c r="P31" s="39"/>
    </row>
    <row r="32" spans="1:16" ht="12.75" customHeight="1" thickTop="1">
      <c r="A32" s="7" t="s">
        <v>48</v>
      </c>
      <c r="C32" s="22"/>
      <c r="D32" s="44" t="s">
        <v>49</v>
      </c>
      <c r="E32" s="9"/>
      <c r="F32" s="9"/>
      <c r="G32" s="20"/>
      <c r="H32" s="9"/>
      <c r="I32" s="9"/>
      <c r="J32" s="34">
        <v>129730079.46000001</v>
      </c>
      <c r="K32" s="338">
        <v>-383.74</v>
      </c>
      <c r="L32" s="88">
        <v>129729696</v>
      </c>
      <c r="M32" s="88"/>
      <c r="N32" s="88">
        <v>3102885</v>
      </c>
      <c r="O32" s="88">
        <v>132832581</v>
      </c>
      <c r="P32" s="45"/>
    </row>
    <row r="33" spans="1:16">
      <c r="C33" s="9"/>
      <c r="D33" s="37"/>
      <c r="E33" s="20"/>
      <c r="F33" s="9"/>
      <c r="G33" s="9"/>
      <c r="H33" s="9"/>
      <c r="I33" s="9"/>
      <c r="J33" s="94"/>
      <c r="K33" s="83"/>
      <c r="L33" s="83"/>
      <c r="M33" s="88"/>
      <c r="N33" s="83"/>
      <c r="O33" s="83"/>
      <c r="P33" s="39"/>
    </row>
    <row r="34" spans="1:16">
      <c r="A34" s="7"/>
      <c r="C34" s="9"/>
      <c r="D34" s="9" t="s">
        <v>306</v>
      </c>
      <c r="E34" s="9"/>
      <c r="F34" s="9"/>
      <c r="G34" s="9"/>
      <c r="H34" s="9"/>
      <c r="I34" s="9"/>
      <c r="J34" s="81">
        <v>-104962729.78</v>
      </c>
      <c r="K34" s="338">
        <v>383.74</v>
      </c>
      <c r="L34" s="353">
        <v>-104962347</v>
      </c>
      <c r="M34" s="353"/>
      <c r="N34" s="353">
        <v>-1470038</v>
      </c>
      <c r="O34" s="353">
        <v>-106432385</v>
      </c>
      <c r="P34" s="47"/>
    </row>
    <row r="35" spans="1:16">
      <c r="C35" s="15"/>
      <c r="D35" s="20"/>
      <c r="E35" s="9"/>
      <c r="F35" s="9"/>
      <c r="G35" s="9"/>
      <c r="H35" s="9"/>
      <c r="I35" s="9"/>
      <c r="J35" s="81"/>
      <c r="K35" s="338"/>
      <c r="L35" s="353"/>
      <c r="M35" s="353"/>
      <c r="N35" s="353"/>
      <c r="O35" s="353"/>
      <c r="P35" s="11"/>
    </row>
    <row r="36" spans="1:16">
      <c r="A36" s="7"/>
      <c r="C36" s="21" t="s">
        <v>50</v>
      </c>
      <c r="D36" s="20"/>
      <c r="E36" s="9"/>
      <c r="F36" s="9"/>
      <c r="G36" s="20"/>
      <c r="H36" s="9"/>
      <c r="I36" s="9"/>
      <c r="J36" s="89"/>
      <c r="K36" s="344"/>
      <c r="L36" s="372"/>
      <c r="M36" s="359"/>
      <c r="N36" s="344"/>
      <c r="O36" s="372"/>
      <c r="P36" s="48"/>
    </row>
    <row r="37" spans="1:16">
      <c r="A37" s="1" t="s">
        <v>51</v>
      </c>
      <c r="B37" s="12" t="s">
        <v>52</v>
      </c>
      <c r="C37" s="21" t="s">
        <v>53</v>
      </c>
      <c r="D37" s="20"/>
      <c r="E37" s="9"/>
      <c r="F37" s="9"/>
      <c r="G37" s="20"/>
      <c r="H37" s="9"/>
      <c r="I37" s="9"/>
      <c r="J37" s="78">
        <v>57644680.890000001</v>
      </c>
      <c r="K37" s="345">
        <v>0</v>
      </c>
      <c r="L37" s="343">
        <v>57644680.890000001</v>
      </c>
      <c r="M37" s="359"/>
      <c r="N37" s="355">
        <v>0</v>
      </c>
      <c r="O37" s="343">
        <v>57644681</v>
      </c>
      <c r="P37" s="48"/>
    </row>
    <row r="38" spans="1:16">
      <c r="A38" s="7" t="s">
        <v>54</v>
      </c>
      <c r="B38" s="12" t="s">
        <v>15</v>
      </c>
      <c r="C38" s="21" t="s">
        <v>55</v>
      </c>
      <c r="D38" s="20"/>
      <c r="E38" s="9"/>
      <c r="F38" s="9"/>
      <c r="G38" s="20"/>
      <c r="H38" s="9"/>
      <c r="I38" s="9"/>
      <c r="J38" s="78">
        <v>22646379.18</v>
      </c>
      <c r="K38" s="345">
        <v>5301946.0300000012</v>
      </c>
      <c r="L38" s="343">
        <v>27948325.210000001</v>
      </c>
      <c r="M38" s="359"/>
      <c r="N38" s="355">
        <v>0</v>
      </c>
      <c r="O38" s="343">
        <v>27948325</v>
      </c>
      <c r="P38" s="48"/>
    </row>
    <row r="39" spans="1:16">
      <c r="A39" s="1" t="s">
        <v>56</v>
      </c>
      <c r="B39" s="12" t="s">
        <v>15</v>
      </c>
      <c r="C39" s="99" t="s">
        <v>57</v>
      </c>
      <c r="E39" s="110"/>
      <c r="F39" s="110"/>
      <c r="G39" s="20"/>
      <c r="H39" s="9"/>
      <c r="I39" s="9"/>
      <c r="J39" s="78">
        <v>12385406.34</v>
      </c>
      <c r="K39" s="345">
        <v>-6044598.3899999997</v>
      </c>
      <c r="L39" s="343">
        <v>6340807.9500000002</v>
      </c>
      <c r="M39" s="359"/>
      <c r="N39" s="355">
        <v>777217</v>
      </c>
      <c r="O39" s="343">
        <v>7118025</v>
      </c>
      <c r="P39" s="48"/>
    </row>
    <row r="40" spans="1:16">
      <c r="A40" s="7" t="s">
        <v>58</v>
      </c>
      <c r="B40" s="12" t="s">
        <v>59</v>
      </c>
      <c r="C40" s="99" t="s">
        <v>60</v>
      </c>
      <c r="E40" s="110"/>
      <c r="F40" s="110"/>
      <c r="G40" s="20"/>
      <c r="H40" s="9"/>
      <c r="I40" s="9"/>
      <c r="J40" s="78">
        <v>1726003.63</v>
      </c>
      <c r="K40" s="345">
        <v>0</v>
      </c>
      <c r="L40" s="343">
        <v>1726003.63</v>
      </c>
      <c r="M40" s="359"/>
      <c r="N40" s="355">
        <v>29783</v>
      </c>
      <c r="O40" s="343">
        <v>1755787</v>
      </c>
      <c r="P40" s="48"/>
    </row>
    <row r="41" spans="1:16">
      <c r="A41" s="1" t="s">
        <v>61</v>
      </c>
      <c r="B41" s="12" t="s">
        <v>59</v>
      </c>
      <c r="C41" s="99" t="s">
        <v>307</v>
      </c>
      <c r="E41" s="110"/>
      <c r="F41" s="110"/>
      <c r="G41" s="20"/>
      <c r="H41" s="9"/>
      <c r="I41" s="9"/>
      <c r="J41" s="78">
        <v>0</v>
      </c>
      <c r="K41" s="345">
        <v>0</v>
      </c>
      <c r="L41" s="343">
        <v>0</v>
      </c>
      <c r="M41" s="359"/>
      <c r="N41" s="355">
        <v>3919592</v>
      </c>
      <c r="O41" s="343">
        <v>3919592</v>
      </c>
      <c r="P41" s="48"/>
    </row>
    <row r="42" spans="1:16">
      <c r="A42" s="7" t="s">
        <v>62</v>
      </c>
      <c r="B42" s="12" t="s">
        <v>26</v>
      </c>
      <c r="C42" s="21" t="s">
        <v>63</v>
      </c>
      <c r="D42" s="20"/>
      <c r="E42" s="9"/>
      <c r="F42" s="9"/>
      <c r="G42" s="20"/>
      <c r="H42" s="9"/>
      <c r="I42" s="9"/>
      <c r="J42" s="78">
        <v>0</v>
      </c>
      <c r="K42" s="345">
        <v>0</v>
      </c>
      <c r="L42" s="343">
        <v>0</v>
      </c>
      <c r="M42" s="359"/>
      <c r="N42" s="355">
        <v>0</v>
      </c>
      <c r="O42" s="343">
        <v>0</v>
      </c>
      <c r="P42" s="48"/>
    </row>
    <row r="43" spans="1:16">
      <c r="A43" s="1" t="s">
        <v>64</v>
      </c>
      <c r="B43" s="12" t="s">
        <v>65</v>
      </c>
      <c r="C43" s="21" t="s">
        <v>311</v>
      </c>
      <c r="D43" s="20"/>
      <c r="E43" s="20"/>
      <c r="F43" s="20"/>
      <c r="G43" s="20"/>
      <c r="H43" s="20"/>
      <c r="I43" s="20"/>
      <c r="J43" s="78">
        <v>0</v>
      </c>
      <c r="K43" s="345">
        <v>8036</v>
      </c>
      <c r="L43" s="343">
        <v>8036</v>
      </c>
      <c r="M43" s="359"/>
      <c r="N43" s="355">
        <v>0</v>
      </c>
      <c r="O43" s="343">
        <v>8036</v>
      </c>
      <c r="P43" s="48"/>
    </row>
    <row r="44" spans="1:16">
      <c r="A44" s="7" t="s">
        <v>66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79">
        <v>-486887.54</v>
      </c>
      <c r="K44" s="347">
        <v>0</v>
      </c>
      <c r="L44" s="375">
        <v>-486887.54</v>
      </c>
      <c r="M44" s="359"/>
      <c r="N44" s="356">
        <v>-358354</v>
      </c>
      <c r="O44" s="375">
        <v>-845242</v>
      </c>
      <c r="P44" s="48"/>
    </row>
    <row r="45" spans="1:16">
      <c r="A45" s="1" t="s">
        <v>68</v>
      </c>
      <c r="B45" s="12" t="s">
        <v>33</v>
      </c>
      <c r="C45" s="20" t="s">
        <v>69</v>
      </c>
      <c r="D45" s="20"/>
      <c r="E45" s="20"/>
      <c r="F45" s="20"/>
      <c r="G45" s="20"/>
      <c r="H45" s="20"/>
      <c r="I45" s="20"/>
      <c r="J45" s="78">
        <v>0</v>
      </c>
      <c r="K45" s="343">
        <v>0</v>
      </c>
      <c r="L45" s="343">
        <v>0</v>
      </c>
      <c r="M45" s="343"/>
      <c r="N45" s="343">
        <v>0</v>
      </c>
      <c r="O45" s="343">
        <v>0</v>
      </c>
      <c r="P45" s="50"/>
    </row>
    <row r="46" spans="1:16">
      <c r="A46" s="28"/>
      <c r="B46" s="29"/>
      <c r="C46" s="15"/>
      <c r="D46" s="20"/>
      <c r="E46" s="9"/>
      <c r="F46" s="9"/>
      <c r="G46" s="9"/>
      <c r="H46" s="9"/>
      <c r="I46" s="9"/>
      <c r="J46" s="94"/>
      <c r="K46" s="83"/>
      <c r="L46" s="83"/>
      <c r="M46" s="88"/>
      <c r="N46" s="83"/>
      <c r="O46" s="83"/>
      <c r="P46" s="39"/>
    </row>
    <row r="47" spans="1:16">
      <c r="A47" s="28" t="s">
        <v>70</v>
      </c>
      <c r="B47" s="29"/>
      <c r="C47" s="15" t="s">
        <v>71</v>
      </c>
      <c r="D47" s="20"/>
      <c r="E47" s="9"/>
      <c r="F47" s="9"/>
      <c r="G47" s="9"/>
      <c r="H47" s="9"/>
      <c r="I47" s="9"/>
      <c r="J47" s="34">
        <v>93915582.499999985</v>
      </c>
      <c r="K47" s="88">
        <v>-734616.35999999847</v>
      </c>
      <c r="L47" s="88">
        <v>93180966</v>
      </c>
      <c r="M47" s="88"/>
      <c r="N47" s="88">
        <v>4368238</v>
      </c>
      <c r="O47" s="88">
        <v>97549204</v>
      </c>
      <c r="P47" s="45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8"/>
      <c r="K48" s="343"/>
      <c r="L48" s="343"/>
      <c r="M48" s="343"/>
      <c r="N48" s="343"/>
      <c r="O48" s="343"/>
    </row>
    <row r="49" spans="1:16">
      <c r="A49" s="28"/>
      <c r="B49" s="29"/>
      <c r="C49" s="9" t="s">
        <v>308</v>
      </c>
      <c r="D49" s="15"/>
      <c r="E49" s="9"/>
      <c r="F49" s="9"/>
      <c r="G49" s="9"/>
      <c r="H49" s="9"/>
      <c r="I49" s="9"/>
      <c r="J49" s="94"/>
      <c r="K49" s="83"/>
      <c r="L49" s="83"/>
      <c r="M49" s="88"/>
      <c r="N49" s="83"/>
      <c r="O49" s="83"/>
      <c r="P49" s="39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81">
        <v>-11047147.280000016</v>
      </c>
      <c r="K50" s="338">
        <v>-734232.61999999848</v>
      </c>
      <c r="L50" s="353">
        <v>-11781381</v>
      </c>
      <c r="M50" s="353"/>
      <c r="N50" s="353">
        <v>2898200</v>
      </c>
      <c r="O50" s="353">
        <v>-8883181</v>
      </c>
      <c r="P50" s="11"/>
    </row>
    <row r="51" spans="1:16">
      <c r="A51" s="28"/>
      <c r="B51" s="29"/>
      <c r="C51" s="21"/>
      <c r="D51" s="20"/>
      <c r="E51" s="9"/>
      <c r="F51" s="9"/>
      <c r="G51" s="9"/>
      <c r="H51" s="20"/>
      <c r="I51" s="9"/>
      <c r="J51" s="89"/>
      <c r="K51" s="344"/>
      <c r="L51" s="372"/>
      <c r="M51" s="359"/>
      <c r="N51" s="344"/>
      <c r="O51" s="372"/>
      <c r="P51" s="48"/>
    </row>
    <row r="52" spans="1:16">
      <c r="A52" s="28" t="s">
        <v>73</v>
      </c>
      <c r="B52" s="29" t="s">
        <v>52</v>
      </c>
      <c r="C52" s="21" t="s">
        <v>74</v>
      </c>
      <c r="D52" s="20"/>
      <c r="E52" s="9"/>
      <c r="F52" s="9"/>
      <c r="G52" s="9"/>
      <c r="H52" s="20"/>
      <c r="I52" s="9"/>
      <c r="J52" s="78">
        <v>4004800</v>
      </c>
      <c r="K52" s="345">
        <v>0</v>
      </c>
      <c r="L52" s="343">
        <v>4004800</v>
      </c>
      <c r="M52" s="373"/>
      <c r="N52" s="345">
        <v>0</v>
      </c>
      <c r="O52" s="343">
        <v>4004800</v>
      </c>
      <c r="P52" s="27"/>
    </row>
    <row r="53" spans="1:16">
      <c r="A53" s="28" t="s">
        <v>75</v>
      </c>
      <c r="B53" s="29" t="s">
        <v>76</v>
      </c>
      <c r="C53" s="9" t="s">
        <v>77</v>
      </c>
      <c r="D53" s="20"/>
      <c r="E53" s="9"/>
      <c r="F53" s="9"/>
      <c r="G53" s="9"/>
      <c r="H53" s="20"/>
      <c r="I53" s="9"/>
      <c r="J53" s="78">
        <v>3857599.46</v>
      </c>
      <c r="K53" s="345">
        <v>734232.15000000037</v>
      </c>
      <c r="L53" s="343">
        <v>4591831.6100000003</v>
      </c>
      <c r="M53" s="373"/>
      <c r="N53" s="357">
        <v>0</v>
      </c>
      <c r="O53" s="343">
        <v>4591832</v>
      </c>
      <c r="P53" s="27"/>
    </row>
    <row r="54" spans="1:16">
      <c r="A54" s="28" t="s">
        <v>78</v>
      </c>
      <c r="B54" s="29" t="s">
        <v>79</v>
      </c>
      <c r="C54" s="44" t="s">
        <v>80</v>
      </c>
      <c r="D54" s="20"/>
      <c r="E54" s="9"/>
      <c r="F54" s="9"/>
      <c r="G54" s="9"/>
      <c r="H54" s="20"/>
      <c r="I54" s="9"/>
      <c r="J54" s="79">
        <v>0</v>
      </c>
      <c r="K54" s="347">
        <v>0</v>
      </c>
      <c r="L54" s="375">
        <v>0</v>
      </c>
      <c r="M54" s="373"/>
      <c r="N54" s="347">
        <v>169140</v>
      </c>
      <c r="O54" s="375">
        <v>169140</v>
      </c>
      <c r="P54" s="27"/>
    </row>
    <row r="55" spans="1:16">
      <c r="A55" s="28" t="s">
        <v>81</v>
      </c>
      <c r="B55" s="29" t="s">
        <v>79</v>
      </c>
      <c r="C55" s="20" t="s">
        <v>309</v>
      </c>
      <c r="D55" s="20"/>
      <c r="E55" s="9"/>
      <c r="F55" s="9"/>
      <c r="G55" s="9"/>
      <c r="H55" s="9"/>
      <c r="I55" s="9"/>
      <c r="J55" s="49">
        <v>0</v>
      </c>
      <c r="K55" s="338">
        <v>0</v>
      </c>
      <c r="L55" s="343">
        <v>0</v>
      </c>
      <c r="M55" s="343"/>
      <c r="N55" s="343">
        <v>0</v>
      </c>
      <c r="O55" s="343">
        <v>0</v>
      </c>
      <c r="P55" s="50"/>
    </row>
    <row r="56" spans="1:16" ht="12.75" customHeight="1" thickBot="1">
      <c r="A56" s="40"/>
      <c r="B56" s="29"/>
      <c r="C56" s="15"/>
      <c r="D56" s="20"/>
      <c r="E56" s="20"/>
      <c r="F56" s="9"/>
      <c r="G56" s="9"/>
      <c r="H56" s="9"/>
      <c r="I56" s="9"/>
      <c r="J56" s="80"/>
      <c r="K56" s="80"/>
      <c r="L56" s="80"/>
      <c r="M56" s="377"/>
      <c r="N56" s="80"/>
      <c r="O56" s="80"/>
      <c r="P56" s="51"/>
    </row>
    <row r="57" spans="1:16" ht="12.75" customHeight="1" thickTop="1">
      <c r="A57" s="28" t="s">
        <v>82</v>
      </c>
      <c r="B57" s="29"/>
      <c r="C57" s="15" t="s">
        <v>83</v>
      </c>
      <c r="D57" s="20"/>
      <c r="E57" s="20"/>
      <c r="F57" s="9"/>
      <c r="G57" s="9"/>
      <c r="H57" s="9"/>
      <c r="I57" s="9"/>
      <c r="J57" s="88">
        <v>7862399.46</v>
      </c>
      <c r="K57" s="88">
        <v>734232.15000000037</v>
      </c>
      <c r="L57" s="88">
        <v>8596632</v>
      </c>
      <c r="M57" s="88"/>
      <c r="N57" s="88">
        <v>169140</v>
      </c>
      <c r="O57" s="88">
        <v>8765772</v>
      </c>
      <c r="P57" s="45"/>
    </row>
    <row r="58" spans="1:16">
      <c r="A58" s="40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378"/>
      <c r="N58" s="83"/>
      <c r="O58" s="83"/>
      <c r="P58" s="51"/>
    </row>
    <row r="59" spans="1:16">
      <c r="A59" s="28"/>
      <c r="B59" s="29"/>
      <c r="C59" s="53" t="s">
        <v>310</v>
      </c>
      <c r="D59" s="20"/>
      <c r="E59" s="20"/>
      <c r="F59" s="9"/>
      <c r="G59" s="9"/>
      <c r="H59" s="9"/>
      <c r="I59" s="9"/>
      <c r="J59" s="54">
        <v>-3184747.8200000161</v>
      </c>
      <c r="K59" s="338">
        <v>-0.46999999810941517</v>
      </c>
      <c r="L59" s="358">
        <v>-3184749</v>
      </c>
      <c r="M59" s="358"/>
      <c r="N59" s="358">
        <v>3067340</v>
      </c>
      <c r="O59" s="358">
        <v>-117409</v>
      </c>
      <c r="P59" s="55"/>
    </row>
    <row r="60" spans="1:16">
      <c r="A60" s="28"/>
      <c r="B60" s="29"/>
      <c r="C60" s="9"/>
      <c r="D60" s="20"/>
      <c r="E60" s="9"/>
      <c r="F60" s="9"/>
      <c r="G60" s="9"/>
      <c r="H60" s="9"/>
      <c r="I60" s="9"/>
      <c r="J60" s="56"/>
      <c r="K60" s="338"/>
      <c r="L60" s="359"/>
      <c r="M60" s="359"/>
      <c r="N60" s="359"/>
      <c r="O60" s="343"/>
      <c r="P60" s="57"/>
    </row>
    <row r="61" spans="1:16">
      <c r="A61" s="28" t="s">
        <v>84</v>
      </c>
      <c r="B61" s="29"/>
      <c r="C61" s="9" t="s">
        <v>85</v>
      </c>
      <c r="D61" s="20"/>
      <c r="E61" s="9"/>
      <c r="F61" s="9"/>
      <c r="G61" s="9"/>
      <c r="H61" s="9"/>
      <c r="I61" s="9"/>
      <c r="J61" s="95"/>
      <c r="K61" s="338"/>
      <c r="L61" s="379">
        <v>158213153</v>
      </c>
      <c r="M61" s="359"/>
      <c r="N61" s="360">
        <v>26949939</v>
      </c>
      <c r="O61" s="88">
        <v>185163092</v>
      </c>
      <c r="P61" s="48"/>
    </row>
    <row r="62" spans="1:16" s="36" customFormat="1">
      <c r="A62" s="28" t="s">
        <v>86</v>
      </c>
      <c r="B62" s="29" t="s">
        <v>87</v>
      </c>
      <c r="C62" s="21" t="s">
        <v>88</v>
      </c>
      <c r="D62" s="21"/>
      <c r="E62" s="21"/>
      <c r="F62" s="21"/>
      <c r="G62" s="21"/>
      <c r="H62" s="58"/>
      <c r="I62" s="21"/>
      <c r="J62" s="75"/>
      <c r="K62" s="88"/>
      <c r="L62" s="378"/>
      <c r="M62" s="361">
        <v>-106251</v>
      </c>
      <c r="N62" s="361">
        <v>0</v>
      </c>
      <c r="O62" s="361">
        <v>0</v>
      </c>
      <c r="P62" s="60"/>
    </row>
    <row r="63" spans="1:16" s="36" customFormat="1">
      <c r="A63" s="40"/>
      <c r="B63" s="29"/>
      <c r="C63" s="61"/>
      <c r="D63" s="21"/>
      <c r="E63" s="21"/>
      <c r="F63" s="21"/>
      <c r="G63" s="21"/>
      <c r="H63" s="35"/>
      <c r="I63" s="35"/>
      <c r="J63" s="87"/>
      <c r="K63" s="348"/>
      <c r="L63" s="362"/>
      <c r="M63" s="378"/>
      <c r="N63" s="362"/>
      <c r="O63" s="362"/>
      <c r="P63" s="51"/>
    </row>
    <row r="64" spans="1:16" s="331" customFormat="1">
      <c r="A64" s="327"/>
      <c r="B64" s="328"/>
      <c r="C64" s="329" t="s">
        <v>89</v>
      </c>
      <c r="D64" s="329"/>
      <c r="E64" s="329"/>
      <c r="F64" s="329"/>
      <c r="G64" s="329"/>
      <c r="H64" s="329"/>
      <c r="I64" s="329"/>
      <c r="J64" s="329"/>
      <c r="K64" s="349"/>
      <c r="L64" s="349">
        <v>158213153</v>
      </c>
      <c r="M64" s="363"/>
      <c r="N64" s="363">
        <v>26949939</v>
      </c>
      <c r="O64" s="363">
        <v>185163092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62"/>
      <c r="J65" s="96"/>
      <c r="K65" s="338"/>
      <c r="L65" s="362"/>
      <c r="M65" s="378"/>
      <c r="N65" s="362"/>
      <c r="O65" s="362"/>
      <c r="P65" s="24"/>
    </row>
    <row r="66" spans="1:16">
      <c r="A66" s="40"/>
      <c r="B66" s="29"/>
      <c r="C66" s="9" t="s">
        <v>90</v>
      </c>
      <c r="D66" s="9"/>
      <c r="E66" s="9"/>
      <c r="F66" s="9"/>
      <c r="G66" s="9"/>
      <c r="H66" s="9"/>
      <c r="I66" s="9"/>
      <c r="J66" s="63"/>
      <c r="K66" s="338"/>
      <c r="L66" s="338">
        <v>155028404</v>
      </c>
      <c r="M66" s="338"/>
      <c r="N66" s="338">
        <v>30017279</v>
      </c>
      <c r="O66" s="338">
        <v>185045683</v>
      </c>
      <c r="P66" s="64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43"/>
      <c r="L67" s="343"/>
      <c r="M67" s="343"/>
      <c r="N67" s="343"/>
      <c r="O67" s="343"/>
    </row>
    <row r="68" spans="1:16" customFormat="1" ht="15">
      <c r="C68" s="4" t="s">
        <v>91</v>
      </c>
      <c r="K68" s="350"/>
      <c r="L68" s="380"/>
      <c r="M68" s="65"/>
      <c r="N68" s="364"/>
      <c r="O68" s="364"/>
    </row>
    <row r="69" spans="1:16">
      <c r="I69" s="66"/>
      <c r="J69" s="66"/>
      <c r="K69" s="351"/>
      <c r="L69" s="365">
        <v>0</v>
      </c>
      <c r="M69" s="379"/>
      <c r="N69" s="365">
        <v>0</v>
      </c>
      <c r="O69" s="365">
        <v>0</v>
      </c>
    </row>
    <row r="70" spans="1:16">
      <c r="I70" s="4" t="s">
        <v>92</v>
      </c>
      <c r="L70" s="365"/>
      <c r="M70" s="379"/>
      <c r="N70" s="365">
        <v>0</v>
      </c>
      <c r="O70" s="365"/>
    </row>
    <row r="71" spans="1:16">
      <c r="L71" s="365">
        <v>0</v>
      </c>
      <c r="M71" s="379"/>
      <c r="N71" s="360"/>
      <c r="O71" s="360"/>
    </row>
    <row r="72" spans="1:16">
      <c r="L72" s="365"/>
      <c r="M72" s="379"/>
      <c r="N72" s="365"/>
      <c r="O72" s="365"/>
    </row>
    <row r="73" spans="1:16">
      <c r="L73" s="365"/>
      <c r="M73" s="379"/>
      <c r="N73" s="365"/>
      <c r="O73" s="365"/>
    </row>
    <row r="74" spans="1:16">
      <c r="J74" s="332"/>
      <c r="L74" s="365"/>
      <c r="M74" s="379"/>
      <c r="N74" s="365"/>
      <c r="O74" s="365"/>
    </row>
    <row r="75" spans="1:16">
      <c r="A75" s="7"/>
      <c r="B75" s="8"/>
      <c r="L75" s="365"/>
      <c r="M75" s="379"/>
      <c r="N75" s="365"/>
      <c r="O75" s="365"/>
    </row>
    <row r="76" spans="1:16">
      <c r="L76" s="365"/>
      <c r="M76" s="379"/>
      <c r="N76" s="365"/>
      <c r="O76" s="365"/>
    </row>
    <row r="77" spans="1:16">
      <c r="A77" s="7"/>
      <c r="B77" s="8"/>
      <c r="L77" s="365"/>
      <c r="M77" s="379"/>
      <c r="N77" s="365"/>
      <c r="O77" s="365"/>
    </row>
    <row r="78" spans="1:16">
      <c r="L78" s="365"/>
      <c r="M78" s="379"/>
      <c r="N78" s="365"/>
      <c r="O78" s="365"/>
    </row>
    <row r="79" spans="1:16">
      <c r="A79" s="7"/>
      <c r="B79" s="8"/>
      <c r="L79" s="365"/>
      <c r="M79" s="379"/>
      <c r="N79" s="365"/>
      <c r="O79" s="365"/>
    </row>
    <row r="80" spans="1:16">
      <c r="L80" s="365"/>
      <c r="M80" s="379"/>
      <c r="N80" s="365"/>
      <c r="O80" s="365"/>
    </row>
  </sheetData>
  <sheetProtection algorithmName="SHA-512" hashValue="AgT5PfXf4TbKCkjvYzR38uSt403A7xi68qJivjR03w8HfxOqyd8EGQHreLlwTR+AJO89yC2HIM76CDvIl6TNAg==" saltValue="Y89MQFxFCEBCjovtLMMaZQ==" spinCount="100000" sheet="1" formatColumns="0" formatRows="0"/>
  <conditionalFormatting sqref="L68">
    <cfRule type="cellIs" dxfId="111" priority="9" operator="notEqual">
      <formula>0</formula>
    </cfRule>
    <cfRule type="cellIs" dxfId="110" priority="10" operator="equal">
      <formula>0</formula>
    </cfRule>
  </conditionalFormatting>
  <conditionalFormatting sqref="N68:O68">
    <cfRule type="cellIs" dxfId="109" priority="3" operator="notEqual">
      <formula>0</formula>
    </cfRule>
    <cfRule type="cellIs" dxfId="108" priority="4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FF00"/>
    <pageSetUpPr fitToPage="1"/>
  </sheetPr>
  <dimension ref="A1:P80"/>
  <sheetViews>
    <sheetView topLeftCell="C1" zoomScale="90" zoomScaleNormal="90" zoomScaleSheetLayoutView="70" workbookViewId="0">
      <selection activeCell="C1" sqref="C1"/>
    </sheetView>
  </sheetViews>
  <sheetFormatPr defaultColWidth="11.42578125" defaultRowHeight="12.75"/>
  <cols>
    <col min="1" max="1" width="5.42578125" style="1" hidden="1" customWidth="1"/>
    <col min="2" max="2" width="6.5703125" style="12" hidden="1" customWidth="1"/>
    <col min="3" max="3" width="2" style="4" customWidth="1"/>
    <col min="4" max="4" width="9.42578125" style="4" customWidth="1"/>
    <col min="5" max="5" width="14.5703125" style="4" customWidth="1"/>
    <col min="6" max="6" width="14" style="4" customWidth="1"/>
    <col min="7" max="7" width="13.5703125" style="4" customWidth="1"/>
    <col min="8" max="9" width="9.42578125" style="4" hidden="1" customWidth="1"/>
    <col min="10" max="10" width="17.7109375" style="4" customWidth="1"/>
    <col min="11" max="12" width="17.7109375" style="352" customWidth="1"/>
    <col min="13" max="13" width="0.140625" style="4" customWidth="1"/>
    <col min="14" max="14" width="17.7109375" style="352" customWidth="1"/>
    <col min="15" max="15" width="19.28515625" style="352" customWidth="1"/>
    <col min="16" max="16" width="11.42578125" style="4" customWidth="1"/>
    <col min="17" max="16384" width="11.42578125" style="4"/>
  </cols>
  <sheetData>
    <row r="1" spans="1:16">
      <c r="B1" s="2"/>
      <c r="C1" s="339"/>
      <c r="D1" s="104"/>
      <c r="E1" s="104"/>
      <c r="F1" s="104"/>
      <c r="G1" s="104"/>
      <c r="H1" s="104"/>
      <c r="I1" s="104"/>
      <c r="J1" s="101" t="s">
        <v>123</v>
      </c>
      <c r="K1" s="339"/>
      <c r="L1" s="339"/>
      <c r="M1" s="104"/>
      <c r="N1" s="339"/>
      <c r="O1" s="339"/>
      <c r="P1" s="3"/>
    </row>
    <row r="2" spans="1:16">
      <c r="B2" s="2"/>
      <c r="C2" s="104"/>
      <c r="D2" s="104"/>
      <c r="E2" s="104"/>
      <c r="F2" s="104"/>
      <c r="G2" s="104"/>
      <c r="H2" s="104"/>
      <c r="I2" s="104"/>
      <c r="J2" s="101" t="s">
        <v>0</v>
      </c>
      <c r="K2" s="339"/>
      <c r="L2" s="339"/>
      <c r="M2" s="104"/>
      <c r="N2" s="339"/>
      <c r="O2" s="339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02" t="s">
        <v>1</v>
      </c>
      <c r="K3" s="340"/>
      <c r="L3" s="340"/>
      <c r="M3" s="15"/>
      <c r="N3" s="340"/>
      <c r="O3" s="366"/>
      <c r="P3" s="4" t="s">
        <v>2</v>
      </c>
    </row>
    <row r="4" spans="1:16">
      <c r="B4" s="2"/>
      <c r="C4" s="105"/>
      <c r="D4" s="106"/>
      <c r="E4" s="106"/>
      <c r="F4" s="106"/>
      <c r="G4" s="106"/>
      <c r="H4" s="106"/>
      <c r="I4" s="106"/>
      <c r="J4" s="107" t="s">
        <v>373</v>
      </c>
      <c r="K4" s="340"/>
      <c r="L4" s="340"/>
      <c r="M4" s="106"/>
      <c r="N4" s="340"/>
      <c r="O4" s="367"/>
      <c r="P4" s="4" t="s">
        <v>374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88"/>
      <c r="L5" s="353"/>
      <c r="M5" s="10"/>
      <c r="N5" s="353"/>
      <c r="O5" s="353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54" t="s">
        <v>3</v>
      </c>
      <c r="K6" s="341"/>
      <c r="L6" s="354" t="s">
        <v>3</v>
      </c>
      <c r="M6" s="255"/>
      <c r="N6" s="354" t="s">
        <v>4</v>
      </c>
      <c r="O6" s="354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56" t="s">
        <v>290</v>
      </c>
      <c r="K7" s="342" t="s">
        <v>291</v>
      </c>
      <c r="L7" s="370"/>
      <c r="M7" s="258"/>
      <c r="N7" s="342" t="str">
        <f>[4]SNP!$O$9</f>
        <v>Unit</v>
      </c>
      <c r="O7" s="342"/>
      <c r="P7" s="16"/>
    </row>
    <row r="8" spans="1:16">
      <c r="A8" s="17" t="s">
        <v>7</v>
      </c>
      <c r="B8" s="18" t="s">
        <v>8</v>
      </c>
      <c r="C8" s="9" t="s">
        <v>6</v>
      </c>
      <c r="D8" s="9"/>
      <c r="E8" s="9"/>
      <c r="F8" s="9"/>
      <c r="G8" s="9"/>
      <c r="H8" s="9"/>
      <c r="I8" s="9"/>
      <c r="J8" s="9"/>
      <c r="K8" s="338"/>
      <c r="L8" s="353"/>
      <c r="M8" s="10"/>
      <c r="N8" s="353"/>
      <c r="O8" s="353"/>
      <c r="P8" s="11"/>
    </row>
    <row r="9" spans="1:16">
      <c r="B9" s="19"/>
      <c r="C9" s="20" t="s">
        <v>9</v>
      </c>
      <c r="D9" s="21"/>
      <c r="E9" s="9"/>
      <c r="F9" s="9"/>
      <c r="G9" s="9"/>
      <c r="H9" s="9"/>
      <c r="I9" s="20"/>
      <c r="J9" s="20"/>
      <c r="K9" s="343"/>
      <c r="L9" s="343"/>
      <c r="M9" s="10"/>
      <c r="N9" s="343"/>
      <c r="O9" s="343"/>
    </row>
    <row r="10" spans="1:16">
      <c r="A10" s="1" t="s">
        <v>11</v>
      </c>
      <c r="B10" s="19" t="s">
        <v>12</v>
      </c>
      <c r="C10" s="20"/>
      <c r="D10" s="22" t="s">
        <v>321</v>
      </c>
      <c r="E10" s="20"/>
      <c r="F10" s="109"/>
      <c r="G10" s="109"/>
      <c r="H10" s="23"/>
      <c r="I10" s="21"/>
      <c r="J10" s="89"/>
      <c r="K10" s="344"/>
      <c r="L10" s="372"/>
      <c r="M10" s="76"/>
      <c r="N10" s="344"/>
      <c r="O10" s="372"/>
      <c r="P10" s="24"/>
    </row>
    <row r="11" spans="1:16">
      <c r="A11" s="1" t="s">
        <v>14</v>
      </c>
      <c r="B11" s="19" t="s">
        <v>15</v>
      </c>
      <c r="C11" s="20"/>
      <c r="D11" s="21" t="s">
        <v>322</v>
      </c>
      <c r="E11" s="9"/>
      <c r="F11" s="25"/>
      <c r="G11" s="26">
        <v>63297607</v>
      </c>
      <c r="H11" s="9"/>
      <c r="I11" s="20"/>
      <c r="J11" s="78">
        <v>71579744.519999996</v>
      </c>
      <c r="K11" s="345">
        <v>0</v>
      </c>
      <c r="L11" s="343">
        <v>71579744.519999996</v>
      </c>
      <c r="M11" s="77"/>
      <c r="N11" s="345">
        <v>0</v>
      </c>
      <c r="O11" s="343">
        <v>71579745</v>
      </c>
      <c r="P11" s="27"/>
    </row>
    <row r="12" spans="1:16">
      <c r="A12" s="1" t="s">
        <v>17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8">
        <v>1721407.92</v>
      </c>
      <c r="K12" s="345">
        <v>0</v>
      </c>
      <c r="L12" s="343">
        <v>1721407.92</v>
      </c>
      <c r="M12" s="77"/>
      <c r="N12" s="345">
        <v>0</v>
      </c>
      <c r="O12" s="343">
        <v>1721408</v>
      </c>
      <c r="P12" s="27"/>
    </row>
    <row r="13" spans="1:16">
      <c r="A13" s="1" t="s">
        <v>19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8">
        <v>0</v>
      </c>
      <c r="K13" s="345">
        <v>0</v>
      </c>
      <c r="L13" s="343">
        <v>0</v>
      </c>
      <c r="M13" s="77"/>
      <c r="N13" s="345">
        <v>308639</v>
      </c>
      <c r="O13" s="343">
        <v>308639</v>
      </c>
      <c r="P13" s="27"/>
    </row>
    <row r="14" spans="1:16">
      <c r="A14" s="1" t="s">
        <v>21</v>
      </c>
      <c r="B14" s="19" t="s">
        <v>12</v>
      </c>
      <c r="C14" s="20"/>
      <c r="D14" s="21" t="s">
        <v>20</v>
      </c>
      <c r="E14" s="9"/>
      <c r="F14" s="25"/>
      <c r="G14" s="25"/>
      <c r="H14" s="20"/>
      <c r="I14" s="20"/>
      <c r="J14" s="78">
        <v>0</v>
      </c>
      <c r="K14" s="345">
        <v>0</v>
      </c>
      <c r="L14" s="343">
        <v>0</v>
      </c>
      <c r="M14" s="77"/>
      <c r="N14" s="345">
        <v>4077264</v>
      </c>
      <c r="O14" s="343">
        <v>4077264</v>
      </c>
      <c r="P14" s="27"/>
    </row>
    <row r="15" spans="1:16">
      <c r="A15" s="28"/>
      <c r="B15" s="29"/>
      <c r="C15" s="20"/>
      <c r="D15" s="21" t="s">
        <v>22</v>
      </c>
      <c r="E15" s="9"/>
      <c r="F15" s="30"/>
      <c r="G15" s="26"/>
      <c r="H15" s="31"/>
      <c r="I15" s="20"/>
      <c r="J15" s="90">
        <v>237638.92</v>
      </c>
      <c r="K15" s="346">
        <v>0</v>
      </c>
      <c r="L15" s="374">
        <v>237638.92</v>
      </c>
      <c r="M15" s="77"/>
      <c r="N15" s="343">
        <v>0</v>
      </c>
      <c r="O15" s="343">
        <v>237639</v>
      </c>
    </row>
    <row r="16" spans="1:16">
      <c r="A16" s="28" t="s">
        <v>24</v>
      </c>
      <c r="B16" s="29" t="s">
        <v>12</v>
      </c>
      <c r="C16" s="20"/>
      <c r="D16" s="22" t="s">
        <v>324</v>
      </c>
      <c r="E16" s="20"/>
      <c r="F16" s="109"/>
      <c r="G16" s="109"/>
      <c r="H16" s="31"/>
      <c r="I16" s="20"/>
      <c r="J16" s="78"/>
      <c r="K16" s="345">
        <v>0</v>
      </c>
      <c r="L16" s="343"/>
      <c r="M16" s="77"/>
      <c r="N16" s="345">
        <v>0</v>
      </c>
      <c r="O16" s="343"/>
      <c r="P16" s="27"/>
    </row>
    <row r="17" spans="1:16">
      <c r="A17" s="28" t="s">
        <v>25</v>
      </c>
      <c r="B17" s="32" t="s">
        <v>26</v>
      </c>
      <c r="C17" s="20"/>
      <c r="D17" s="33" t="s">
        <v>325</v>
      </c>
      <c r="E17" s="9"/>
      <c r="F17" s="9"/>
      <c r="G17" s="9">
        <v>825897</v>
      </c>
      <c r="H17" s="9"/>
      <c r="I17" s="21"/>
      <c r="J17" s="79">
        <v>2557860.1600000006</v>
      </c>
      <c r="K17" s="347">
        <v>0</v>
      </c>
      <c r="L17" s="375">
        <v>2557860.1600000006</v>
      </c>
      <c r="M17" s="77"/>
      <c r="N17" s="347">
        <v>0</v>
      </c>
      <c r="O17" s="375">
        <v>2557860</v>
      </c>
      <c r="P17" s="27"/>
    </row>
    <row r="18" spans="1:16" s="36" customFormat="1">
      <c r="A18" s="28"/>
      <c r="B18" s="32"/>
      <c r="C18" s="21"/>
      <c r="D18" s="21" t="s">
        <v>27</v>
      </c>
      <c r="E18" s="21"/>
      <c r="F18" s="21"/>
      <c r="G18" s="21"/>
      <c r="H18" s="34"/>
      <c r="I18" s="34"/>
      <c r="J18" s="34">
        <v>403136.86</v>
      </c>
      <c r="K18" s="88">
        <v>154759.5</v>
      </c>
      <c r="L18" s="88">
        <v>557896.36</v>
      </c>
      <c r="M18" s="35"/>
      <c r="N18" s="348">
        <v>1</v>
      </c>
      <c r="O18" s="348">
        <v>557897</v>
      </c>
    </row>
    <row r="19" spans="1:16" ht="13.5" thickBot="1">
      <c r="A19" s="28" t="s">
        <v>28</v>
      </c>
      <c r="B19" s="32"/>
      <c r="C19" s="20"/>
      <c r="D19" s="37"/>
      <c r="E19" s="20"/>
      <c r="F19" s="9"/>
      <c r="G19" s="9"/>
      <c r="H19" s="9"/>
      <c r="I19" s="9"/>
      <c r="J19" s="91"/>
      <c r="K19" s="80"/>
      <c r="L19" s="80"/>
      <c r="M19" s="38"/>
      <c r="N19" s="80"/>
      <c r="O19" s="80"/>
      <c r="P19" s="39"/>
    </row>
    <row r="20" spans="1:16" ht="13.5" thickTop="1">
      <c r="A20" s="28"/>
      <c r="B20" s="32"/>
      <c r="C20" s="9"/>
      <c r="D20" s="9" t="s">
        <v>29</v>
      </c>
      <c r="E20" s="9"/>
      <c r="F20" s="9"/>
      <c r="G20" s="9"/>
      <c r="H20" s="9"/>
      <c r="I20" s="9"/>
      <c r="J20" s="81">
        <v>76499788.379999995</v>
      </c>
      <c r="K20" s="338">
        <v>154760</v>
      </c>
      <c r="L20" s="353">
        <v>76654548</v>
      </c>
      <c r="M20" s="10"/>
      <c r="N20" s="353">
        <v>4385904</v>
      </c>
      <c r="O20" s="353">
        <v>81040452</v>
      </c>
      <c r="P20" s="11"/>
    </row>
    <row r="21" spans="1:16">
      <c r="A21" s="40"/>
      <c r="B21" s="41"/>
      <c r="C21" s="15"/>
      <c r="D21" s="9"/>
      <c r="E21" s="9"/>
      <c r="F21" s="9"/>
      <c r="G21" s="9"/>
      <c r="H21" s="9"/>
      <c r="I21" s="9"/>
      <c r="J21" s="81"/>
      <c r="K21" s="338"/>
      <c r="L21" s="353"/>
      <c r="M21" s="10"/>
      <c r="N21" s="353"/>
      <c r="O21" s="353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81"/>
      <c r="K22" s="338"/>
      <c r="L22" s="353"/>
      <c r="M22" s="10"/>
      <c r="N22" s="353"/>
      <c r="O22" s="353"/>
      <c r="P22" s="11"/>
    </row>
    <row r="23" spans="1:16">
      <c r="A23" s="7" t="s">
        <v>32</v>
      </c>
      <c r="B23" s="12" t="s">
        <v>33</v>
      </c>
      <c r="C23" s="22" t="s">
        <v>31</v>
      </c>
      <c r="D23" s="21"/>
      <c r="E23" s="9"/>
      <c r="F23" s="9"/>
      <c r="G23" s="20"/>
      <c r="H23" s="9"/>
      <c r="I23" s="9"/>
      <c r="J23" s="92"/>
      <c r="K23" s="344"/>
      <c r="L23" s="376"/>
      <c r="M23" s="77"/>
      <c r="N23" s="344"/>
      <c r="O23" s="372"/>
      <c r="P23" s="27"/>
    </row>
    <row r="24" spans="1:16">
      <c r="A24" s="1" t="s">
        <v>35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8">
        <v>245454050.07999995</v>
      </c>
      <c r="K24" s="345">
        <v>0</v>
      </c>
      <c r="L24" s="343">
        <v>245454050.07999995</v>
      </c>
      <c r="M24" s="77"/>
      <c r="N24" s="345">
        <v>1113603</v>
      </c>
      <c r="O24" s="343">
        <v>246567653</v>
      </c>
      <c r="P24" s="27"/>
    </row>
    <row r="25" spans="1:16">
      <c r="A25" s="7" t="s">
        <v>37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8">
        <v>66514455.620000005</v>
      </c>
      <c r="K25" s="345">
        <v>0</v>
      </c>
      <c r="L25" s="343">
        <v>66514455.620000005</v>
      </c>
      <c r="M25" s="77"/>
      <c r="N25" s="345">
        <v>6536814</v>
      </c>
      <c r="O25" s="343">
        <v>73051270</v>
      </c>
      <c r="P25" s="27"/>
    </row>
    <row r="26" spans="1:16">
      <c r="A26" s="1" t="s">
        <v>39</v>
      </c>
      <c r="B26" s="12" t="s">
        <v>33</v>
      </c>
      <c r="C26" s="22"/>
      <c r="D26" s="99" t="s">
        <v>38</v>
      </c>
      <c r="E26" s="110"/>
      <c r="F26" s="9"/>
      <c r="G26" s="20"/>
      <c r="H26" s="9"/>
      <c r="I26" s="9"/>
      <c r="J26" s="78">
        <v>5718646.7800000012</v>
      </c>
      <c r="K26" s="345">
        <v>0</v>
      </c>
      <c r="L26" s="343">
        <v>5718646.7800000012</v>
      </c>
      <c r="M26" s="77"/>
      <c r="N26" s="345">
        <v>0</v>
      </c>
      <c r="O26" s="343">
        <v>5718647</v>
      </c>
      <c r="P26" s="27"/>
    </row>
    <row r="27" spans="1:16">
      <c r="A27" s="7" t="s">
        <v>41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8">
        <v>16633963.670000004</v>
      </c>
      <c r="K27" s="345">
        <v>0</v>
      </c>
      <c r="L27" s="343">
        <v>16633963.670000004</v>
      </c>
      <c r="M27" s="77"/>
      <c r="N27" s="345">
        <v>674088</v>
      </c>
      <c r="O27" s="343">
        <v>17308052</v>
      </c>
      <c r="P27" s="27"/>
    </row>
    <row r="28" spans="1:16">
      <c r="A28" s="1" t="s">
        <v>43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8">
        <v>13653765.74</v>
      </c>
      <c r="K28" s="345">
        <v>0</v>
      </c>
      <c r="L28" s="343">
        <v>13653765.74</v>
      </c>
      <c r="M28" s="77"/>
      <c r="N28" s="345">
        <v>2331254</v>
      </c>
      <c r="O28" s="343">
        <v>15985020</v>
      </c>
      <c r="P28" s="27"/>
    </row>
    <row r="29" spans="1:16">
      <c r="A29" s="7" t="s">
        <v>45</v>
      </c>
      <c r="B29" s="12" t="s">
        <v>46</v>
      </c>
      <c r="C29" s="22"/>
      <c r="D29" s="21" t="s">
        <v>44</v>
      </c>
      <c r="E29" s="9"/>
      <c r="F29" s="9"/>
      <c r="G29" s="20"/>
      <c r="H29" s="9"/>
      <c r="I29" s="9"/>
      <c r="J29" s="79">
        <v>33371520.150000002</v>
      </c>
      <c r="K29" s="347">
        <v>0</v>
      </c>
      <c r="L29" s="375">
        <v>33371520.150000002</v>
      </c>
      <c r="M29" s="77"/>
      <c r="N29" s="347">
        <v>6546</v>
      </c>
      <c r="O29" s="375">
        <v>33378066</v>
      </c>
      <c r="P29" s="27"/>
    </row>
    <row r="30" spans="1:16">
      <c r="C30" s="22"/>
      <c r="D30" s="21" t="s">
        <v>47</v>
      </c>
      <c r="E30" s="9"/>
      <c r="F30" s="9"/>
      <c r="G30" s="20"/>
      <c r="H30" s="9"/>
      <c r="I30" s="9"/>
      <c r="J30" s="93">
        <v>12486027.83</v>
      </c>
      <c r="K30" s="338">
        <v>0</v>
      </c>
      <c r="L30" s="353">
        <v>12486027.83</v>
      </c>
      <c r="M30" s="42"/>
      <c r="N30" s="353">
        <v>0</v>
      </c>
      <c r="O30" s="353">
        <v>12486028</v>
      </c>
      <c r="P30" s="43"/>
    </row>
    <row r="31" spans="1:16" ht="13.5" thickBot="1">
      <c r="A31" s="1" t="s">
        <v>48</v>
      </c>
      <c r="C31" s="9"/>
      <c r="D31" s="37"/>
      <c r="E31" s="20"/>
      <c r="F31" s="9"/>
      <c r="G31" s="9"/>
      <c r="H31" s="9"/>
      <c r="I31" s="9"/>
      <c r="J31" s="91"/>
      <c r="K31" s="80"/>
      <c r="L31" s="80"/>
      <c r="M31" s="82"/>
      <c r="N31" s="80"/>
      <c r="O31" s="80"/>
      <c r="P31" s="39"/>
    </row>
    <row r="32" spans="1:16" ht="13.5" thickTop="1">
      <c r="A32" s="7"/>
      <c r="C32" s="22"/>
      <c r="D32" s="44" t="s">
        <v>49</v>
      </c>
      <c r="E32" s="9"/>
      <c r="F32" s="9"/>
      <c r="G32" s="20"/>
      <c r="H32" s="9"/>
      <c r="I32" s="9"/>
      <c r="J32" s="34">
        <v>393832429.86999989</v>
      </c>
      <c r="K32" s="338">
        <v>0</v>
      </c>
      <c r="L32" s="88">
        <v>393832431</v>
      </c>
      <c r="M32" s="34"/>
      <c r="N32" s="88">
        <v>10662305</v>
      </c>
      <c r="O32" s="88">
        <v>404494736</v>
      </c>
      <c r="P32" s="45"/>
    </row>
    <row r="33" spans="1:16">
      <c r="C33" s="9"/>
      <c r="D33" s="37"/>
      <c r="E33" s="20"/>
      <c r="F33" s="9"/>
      <c r="G33" s="9"/>
      <c r="H33" s="9"/>
      <c r="I33" s="9"/>
      <c r="J33" s="94"/>
      <c r="K33" s="83"/>
      <c r="L33" s="83"/>
      <c r="M33" s="38"/>
      <c r="N33" s="83"/>
      <c r="O33" s="83"/>
      <c r="P33" s="39"/>
    </row>
    <row r="34" spans="1:16">
      <c r="A34" s="7"/>
      <c r="C34" s="9"/>
      <c r="D34" s="9" t="s">
        <v>306</v>
      </c>
      <c r="E34" s="9"/>
      <c r="F34" s="9"/>
      <c r="G34" s="9"/>
      <c r="H34" s="9"/>
      <c r="I34" s="9"/>
      <c r="J34" s="81">
        <v>-317332641.48999989</v>
      </c>
      <c r="K34" s="338">
        <v>154760</v>
      </c>
      <c r="L34" s="353">
        <v>-317177883</v>
      </c>
      <c r="M34" s="46"/>
      <c r="N34" s="353">
        <v>-6276401</v>
      </c>
      <c r="O34" s="353">
        <v>-323454284</v>
      </c>
      <c r="P34" s="47"/>
    </row>
    <row r="35" spans="1:16">
      <c r="C35" s="15"/>
      <c r="D35" s="20"/>
      <c r="E35" s="9"/>
      <c r="F35" s="9"/>
      <c r="G35" s="9"/>
      <c r="H35" s="9"/>
      <c r="I35" s="9"/>
      <c r="J35" s="81"/>
      <c r="K35" s="338"/>
      <c r="L35" s="353"/>
      <c r="M35" s="10"/>
      <c r="N35" s="353"/>
      <c r="O35" s="353"/>
      <c r="P35" s="11"/>
    </row>
    <row r="36" spans="1:16">
      <c r="A36" s="7" t="s">
        <v>51</v>
      </c>
      <c r="B36" s="12" t="s">
        <v>52</v>
      </c>
      <c r="C36" s="21" t="s">
        <v>50</v>
      </c>
      <c r="D36" s="20"/>
      <c r="E36" s="9"/>
      <c r="F36" s="9"/>
      <c r="G36" s="20"/>
      <c r="H36" s="9"/>
      <c r="I36" s="9"/>
      <c r="J36" s="89"/>
      <c r="K36" s="344"/>
      <c r="L36" s="372"/>
      <c r="M36" s="26"/>
      <c r="N36" s="344"/>
      <c r="O36" s="372"/>
      <c r="P36" s="48"/>
    </row>
    <row r="37" spans="1:16">
      <c r="A37" s="1" t="s">
        <v>54</v>
      </c>
      <c r="B37" s="12" t="s">
        <v>15</v>
      </c>
      <c r="C37" s="21" t="s">
        <v>53</v>
      </c>
      <c r="D37" s="20"/>
      <c r="E37" s="9"/>
      <c r="F37" s="9"/>
      <c r="G37" s="20"/>
      <c r="H37" s="9"/>
      <c r="I37" s="9"/>
      <c r="J37" s="78">
        <v>130849635.86</v>
      </c>
      <c r="K37" s="345">
        <v>0</v>
      </c>
      <c r="L37" s="343">
        <v>130849635.86</v>
      </c>
      <c r="M37" s="26"/>
      <c r="N37" s="355">
        <v>0</v>
      </c>
      <c r="O37" s="343">
        <v>130849636</v>
      </c>
      <c r="P37" s="48"/>
    </row>
    <row r="38" spans="1:16">
      <c r="A38" s="7" t="s">
        <v>56</v>
      </c>
      <c r="B38" s="12" t="s">
        <v>15</v>
      </c>
      <c r="C38" s="21" t="s">
        <v>55</v>
      </c>
      <c r="D38" s="20"/>
      <c r="E38" s="9"/>
      <c r="F38" s="9"/>
      <c r="G38" s="20"/>
      <c r="H38" s="9"/>
      <c r="I38" s="9"/>
      <c r="J38" s="78">
        <v>112299048.66</v>
      </c>
      <c r="K38" s="345">
        <v>0</v>
      </c>
      <c r="L38" s="343">
        <v>112299048.66</v>
      </c>
      <c r="M38" s="26"/>
      <c r="N38" s="355">
        <v>0</v>
      </c>
      <c r="O38" s="343">
        <v>112299049</v>
      </c>
      <c r="P38" s="48"/>
    </row>
    <row r="39" spans="1:16">
      <c r="A39" s="1" t="s">
        <v>58</v>
      </c>
      <c r="B39" s="12" t="s">
        <v>59</v>
      </c>
      <c r="C39" s="99" t="s">
        <v>57</v>
      </c>
      <c r="E39" s="110"/>
      <c r="F39" s="110"/>
      <c r="G39" s="20"/>
      <c r="H39" s="9"/>
      <c r="I39" s="9"/>
      <c r="J39" s="78">
        <v>31745649.84</v>
      </c>
      <c r="K39" s="345">
        <v>0</v>
      </c>
      <c r="L39" s="343">
        <v>31745649.84</v>
      </c>
      <c r="M39" s="26"/>
      <c r="N39" s="355">
        <v>0</v>
      </c>
      <c r="O39" s="343">
        <v>31745650</v>
      </c>
      <c r="P39" s="48"/>
    </row>
    <row r="40" spans="1:16">
      <c r="A40" s="7" t="s">
        <v>61</v>
      </c>
      <c r="B40" s="12" t="s">
        <v>59</v>
      </c>
      <c r="C40" s="99" t="s">
        <v>60</v>
      </c>
      <c r="E40" s="110"/>
      <c r="F40" s="110"/>
      <c r="G40" s="20"/>
      <c r="H40" s="9"/>
      <c r="I40" s="9"/>
      <c r="J40" s="78">
        <v>7086799.0999999996</v>
      </c>
      <c r="K40" s="345">
        <v>0</v>
      </c>
      <c r="L40" s="343">
        <v>7086799.0999999996</v>
      </c>
      <c r="M40" s="26"/>
      <c r="N40" s="355">
        <v>5392064</v>
      </c>
      <c r="O40" s="343">
        <v>12478863</v>
      </c>
      <c r="P40" s="48"/>
    </row>
    <row r="41" spans="1:16">
      <c r="A41" s="1" t="s">
        <v>62</v>
      </c>
      <c r="B41" s="12" t="s">
        <v>26</v>
      </c>
      <c r="C41" s="99" t="s">
        <v>307</v>
      </c>
      <c r="E41" s="110"/>
      <c r="F41" s="110"/>
      <c r="G41" s="20"/>
      <c r="H41" s="9"/>
      <c r="I41" s="9"/>
      <c r="J41" s="78">
        <v>0</v>
      </c>
      <c r="K41" s="345">
        <v>0</v>
      </c>
      <c r="L41" s="343">
        <v>0</v>
      </c>
      <c r="M41" s="26"/>
      <c r="N41" s="355">
        <v>8563854</v>
      </c>
      <c r="O41" s="343">
        <v>8563854</v>
      </c>
      <c r="P41" s="48"/>
    </row>
    <row r="42" spans="1:16">
      <c r="A42" s="7" t="s">
        <v>64</v>
      </c>
      <c r="B42" s="12" t="s">
        <v>65</v>
      </c>
      <c r="C42" s="21" t="s">
        <v>63</v>
      </c>
      <c r="D42" s="20"/>
      <c r="E42" s="9"/>
      <c r="F42" s="9"/>
      <c r="G42" s="20"/>
      <c r="H42" s="9"/>
      <c r="I42" s="9"/>
      <c r="J42" s="78">
        <v>279331.20999999903</v>
      </c>
      <c r="K42" s="345">
        <v>0</v>
      </c>
      <c r="L42" s="343">
        <v>279331.20999999903</v>
      </c>
      <c r="M42" s="26"/>
      <c r="N42" s="355">
        <v>0</v>
      </c>
      <c r="O42" s="343">
        <v>279331</v>
      </c>
      <c r="P42" s="48"/>
    </row>
    <row r="43" spans="1:16">
      <c r="A43" s="1" t="s">
        <v>66</v>
      </c>
      <c r="B43" s="12" t="s">
        <v>33</v>
      </c>
      <c r="C43" s="21" t="s">
        <v>311</v>
      </c>
      <c r="D43" s="20"/>
      <c r="E43" s="20"/>
      <c r="F43" s="20"/>
      <c r="G43" s="20"/>
      <c r="H43" s="20"/>
      <c r="I43" s="20"/>
      <c r="J43" s="78">
        <v>28529.53</v>
      </c>
      <c r="K43" s="345">
        <v>0</v>
      </c>
      <c r="L43" s="343">
        <v>28529.53</v>
      </c>
      <c r="M43" s="26"/>
      <c r="N43" s="355">
        <v>0</v>
      </c>
      <c r="O43" s="343">
        <v>28530</v>
      </c>
      <c r="P43" s="48"/>
    </row>
    <row r="44" spans="1:16">
      <c r="A44" s="7" t="s">
        <v>68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79">
        <v>-559304.90999999992</v>
      </c>
      <c r="K44" s="347">
        <v>0</v>
      </c>
      <c r="L44" s="375">
        <v>-559304.90999999992</v>
      </c>
      <c r="M44" s="26"/>
      <c r="N44" s="356">
        <v>0</v>
      </c>
      <c r="O44" s="375">
        <v>-559305</v>
      </c>
      <c r="P44" s="48"/>
    </row>
    <row r="45" spans="1:16">
      <c r="C45" s="20" t="s">
        <v>69</v>
      </c>
      <c r="D45" s="20"/>
      <c r="E45" s="20"/>
      <c r="F45" s="20"/>
      <c r="G45" s="20"/>
      <c r="H45" s="20"/>
      <c r="I45" s="20"/>
      <c r="J45" s="78">
        <v>0</v>
      </c>
      <c r="K45" s="343">
        <v>0</v>
      </c>
      <c r="L45" s="343">
        <v>0</v>
      </c>
      <c r="M45" s="49"/>
      <c r="N45" s="343">
        <v>0</v>
      </c>
      <c r="O45" s="343">
        <v>0</v>
      </c>
      <c r="P45" s="50"/>
    </row>
    <row r="46" spans="1:16">
      <c r="A46" s="28" t="s">
        <v>70</v>
      </c>
      <c r="B46" s="29"/>
      <c r="C46" s="15"/>
      <c r="D46" s="20"/>
      <c r="E46" s="9"/>
      <c r="F46" s="9"/>
      <c r="G46" s="9"/>
      <c r="H46" s="9"/>
      <c r="I46" s="9"/>
      <c r="J46" s="94"/>
      <c r="K46" s="83"/>
      <c r="L46" s="83"/>
      <c r="M46" s="34"/>
      <c r="N46" s="83"/>
      <c r="O46" s="83"/>
      <c r="P46" s="39"/>
    </row>
    <row r="47" spans="1:16">
      <c r="A47" s="28"/>
      <c r="B47" s="29"/>
      <c r="C47" s="15" t="s">
        <v>71</v>
      </c>
      <c r="D47" s="20"/>
      <c r="E47" s="9"/>
      <c r="F47" s="9"/>
      <c r="G47" s="9"/>
      <c r="H47" s="9"/>
      <c r="I47" s="9"/>
      <c r="J47" s="34">
        <v>281729689.2899999</v>
      </c>
      <c r="K47" s="88">
        <v>0</v>
      </c>
      <c r="L47" s="88">
        <v>281729690</v>
      </c>
      <c r="M47" s="34"/>
      <c r="N47" s="88">
        <v>13955918</v>
      </c>
      <c r="O47" s="88">
        <v>295685608</v>
      </c>
      <c r="P47" s="45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8"/>
      <c r="K48" s="343"/>
      <c r="L48" s="343"/>
      <c r="M48" s="20"/>
      <c r="N48" s="343"/>
      <c r="O48" s="343"/>
    </row>
    <row r="49" spans="1:16">
      <c r="A49" s="28"/>
      <c r="B49" s="29"/>
      <c r="C49" s="9" t="s">
        <v>308</v>
      </c>
      <c r="D49" s="15"/>
      <c r="E49" s="9"/>
      <c r="F49" s="9"/>
      <c r="G49" s="9"/>
      <c r="H49" s="9"/>
      <c r="I49" s="9"/>
      <c r="J49" s="94"/>
      <c r="K49" s="83"/>
      <c r="L49" s="83"/>
      <c r="M49" s="34"/>
      <c r="N49" s="83"/>
      <c r="O49" s="83"/>
      <c r="P49" s="39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81">
        <v>-35602952.199999988</v>
      </c>
      <c r="K50" s="338">
        <v>154760</v>
      </c>
      <c r="L50" s="353">
        <v>-35448193</v>
      </c>
      <c r="M50" s="10"/>
      <c r="N50" s="353">
        <v>7679517</v>
      </c>
      <c r="O50" s="353">
        <v>-27768676</v>
      </c>
      <c r="P50" s="11"/>
    </row>
    <row r="51" spans="1:16">
      <c r="A51" s="28" t="s">
        <v>73</v>
      </c>
      <c r="B51" s="29" t="s">
        <v>52</v>
      </c>
      <c r="C51" s="21"/>
      <c r="D51" s="20"/>
      <c r="E51" s="9"/>
      <c r="F51" s="9"/>
      <c r="G51" s="9"/>
      <c r="H51" s="20"/>
      <c r="I51" s="9"/>
      <c r="J51" s="89"/>
      <c r="K51" s="344"/>
      <c r="L51" s="372"/>
      <c r="M51" s="26"/>
      <c r="N51" s="344"/>
      <c r="O51" s="372"/>
      <c r="P51" s="48"/>
    </row>
    <row r="52" spans="1:16">
      <c r="A52" s="28" t="s">
        <v>75</v>
      </c>
      <c r="B52" s="29" t="s">
        <v>76</v>
      </c>
      <c r="C52" s="21" t="s">
        <v>74</v>
      </c>
      <c r="D52" s="20"/>
      <c r="E52" s="9"/>
      <c r="F52" s="9"/>
      <c r="G52" s="9"/>
      <c r="H52" s="20"/>
      <c r="I52" s="9"/>
      <c r="J52" s="78">
        <v>6188908.0800000001</v>
      </c>
      <c r="K52" s="345">
        <v>0</v>
      </c>
      <c r="L52" s="343">
        <v>6188908.0800000001</v>
      </c>
      <c r="M52" s="77"/>
      <c r="N52" s="345">
        <v>0</v>
      </c>
      <c r="O52" s="343">
        <v>6188908</v>
      </c>
      <c r="P52" s="27"/>
    </row>
    <row r="53" spans="1:16">
      <c r="A53" s="28" t="s">
        <v>78</v>
      </c>
      <c r="B53" s="29" t="s">
        <v>79</v>
      </c>
      <c r="C53" s="9" t="s">
        <v>77</v>
      </c>
      <c r="D53" s="20"/>
      <c r="E53" s="9"/>
      <c r="F53" s="9"/>
      <c r="G53" s="9"/>
      <c r="H53" s="20"/>
      <c r="I53" s="9"/>
      <c r="J53" s="78">
        <v>6277364.6700000009</v>
      </c>
      <c r="K53" s="345">
        <v>0</v>
      </c>
      <c r="L53" s="343">
        <v>6277364.6700000009</v>
      </c>
      <c r="M53" s="77"/>
      <c r="N53" s="357">
        <v>0</v>
      </c>
      <c r="O53" s="343">
        <v>6277365</v>
      </c>
      <c r="P53" s="27"/>
    </row>
    <row r="54" spans="1:16">
      <c r="A54" s="28" t="s">
        <v>81</v>
      </c>
      <c r="B54" s="29" t="s">
        <v>79</v>
      </c>
      <c r="C54" s="44" t="s">
        <v>80</v>
      </c>
      <c r="D54" s="20"/>
      <c r="E54" s="9"/>
      <c r="F54" s="9"/>
      <c r="G54" s="9"/>
      <c r="H54" s="20"/>
      <c r="I54" s="9"/>
      <c r="J54" s="79">
        <v>0</v>
      </c>
      <c r="K54" s="347">
        <v>0</v>
      </c>
      <c r="L54" s="375">
        <v>0</v>
      </c>
      <c r="M54" s="77"/>
      <c r="N54" s="347">
        <v>0</v>
      </c>
      <c r="O54" s="375">
        <v>0</v>
      </c>
      <c r="P54" s="27"/>
    </row>
    <row r="55" spans="1:16">
      <c r="A55" s="28"/>
      <c r="B55" s="29"/>
      <c r="C55" s="20" t="s">
        <v>309</v>
      </c>
      <c r="D55" s="20"/>
      <c r="E55" s="9"/>
      <c r="F55" s="9"/>
      <c r="G55" s="9"/>
      <c r="H55" s="9"/>
      <c r="I55" s="9"/>
      <c r="J55" s="49">
        <v>0</v>
      </c>
      <c r="K55" s="338">
        <v>0</v>
      </c>
      <c r="L55" s="343">
        <v>0</v>
      </c>
      <c r="M55" s="49"/>
      <c r="N55" s="343">
        <v>0</v>
      </c>
      <c r="O55" s="343">
        <v>0</v>
      </c>
      <c r="P55" s="50"/>
    </row>
    <row r="56" spans="1:16" ht="13.5" thickBot="1">
      <c r="A56" s="40" t="s">
        <v>82</v>
      </c>
      <c r="B56" s="29"/>
      <c r="C56" s="15"/>
      <c r="D56" s="20"/>
      <c r="E56" s="20"/>
      <c r="F56" s="9"/>
      <c r="G56" s="9"/>
      <c r="H56" s="9"/>
      <c r="I56" s="9"/>
      <c r="J56" s="80"/>
      <c r="K56" s="80"/>
      <c r="L56" s="80"/>
      <c r="M56" s="82"/>
      <c r="N56" s="80"/>
      <c r="O56" s="80"/>
      <c r="P56" s="51"/>
    </row>
    <row r="57" spans="1:16" ht="13.5" thickTop="1">
      <c r="A57" s="28"/>
      <c r="B57" s="29"/>
      <c r="C57" s="15" t="s">
        <v>83</v>
      </c>
      <c r="D57" s="20"/>
      <c r="E57" s="20"/>
      <c r="F57" s="9"/>
      <c r="G57" s="9"/>
      <c r="H57" s="9"/>
      <c r="I57" s="9"/>
      <c r="J57" s="88">
        <v>12466272.75</v>
      </c>
      <c r="K57" s="88">
        <v>0</v>
      </c>
      <c r="L57" s="88">
        <v>12466273</v>
      </c>
      <c r="M57" s="34"/>
      <c r="N57" s="88">
        <v>0</v>
      </c>
      <c r="O57" s="88">
        <v>12466273</v>
      </c>
      <c r="P57" s="45"/>
    </row>
    <row r="58" spans="1:16">
      <c r="A58" s="40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52"/>
      <c r="N58" s="83"/>
      <c r="O58" s="83"/>
      <c r="P58" s="51"/>
    </row>
    <row r="59" spans="1:16">
      <c r="A59" s="28"/>
      <c r="B59" s="29"/>
      <c r="C59" s="53" t="s">
        <v>310</v>
      </c>
      <c r="D59" s="20"/>
      <c r="E59" s="20"/>
      <c r="F59" s="9"/>
      <c r="G59" s="9"/>
      <c r="H59" s="9"/>
      <c r="I59" s="9"/>
      <c r="J59" s="54">
        <v>-23136679.449999988</v>
      </c>
      <c r="K59" s="338">
        <v>154760</v>
      </c>
      <c r="L59" s="358">
        <v>-22981920</v>
      </c>
      <c r="M59" s="54"/>
      <c r="N59" s="358">
        <v>7679517</v>
      </c>
      <c r="O59" s="358">
        <v>-15302403</v>
      </c>
      <c r="P59" s="55"/>
    </row>
    <row r="60" spans="1:16">
      <c r="A60" s="28" t="s">
        <v>84</v>
      </c>
      <c r="B60" s="29"/>
      <c r="C60" s="9"/>
      <c r="D60" s="20"/>
      <c r="E60" s="9"/>
      <c r="F60" s="9"/>
      <c r="G60" s="9"/>
      <c r="H60" s="9"/>
      <c r="I60" s="9"/>
      <c r="J60" s="56"/>
      <c r="K60" s="338"/>
      <c r="L60" s="359"/>
      <c r="M60" s="26"/>
      <c r="N60" s="359"/>
      <c r="O60" s="343"/>
      <c r="P60" s="57"/>
    </row>
    <row r="61" spans="1:16">
      <c r="A61" s="28" t="s">
        <v>86</v>
      </c>
      <c r="B61" s="29" t="s">
        <v>87</v>
      </c>
      <c r="C61" s="9" t="s">
        <v>85</v>
      </c>
      <c r="D61" s="20"/>
      <c r="E61" s="9"/>
      <c r="F61" s="9"/>
      <c r="G61" s="9"/>
      <c r="H61" s="9"/>
      <c r="I61" s="9"/>
      <c r="J61" s="95"/>
      <c r="K61" s="338"/>
      <c r="L61" s="379">
        <v>275382692</v>
      </c>
      <c r="M61" s="26"/>
      <c r="N61" s="360">
        <v>106251641</v>
      </c>
      <c r="O61" s="88">
        <v>381634333</v>
      </c>
      <c r="P61" s="48"/>
    </row>
    <row r="62" spans="1:16" s="36" customFormat="1">
      <c r="A62" s="28"/>
      <c r="B62" s="29"/>
      <c r="C62" s="21" t="s">
        <v>88</v>
      </c>
      <c r="D62" s="21"/>
      <c r="E62" s="21"/>
      <c r="F62" s="21"/>
      <c r="G62" s="21"/>
      <c r="H62" s="58"/>
      <c r="I62" s="21"/>
      <c r="J62" s="75"/>
      <c r="K62" s="88"/>
      <c r="L62" s="378"/>
      <c r="M62" s="59">
        <v>-106251</v>
      </c>
      <c r="N62" s="361">
        <v>0</v>
      </c>
      <c r="O62" s="361">
        <v>0</v>
      </c>
      <c r="P62" s="60"/>
    </row>
    <row r="63" spans="1:16" s="36" customFormat="1">
      <c r="A63" s="40"/>
      <c r="B63" s="29"/>
      <c r="C63" s="61"/>
      <c r="D63" s="21"/>
      <c r="E63" s="21"/>
      <c r="F63" s="21"/>
      <c r="G63" s="21"/>
      <c r="H63" s="35"/>
      <c r="I63" s="35"/>
      <c r="J63" s="87"/>
      <c r="K63" s="348"/>
      <c r="L63" s="362"/>
      <c r="M63" s="52"/>
      <c r="N63" s="362"/>
      <c r="O63" s="362"/>
      <c r="P63" s="51"/>
    </row>
    <row r="64" spans="1:16" s="331" customFormat="1">
      <c r="A64" s="327"/>
      <c r="B64" s="328"/>
      <c r="C64" s="329" t="s">
        <v>89</v>
      </c>
      <c r="D64" s="329"/>
      <c r="E64" s="329"/>
      <c r="F64" s="329"/>
      <c r="G64" s="329"/>
      <c r="H64" s="329"/>
      <c r="I64" s="329"/>
      <c r="J64" s="329"/>
      <c r="K64" s="349"/>
      <c r="L64" s="349">
        <v>275382692</v>
      </c>
      <c r="M64" s="330"/>
      <c r="N64" s="363">
        <v>106251641</v>
      </c>
      <c r="O64" s="363">
        <v>381634333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62"/>
      <c r="J65" s="96"/>
      <c r="K65" s="338"/>
      <c r="L65" s="362"/>
      <c r="M65" s="52"/>
      <c r="N65" s="362"/>
      <c r="O65" s="362"/>
      <c r="P65" s="24"/>
    </row>
    <row r="66" spans="1:16">
      <c r="A66" s="40"/>
      <c r="B66" s="29"/>
      <c r="C66" s="9" t="s">
        <v>90</v>
      </c>
      <c r="D66" s="9"/>
      <c r="E66" s="9"/>
      <c r="F66" s="9"/>
      <c r="G66" s="9"/>
      <c r="H66" s="9"/>
      <c r="I66" s="9"/>
      <c r="J66" s="63"/>
      <c r="K66" s="338"/>
      <c r="L66" s="338">
        <v>252400772</v>
      </c>
      <c r="M66" s="9"/>
      <c r="N66" s="338">
        <v>113931158</v>
      </c>
      <c r="O66" s="338">
        <v>366331930</v>
      </c>
      <c r="P66" s="64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43"/>
      <c r="L67" s="343"/>
      <c r="M67" s="20"/>
      <c r="N67" s="343"/>
      <c r="O67" s="343"/>
    </row>
    <row r="68" spans="1:16" customFormat="1" ht="15">
      <c r="C68" s="4" t="s">
        <v>91</v>
      </c>
      <c r="K68" s="350"/>
      <c r="L68" s="380"/>
      <c r="M68" s="65"/>
      <c r="N68" s="364"/>
      <c r="O68" s="364"/>
    </row>
    <row r="69" spans="1:16">
      <c r="I69" s="66"/>
      <c r="J69" s="66"/>
      <c r="K69" s="351"/>
      <c r="L69" s="365">
        <v>0</v>
      </c>
      <c r="M69" s="97"/>
      <c r="N69" s="365">
        <v>0</v>
      </c>
      <c r="O69" s="365">
        <v>1</v>
      </c>
    </row>
    <row r="70" spans="1:16">
      <c r="L70" s="365"/>
      <c r="M70" s="97"/>
      <c r="N70" s="365"/>
      <c r="O70" s="365"/>
    </row>
    <row r="71" spans="1:16">
      <c r="L71" s="365"/>
      <c r="M71" s="97"/>
      <c r="N71" s="360"/>
      <c r="O71" s="360"/>
    </row>
    <row r="72" spans="1:16">
      <c r="L72" s="365"/>
      <c r="M72" s="97"/>
      <c r="N72" s="365"/>
      <c r="O72" s="365"/>
    </row>
    <row r="73" spans="1:16">
      <c r="L73" s="365"/>
      <c r="M73" s="97"/>
      <c r="N73" s="365"/>
      <c r="O73" s="365"/>
    </row>
    <row r="74" spans="1:16">
      <c r="L74" s="365"/>
      <c r="M74" s="97"/>
      <c r="N74" s="365"/>
      <c r="O74" s="365"/>
    </row>
    <row r="75" spans="1:16">
      <c r="A75" s="7"/>
      <c r="B75" s="8"/>
      <c r="L75" s="365"/>
      <c r="M75" s="97"/>
      <c r="N75" s="365"/>
      <c r="O75" s="365"/>
    </row>
    <row r="76" spans="1:16">
      <c r="L76" s="365"/>
      <c r="M76" s="97"/>
      <c r="N76" s="365"/>
      <c r="O76" s="365"/>
    </row>
    <row r="77" spans="1:16">
      <c r="A77" s="7"/>
      <c r="B77" s="8"/>
      <c r="L77" s="365"/>
      <c r="M77" s="97"/>
      <c r="N77" s="365"/>
      <c r="O77" s="365"/>
    </row>
    <row r="78" spans="1:16">
      <c r="L78" s="365"/>
      <c r="M78" s="97"/>
      <c r="N78" s="365"/>
      <c r="O78" s="365"/>
    </row>
    <row r="79" spans="1:16">
      <c r="A79" s="7"/>
      <c r="B79" s="8"/>
      <c r="L79" s="365"/>
      <c r="M79" s="97"/>
      <c r="N79" s="365"/>
      <c r="O79" s="365"/>
    </row>
    <row r="80" spans="1:16">
      <c r="A80" s="7"/>
      <c r="B80" s="8"/>
    </row>
  </sheetData>
  <sheetProtection algorithmName="SHA-512" hashValue="9GgwxL/odMvq9Evn6Jhc2ComwL0apSrQN5pgHU6w5xXOQpyagyqUmwCl3DTnqLAM4GILFS0oMkL7d1AjZPAEwA==" saltValue="6xwhO8XmFKQ86VWUPsz07Q==" spinCount="100000" sheet="1" formatColumns="0" formatRows="0"/>
  <conditionalFormatting sqref="L68">
    <cfRule type="cellIs" dxfId="3" priority="3" operator="notEqual">
      <formula>0</formula>
    </cfRule>
    <cfRule type="cellIs" dxfId="2" priority="4" operator="equal">
      <formula>0</formula>
    </cfRule>
  </conditionalFormatting>
  <conditionalFormatting sqref="N68:O68">
    <cfRule type="cellIs" dxfId="1" priority="1" operator="notEqual">
      <formula>0</formula>
    </cfRule>
    <cfRule type="cellIs" dxfId="0" priority="2" operator="equal">
      <formula>0</formula>
    </cfRule>
  </conditionalFormatting>
  <printOptions horizontalCentered="1"/>
  <pageMargins left="0.7" right="0.7" top="0.75" bottom="0.75" header="0.5" footer="0.5"/>
  <pageSetup scale="54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T970"/>
  <sheetViews>
    <sheetView topLeftCell="C1" zoomScale="90" zoomScaleNormal="90" zoomScaleSheetLayoutView="70" workbookViewId="0">
      <selection activeCell="J6" sqref="J6"/>
    </sheetView>
  </sheetViews>
  <sheetFormatPr defaultColWidth="14.42578125" defaultRowHeight="15" customHeight="1"/>
  <cols>
    <col min="1" max="1" width="5.28515625" hidden="1" customWidth="1"/>
    <col min="2" max="2" width="6.5703125" hidden="1" customWidth="1"/>
    <col min="3" max="3" width="2" customWidth="1"/>
    <col min="4" max="4" width="9.140625" customWidth="1"/>
    <col min="5" max="5" width="14.5703125" customWidth="1"/>
    <col min="6" max="6" width="20.42578125" customWidth="1"/>
    <col min="7" max="7" width="13.7109375" customWidth="1"/>
    <col min="8" max="9" width="9.140625" hidden="1" customWidth="1"/>
    <col min="10" max="10" width="17.5703125" customWidth="1"/>
    <col min="11" max="11" width="16" style="350" customWidth="1"/>
    <col min="12" max="12" width="20.140625" style="350" customWidth="1"/>
    <col min="13" max="13" width="0.140625" customWidth="1"/>
    <col min="14" max="14" width="17.42578125" style="350" customWidth="1"/>
    <col min="15" max="15" width="19.28515625" style="350" customWidth="1"/>
    <col min="16" max="16" width="11.28515625" customWidth="1"/>
    <col min="17" max="20" width="11.140625" customWidth="1"/>
  </cols>
  <sheetData>
    <row r="1" spans="1:20" ht="15" customHeight="1">
      <c r="A1" s="143"/>
      <c r="B1" s="149"/>
      <c r="C1" s="381"/>
      <c r="D1" s="204"/>
      <c r="E1" s="204"/>
      <c r="F1" s="204"/>
      <c r="G1" s="204"/>
      <c r="H1" s="204"/>
      <c r="I1" s="204"/>
      <c r="J1" s="205" t="s">
        <v>96</v>
      </c>
      <c r="K1" s="381"/>
      <c r="L1" s="381"/>
      <c r="M1" s="204"/>
      <c r="N1" s="381"/>
      <c r="O1" s="381"/>
      <c r="P1" s="206"/>
      <c r="Q1" s="142"/>
      <c r="R1" s="142"/>
      <c r="S1" s="142"/>
      <c r="T1" s="142"/>
    </row>
    <row r="2" spans="1:20" ht="15" customHeight="1">
      <c r="A2" s="143"/>
      <c r="B2" s="149"/>
      <c r="C2" s="204"/>
      <c r="D2" s="204"/>
      <c r="E2" s="204"/>
      <c r="F2" s="204"/>
      <c r="G2" s="204"/>
      <c r="H2" s="204"/>
      <c r="I2" s="204"/>
      <c r="J2" s="205" t="s">
        <v>0</v>
      </c>
      <c r="K2" s="381"/>
      <c r="L2" s="381"/>
      <c r="M2" s="204"/>
      <c r="N2" s="381"/>
      <c r="O2" s="381"/>
      <c r="P2" s="207"/>
      <c r="Q2" s="142"/>
      <c r="R2" s="142"/>
      <c r="S2" s="142"/>
      <c r="T2" s="142"/>
    </row>
    <row r="3" spans="1:20" ht="15" customHeight="1">
      <c r="A3" s="143"/>
      <c r="B3" s="149"/>
      <c r="C3" s="150"/>
      <c r="D3" s="150"/>
      <c r="E3" s="150"/>
      <c r="F3" s="150"/>
      <c r="G3" s="150"/>
      <c r="H3" s="150"/>
      <c r="I3" s="150"/>
      <c r="J3" s="151" t="s">
        <v>1</v>
      </c>
      <c r="K3" s="381"/>
      <c r="L3" s="381"/>
      <c r="M3" s="150"/>
      <c r="N3" s="381"/>
      <c r="O3" s="381"/>
      <c r="P3" s="148" t="s">
        <v>2</v>
      </c>
      <c r="Q3" s="142"/>
      <c r="R3" s="142"/>
      <c r="S3" s="142"/>
      <c r="T3" s="142"/>
    </row>
    <row r="4" spans="1:20" ht="15" customHeight="1">
      <c r="A4" s="143"/>
      <c r="B4" s="149"/>
      <c r="C4" s="204"/>
      <c r="D4" s="204"/>
      <c r="E4" s="204"/>
      <c r="F4" s="204"/>
      <c r="G4" s="204"/>
      <c r="H4" s="204"/>
      <c r="I4" s="204"/>
      <c r="J4" s="154" t="s">
        <v>373</v>
      </c>
      <c r="K4" s="381"/>
      <c r="L4" s="381"/>
      <c r="M4" s="204"/>
      <c r="N4" s="381"/>
      <c r="O4" s="381"/>
      <c r="P4" s="142" t="s">
        <v>374</v>
      </c>
      <c r="Q4" s="142"/>
      <c r="R4" s="142"/>
      <c r="S4" s="142"/>
      <c r="T4" s="142"/>
    </row>
    <row r="5" spans="1:20" ht="15" customHeight="1">
      <c r="A5" s="143"/>
      <c r="B5" s="155"/>
      <c r="C5" s="146"/>
      <c r="D5" s="146"/>
      <c r="E5" s="146"/>
      <c r="F5" s="146"/>
      <c r="G5" s="146"/>
      <c r="H5" s="146"/>
      <c r="I5" s="146"/>
      <c r="J5" s="146"/>
      <c r="K5" s="239"/>
      <c r="L5" s="388"/>
      <c r="M5" s="208"/>
      <c r="N5" s="388"/>
      <c r="O5" s="388"/>
      <c r="P5" s="209"/>
      <c r="Q5" s="142"/>
      <c r="R5" s="142"/>
      <c r="S5" s="142"/>
      <c r="T5" s="142"/>
    </row>
    <row r="6" spans="1:20" ht="15" customHeight="1">
      <c r="A6" s="143"/>
      <c r="B6" s="144"/>
      <c r="C6" s="146"/>
      <c r="D6" s="146"/>
      <c r="E6" s="146"/>
      <c r="F6" s="146"/>
      <c r="G6" s="146"/>
      <c r="H6" s="146"/>
      <c r="I6" s="146"/>
      <c r="J6" s="254" t="s">
        <v>3</v>
      </c>
      <c r="K6" s="341"/>
      <c r="L6" s="354" t="s">
        <v>3</v>
      </c>
      <c r="M6" s="255"/>
      <c r="N6" s="354" t="s">
        <v>4</v>
      </c>
      <c r="O6" s="354" t="s">
        <v>5</v>
      </c>
      <c r="P6" s="210"/>
      <c r="Q6" s="142"/>
      <c r="R6" s="142"/>
      <c r="S6" s="142"/>
      <c r="T6" s="142"/>
    </row>
    <row r="7" spans="1:20" ht="15" customHeight="1">
      <c r="A7" s="143"/>
      <c r="B7" s="144"/>
      <c r="C7" s="150"/>
      <c r="D7" s="146"/>
      <c r="E7" s="146"/>
      <c r="F7" s="146"/>
      <c r="G7" s="146"/>
      <c r="H7" s="146"/>
      <c r="I7" s="146"/>
      <c r="J7" s="256" t="s">
        <v>290</v>
      </c>
      <c r="K7" s="342" t="s">
        <v>291</v>
      </c>
      <c r="L7" s="370"/>
      <c r="M7" s="258"/>
      <c r="N7" s="342" t="str">
        <f>[4]SNP!$O$9</f>
        <v>Unit</v>
      </c>
      <c r="O7" s="342"/>
      <c r="P7" s="211"/>
      <c r="Q7" s="142"/>
      <c r="R7" s="142"/>
      <c r="S7" s="142"/>
      <c r="T7" s="142"/>
    </row>
    <row r="8" spans="1:20" ht="15" customHeight="1">
      <c r="A8" s="212" t="s">
        <v>7</v>
      </c>
      <c r="B8" s="160" t="s">
        <v>8</v>
      </c>
      <c r="C8" s="146" t="s">
        <v>6</v>
      </c>
      <c r="D8" s="146"/>
      <c r="E8" s="146"/>
      <c r="F8" s="146"/>
      <c r="G8" s="146"/>
      <c r="H8" s="146"/>
      <c r="I8" s="146"/>
      <c r="J8" s="146"/>
      <c r="K8" s="239"/>
      <c r="L8" s="388"/>
      <c r="M8" s="208"/>
      <c r="N8" s="388"/>
      <c r="O8" s="388"/>
      <c r="P8" s="209"/>
      <c r="Q8" s="142"/>
      <c r="R8" s="142"/>
      <c r="S8" s="142"/>
      <c r="T8" s="142"/>
    </row>
    <row r="9" spans="1:20" ht="15" customHeight="1">
      <c r="A9" s="143"/>
      <c r="B9" s="144"/>
      <c r="C9" s="146" t="s">
        <v>9</v>
      </c>
      <c r="D9" s="146"/>
      <c r="E9" s="146"/>
      <c r="F9" s="146"/>
      <c r="G9" s="146"/>
      <c r="H9" s="146"/>
      <c r="I9" s="146"/>
      <c r="K9" s="239"/>
      <c r="L9" s="239"/>
      <c r="M9" s="208"/>
      <c r="N9" s="239"/>
      <c r="O9" s="239"/>
      <c r="P9" s="142"/>
      <c r="Q9" s="142"/>
      <c r="R9" s="142"/>
      <c r="S9" s="142"/>
      <c r="T9" s="142"/>
    </row>
    <row r="10" spans="1:20" ht="15" customHeight="1">
      <c r="A10" s="143" t="s">
        <v>11</v>
      </c>
      <c r="B10" s="144" t="s">
        <v>12</v>
      </c>
      <c r="C10" s="146"/>
      <c r="D10" s="213" t="s">
        <v>321</v>
      </c>
      <c r="E10" s="146"/>
      <c r="G10" s="214"/>
      <c r="H10" s="215"/>
      <c r="I10" s="146"/>
      <c r="J10" s="216"/>
      <c r="K10" s="382"/>
      <c r="L10" s="239"/>
      <c r="M10" s="217"/>
      <c r="N10" s="382"/>
      <c r="O10" s="239"/>
      <c r="P10" s="218"/>
      <c r="Q10" s="142"/>
      <c r="R10" s="142"/>
      <c r="S10" s="142"/>
      <c r="T10" s="142"/>
    </row>
    <row r="11" spans="1:20" ht="15" customHeight="1">
      <c r="A11" s="143" t="s">
        <v>14</v>
      </c>
      <c r="B11" s="144" t="s">
        <v>15</v>
      </c>
      <c r="C11" s="146"/>
      <c r="D11" s="146" t="s">
        <v>322</v>
      </c>
      <c r="E11" s="146"/>
      <c r="F11" s="175"/>
      <c r="G11" s="175">
        <v>38461422</v>
      </c>
      <c r="H11" s="146"/>
      <c r="I11" s="146"/>
      <c r="J11" s="216">
        <v>41499908</v>
      </c>
      <c r="K11" s="382">
        <v>0</v>
      </c>
      <c r="L11" s="239">
        <v>41499908</v>
      </c>
      <c r="M11" s="219"/>
      <c r="N11" s="382">
        <v>0</v>
      </c>
      <c r="O11" s="239">
        <v>41499908</v>
      </c>
      <c r="P11" s="220"/>
      <c r="Q11" s="142"/>
      <c r="R11" s="142"/>
      <c r="S11" s="142"/>
      <c r="T11" s="142"/>
    </row>
    <row r="12" spans="1:20" ht="15" customHeight="1">
      <c r="A12" s="143" t="s">
        <v>17</v>
      </c>
      <c r="B12" s="144" t="s">
        <v>15</v>
      </c>
      <c r="C12" s="146"/>
      <c r="D12" s="146" t="s">
        <v>323</v>
      </c>
      <c r="E12" s="146"/>
      <c r="F12" s="175"/>
      <c r="G12" s="175"/>
      <c r="H12" s="146"/>
      <c r="I12" s="146"/>
      <c r="J12" s="216">
        <v>23329672</v>
      </c>
      <c r="K12" s="382">
        <v>0</v>
      </c>
      <c r="L12" s="239">
        <v>23329672</v>
      </c>
      <c r="M12" s="219"/>
      <c r="N12" s="382">
        <v>0</v>
      </c>
      <c r="O12" s="239">
        <v>23329672</v>
      </c>
      <c r="P12" s="220"/>
      <c r="Q12" s="142"/>
      <c r="R12" s="142"/>
      <c r="S12" s="142"/>
      <c r="T12" s="142"/>
    </row>
    <row r="13" spans="1:20" ht="15" customHeight="1">
      <c r="A13" s="143" t="s">
        <v>19</v>
      </c>
      <c r="B13" s="144" t="s">
        <v>15</v>
      </c>
      <c r="C13" s="146"/>
      <c r="D13" s="146" t="s">
        <v>18</v>
      </c>
      <c r="E13" s="146"/>
      <c r="F13" s="175"/>
      <c r="G13" s="175"/>
      <c r="H13" s="146"/>
      <c r="I13" s="146"/>
      <c r="J13" s="216">
        <v>5022437</v>
      </c>
      <c r="K13" s="382">
        <v>0</v>
      </c>
      <c r="L13" s="239">
        <v>5022437</v>
      </c>
      <c r="M13" s="219"/>
      <c r="N13" s="382">
        <v>0</v>
      </c>
      <c r="O13" s="239">
        <v>5022437</v>
      </c>
      <c r="P13" s="220"/>
      <c r="Q13" s="142"/>
      <c r="R13" s="142"/>
      <c r="S13" s="142"/>
      <c r="T13" s="142"/>
    </row>
    <row r="14" spans="1:20" ht="15" customHeight="1">
      <c r="A14" s="143" t="s">
        <v>21</v>
      </c>
      <c r="B14" s="144" t="s">
        <v>12</v>
      </c>
      <c r="C14" s="146"/>
      <c r="D14" s="146" t="s">
        <v>20</v>
      </c>
      <c r="E14" s="146"/>
      <c r="F14" s="175"/>
      <c r="G14" s="175"/>
      <c r="H14" s="146"/>
      <c r="I14" s="146"/>
      <c r="J14" s="157">
        <v>14952009</v>
      </c>
      <c r="K14" s="382">
        <v>0</v>
      </c>
      <c r="L14" s="239">
        <v>14952009</v>
      </c>
      <c r="M14" s="219"/>
      <c r="N14" s="382">
        <v>0</v>
      </c>
      <c r="O14" s="239">
        <v>14952009</v>
      </c>
      <c r="P14" s="220"/>
      <c r="Q14" s="142"/>
      <c r="R14" s="142"/>
      <c r="S14" s="142"/>
      <c r="T14" s="142"/>
    </row>
    <row r="15" spans="1:20" ht="15" customHeight="1">
      <c r="A15" s="194"/>
      <c r="B15" s="145"/>
      <c r="C15" s="146"/>
      <c r="D15" s="146" t="s">
        <v>22</v>
      </c>
      <c r="E15" s="146"/>
      <c r="F15" s="175"/>
      <c r="G15" s="175"/>
      <c r="H15" s="221"/>
      <c r="I15" s="146"/>
      <c r="J15" s="222">
        <v>40068</v>
      </c>
      <c r="K15" s="383">
        <v>0</v>
      </c>
      <c r="L15" s="389">
        <v>40068</v>
      </c>
      <c r="M15" s="219"/>
      <c r="N15" s="382">
        <v>0</v>
      </c>
      <c r="O15" s="239">
        <v>40068</v>
      </c>
      <c r="P15" s="142"/>
      <c r="Q15" s="142"/>
      <c r="R15" s="142"/>
      <c r="S15" s="142"/>
      <c r="T15" s="142"/>
    </row>
    <row r="16" spans="1:20" ht="15" customHeight="1">
      <c r="A16" s="194" t="s">
        <v>24</v>
      </c>
      <c r="B16" s="145" t="s">
        <v>12</v>
      </c>
      <c r="C16" s="146"/>
      <c r="D16" s="163" t="s">
        <v>324</v>
      </c>
      <c r="E16" s="146"/>
      <c r="G16" s="214"/>
      <c r="H16" s="221"/>
      <c r="I16" s="146"/>
      <c r="J16" s="157"/>
      <c r="K16" s="382">
        <v>0</v>
      </c>
      <c r="L16" s="239"/>
      <c r="M16" s="219"/>
      <c r="N16" s="382">
        <v>0</v>
      </c>
      <c r="O16" s="239"/>
      <c r="P16" s="220"/>
      <c r="Q16" s="142"/>
      <c r="R16" s="142"/>
      <c r="S16" s="142"/>
      <c r="T16" s="142"/>
    </row>
    <row r="17" spans="1:20" ht="15" customHeight="1">
      <c r="A17" s="194" t="s">
        <v>25</v>
      </c>
      <c r="B17" s="145" t="s">
        <v>26</v>
      </c>
      <c r="C17" s="146"/>
      <c r="D17" s="163" t="s">
        <v>325</v>
      </c>
      <c r="E17" s="146"/>
      <c r="F17" s="146"/>
      <c r="G17" s="146">
        <v>0</v>
      </c>
      <c r="H17" s="146"/>
      <c r="I17" s="146"/>
      <c r="J17" s="223">
        <v>3440047</v>
      </c>
      <c r="K17" s="384">
        <v>0</v>
      </c>
      <c r="L17" s="370">
        <v>3440047</v>
      </c>
      <c r="M17" s="225"/>
      <c r="N17" s="384">
        <v>0</v>
      </c>
      <c r="O17" s="370">
        <v>3440047</v>
      </c>
      <c r="P17" s="220"/>
      <c r="Q17" s="142"/>
      <c r="R17" s="142"/>
      <c r="S17" s="142"/>
      <c r="T17" s="142"/>
    </row>
    <row r="18" spans="1:20" ht="15" customHeight="1">
      <c r="A18" s="194"/>
      <c r="B18" s="145"/>
      <c r="C18" s="146"/>
      <c r="D18" s="146" t="s">
        <v>27</v>
      </c>
      <c r="E18" s="146"/>
      <c r="F18" s="146"/>
      <c r="G18" s="146"/>
      <c r="H18" s="157"/>
      <c r="I18" s="157"/>
      <c r="J18" s="157">
        <v>4776968</v>
      </c>
      <c r="K18" s="385">
        <v>0</v>
      </c>
      <c r="L18" s="239">
        <v>4776968</v>
      </c>
      <c r="M18" s="146"/>
      <c r="N18" s="385">
        <v>21798454</v>
      </c>
      <c r="O18" s="239">
        <v>26575422</v>
      </c>
      <c r="P18" s="142"/>
      <c r="Q18" s="142"/>
      <c r="R18" s="142"/>
      <c r="S18" s="142"/>
      <c r="T18" s="142"/>
    </row>
    <row r="19" spans="1:20" ht="15" customHeight="1" thickBot="1">
      <c r="A19" s="194" t="s">
        <v>28</v>
      </c>
      <c r="B19" s="145"/>
      <c r="C19" s="146"/>
      <c r="D19" s="168"/>
      <c r="E19" s="146"/>
      <c r="F19" s="146"/>
      <c r="G19" s="146"/>
      <c r="H19" s="146"/>
      <c r="I19" s="146"/>
      <c r="J19" s="226"/>
      <c r="K19" s="227"/>
      <c r="L19" s="238"/>
      <c r="M19" s="175"/>
      <c r="N19" s="227"/>
      <c r="O19" s="238"/>
      <c r="P19" s="228"/>
      <c r="Q19" s="142"/>
      <c r="R19" s="142"/>
      <c r="S19" s="142"/>
      <c r="T19" s="142"/>
    </row>
    <row r="20" spans="1:20" ht="15" customHeight="1" thickTop="1">
      <c r="A20" s="194"/>
      <c r="B20" s="145"/>
      <c r="C20" s="146"/>
      <c r="D20" s="146" t="s">
        <v>29</v>
      </c>
      <c r="E20" s="146"/>
      <c r="F20" s="146"/>
      <c r="G20" s="146"/>
      <c r="H20" s="146"/>
      <c r="I20" s="146"/>
      <c r="J20" s="219">
        <v>93061109</v>
      </c>
      <c r="K20" s="385">
        <v>0</v>
      </c>
      <c r="L20" s="388">
        <v>93061109</v>
      </c>
      <c r="M20" s="208"/>
      <c r="N20" s="392">
        <v>21798454</v>
      </c>
      <c r="O20" s="388">
        <v>114859563</v>
      </c>
      <c r="P20" s="209"/>
      <c r="Q20" s="142"/>
      <c r="R20" s="142"/>
      <c r="S20" s="142"/>
      <c r="T20" s="142"/>
    </row>
    <row r="21" spans="1:20" ht="15" customHeight="1">
      <c r="A21" s="194"/>
      <c r="B21" s="156"/>
      <c r="C21" s="150"/>
      <c r="D21" s="146"/>
      <c r="E21" s="146"/>
      <c r="F21" s="146"/>
      <c r="G21" s="146"/>
      <c r="H21" s="146"/>
      <c r="I21" s="146"/>
      <c r="J21" s="219"/>
      <c r="K21" s="385"/>
      <c r="L21" s="388"/>
      <c r="M21" s="208"/>
      <c r="N21" s="392"/>
      <c r="O21" s="388"/>
      <c r="P21" s="209"/>
      <c r="Q21" s="142"/>
      <c r="R21" s="142"/>
      <c r="S21" s="142"/>
      <c r="T21" s="142"/>
    </row>
    <row r="22" spans="1:20" ht="15" customHeight="1">
      <c r="A22" s="194"/>
      <c r="B22" s="145"/>
      <c r="C22" s="146" t="s">
        <v>30</v>
      </c>
      <c r="D22" s="146"/>
      <c r="E22" s="146"/>
      <c r="F22" s="146"/>
      <c r="G22" s="146"/>
      <c r="H22" s="146"/>
      <c r="I22" s="146"/>
      <c r="J22" s="219"/>
      <c r="K22" s="385"/>
      <c r="L22" s="388"/>
      <c r="M22" s="208"/>
      <c r="N22" s="392"/>
      <c r="O22" s="388"/>
      <c r="P22" s="209"/>
      <c r="Q22" s="142"/>
      <c r="R22" s="142"/>
      <c r="S22" s="142"/>
      <c r="T22" s="142"/>
    </row>
    <row r="23" spans="1:20" ht="15" customHeight="1">
      <c r="A23" s="143" t="s">
        <v>32</v>
      </c>
      <c r="B23" s="144" t="s">
        <v>33</v>
      </c>
      <c r="C23" s="163" t="s">
        <v>31</v>
      </c>
      <c r="D23" s="146"/>
      <c r="E23" s="146"/>
      <c r="F23" s="146"/>
      <c r="G23" s="146"/>
      <c r="H23" s="146"/>
      <c r="I23" s="146"/>
      <c r="J23" s="229"/>
      <c r="K23" s="382"/>
      <c r="L23" s="239"/>
      <c r="M23" s="219"/>
      <c r="N23" s="382"/>
      <c r="O23" s="239"/>
      <c r="P23" s="220"/>
      <c r="Q23" s="142"/>
      <c r="R23" s="142"/>
      <c r="S23" s="142"/>
      <c r="T23" s="142"/>
    </row>
    <row r="24" spans="1:20" ht="15" customHeight="1">
      <c r="A24" s="143" t="s">
        <v>35</v>
      </c>
      <c r="B24" s="144" t="s">
        <v>33</v>
      </c>
      <c r="C24" s="163"/>
      <c r="D24" s="146" t="s">
        <v>34</v>
      </c>
      <c r="E24" s="146"/>
      <c r="F24" s="146"/>
      <c r="G24" s="146"/>
      <c r="H24" s="146"/>
      <c r="I24" s="146"/>
      <c r="J24" s="229">
        <v>174029257</v>
      </c>
      <c r="K24" s="382">
        <v>0</v>
      </c>
      <c r="L24" s="239">
        <v>174029257</v>
      </c>
      <c r="M24" s="219"/>
      <c r="N24" s="382">
        <v>156745</v>
      </c>
      <c r="O24" s="239">
        <v>174186002</v>
      </c>
      <c r="P24" s="220"/>
      <c r="Q24" s="142"/>
      <c r="R24" s="142"/>
      <c r="S24" s="142"/>
      <c r="T24" s="142"/>
    </row>
    <row r="25" spans="1:20" ht="15" customHeight="1">
      <c r="A25" s="143" t="s">
        <v>37</v>
      </c>
      <c r="B25" s="144" t="s">
        <v>33</v>
      </c>
      <c r="C25" s="163"/>
      <c r="D25" s="146" t="s">
        <v>36</v>
      </c>
      <c r="E25" s="146"/>
      <c r="F25" s="146"/>
      <c r="G25" s="146"/>
      <c r="H25" s="146"/>
      <c r="I25" s="146"/>
      <c r="J25" s="229">
        <v>61700825</v>
      </c>
      <c r="K25" s="382">
        <v>0</v>
      </c>
      <c r="L25" s="239">
        <v>61700825</v>
      </c>
      <c r="M25" s="219"/>
      <c r="N25" s="382">
        <v>0</v>
      </c>
      <c r="O25" s="239">
        <v>61700825</v>
      </c>
      <c r="P25" s="220"/>
      <c r="Q25" s="142"/>
      <c r="R25" s="142"/>
      <c r="S25" s="142"/>
      <c r="T25" s="142"/>
    </row>
    <row r="26" spans="1:20" ht="15" customHeight="1">
      <c r="A26" s="143" t="s">
        <v>39</v>
      </c>
      <c r="B26" s="144" t="s">
        <v>33</v>
      </c>
      <c r="C26" s="163"/>
      <c r="D26" s="142" t="s">
        <v>38</v>
      </c>
      <c r="E26" s="142"/>
      <c r="F26" s="146"/>
      <c r="G26" s="146"/>
      <c r="H26" s="146"/>
      <c r="I26" s="146"/>
      <c r="J26" s="229">
        <v>4986643</v>
      </c>
      <c r="K26" s="382">
        <v>0</v>
      </c>
      <c r="L26" s="239">
        <v>4986643</v>
      </c>
      <c r="M26" s="219"/>
      <c r="N26" s="382">
        <v>36000</v>
      </c>
      <c r="O26" s="239">
        <v>5022643</v>
      </c>
      <c r="P26" s="220"/>
      <c r="Q26" s="142"/>
      <c r="R26" s="142"/>
      <c r="S26" s="142"/>
      <c r="T26" s="142"/>
    </row>
    <row r="27" spans="1:20" ht="15" customHeight="1">
      <c r="A27" s="143" t="s">
        <v>41</v>
      </c>
      <c r="B27" s="144" t="s">
        <v>33</v>
      </c>
      <c r="C27" s="163"/>
      <c r="D27" s="146" t="s">
        <v>40</v>
      </c>
      <c r="E27" s="146"/>
      <c r="F27" s="146"/>
      <c r="G27" s="146"/>
      <c r="H27" s="146"/>
      <c r="I27" s="146"/>
      <c r="J27" s="229">
        <v>31060540</v>
      </c>
      <c r="K27" s="382">
        <v>0</v>
      </c>
      <c r="L27" s="239">
        <v>31060540</v>
      </c>
      <c r="M27" s="219"/>
      <c r="N27" s="382">
        <v>25032718</v>
      </c>
      <c r="O27" s="239">
        <v>56093258</v>
      </c>
      <c r="P27" s="220"/>
      <c r="Q27" s="142"/>
      <c r="R27" s="142"/>
      <c r="S27" s="142"/>
      <c r="T27" s="142"/>
    </row>
    <row r="28" spans="1:20" ht="15" customHeight="1">
      <c r="A28" s="143" t="s">
        <v>43</v>
      </c>
      <c r="B28" s="144" t="s">
        <v>33</v>
      </c>
      <c r="C28" s="163"/>
      <c r="D28" s="146" t="s">
        <v>42</v>
      </c>
      <c r="E28" s="146"/>
      <c r="F28" s="146"/>
      <c r="G28" s="146"/>
      <c r="H28" s="146"/>
      <c r="I28" s="146"/>
      <c r="J28" s="229">
        <v>9442254</v>
      </c>
      <c r="K28" s="382">
        <v>0</v>
      </c>
      <c r="L28" s="239">
        <v>9442254</v>
      </c>
      <c r="M28" s="219"/>
      <c r="N28" s="382">
        <v>500802</v>
      </c>
      <c r="O28" s="239">
        <v>9943056</v>
      </c>
      <c r="P28" s="220"/>
      <c r="Q28" s="142"/>
      <c r="R28" s="142"/>
      <c r="S28" s="142"/>
      <c r="T28" s="142"/>
    </row>
    <row r="29" spans="1:20" ht="15" customHeight="1">
      <c r="A29" s="143" t="s">
        <v>45</v>
      </c>
      <c r="B29" s="144" t="s">
        <v>46</v>
      </c>
      <c r="C29" s="163"/>
      <c r="D29" s="146" t="s">
        <v>44</v>
      </c>
      <c r="E29" s="146"/>
      <c r="F29" s="146"/>
      <c r="G29" s="146"/>
      <c r="H29" s="146"/>
      <c r="I29" s="146"/>
      <c r="J29" s="230">
        <v>6008509</v>
      </c>
      <c r="K29" s="384">
        <v>0</v>
      </c>
      <c r="L29" s="370">
        <v>6008509</v>
      </c>
      <c r="M29" s="225"/>
      <c r="N29" s="384">
        <v>0</v>
      </c>
      <c r="O29" s="240">
        <v>6008509</v>
      </c>
      <c r="P29" s="220"/>
      <c r="Q29" s="142"/>
      <c r="R29" s="142"/>
      <c r="S29" s="142"/>
      <c r="T29" s="142"/>
    </row>
    <row r="30" spans="1:20" ht="15" customHeight="1">
      <c r="A30" s="143"/>
      <c r="B30" s="144"/>
      <c r="C30" s="163"/>
      <c r="D30" s="146" t="s">
        <v>47</v>
      </c>
      <c r="E30" s="146"/>
      <c r="F30" s="146"/>
      <c r="G30" s="146"/>
      <c r="H30" s="146"/>
      <c r="I30" s="146"/>
      <c r="J30" s="231">
        <v>13763731</v>
      </c>
      <c r="K30" s="385">
        <v>0</v>
      </c>
      <c r="L30" s="388">
        <v>13763731</v>
      </c>
      <c r="M30" s="232"/>
      <c r="N30" s="392">
        <v>0</v>
      </c>
      <c r="O30" s="388">
        <v>13763731</v>
      </c>
      <c r="P30" s="233"/>
      <c r="Q30" s="142"/>
      <c r="R30" s="142"/>
      <c r="S30" s="142"/>
      <c r="T30" s="142"/>
    </row>
    <row r="31" spans="1:20" ht="15" customHeight="1" thickBot="1">
      <c r="A31" s="143" t="s">
        <v>48</v>
      </c>
      <c r="B31" s="144"/>
      <c r="C31" s="146"/>
      <c r="D31" s="168"/>
      <c r="E31" s="146"/>
      <c r="F31" s="146"/>
      <c r="G31" s="146"/>
      <c r="H31" s="146"/>
      <c r="I31" s="146"/>
      <c r="J31" s="226"/>
      <c r="K31" s="227"/>
      <c r="L31" s="238"/>
      <c r="M31" s="226"/>
      <c r="N31" s="227"/>
      <c r="O31" s="238"/>
      <c r="P31" s="228"/>
      <c r="Q31" s="142"/>
      <c r="R31" s="142"/>
      <c r="S31" s="142"/>
      <c r="T31" s="142"/>
    </row>
    <row r="32" spans="1:20" ht="15" customHeight="1" thickTop="1">
      <c r="A32" s="143"/>
      <c r="B32" s="144"/>
      <c r="C32" s="163"/>
      <c r="D32" s="163" t="s">
        <v>49</v>
      </c>
      <c r="E32" s="146"/>
      <c r="F32" s="146"/>
      <c r="G32" s="146"/>
      <c r="H32" s="146"/>
      <c r="I32" s="146"/>
      <c r="J32" s="157">
        <v>300991759</v>
      </c>
      <c r="K32" s="385">
        <v>0</v>
      </c>
      <c r="L32" s="239">
        <v>300991759</v>
      </c>
      <c r="M32" s="157"/>
      <c r="N32" s="385">
        <v>25726265</v>
      </c>
      <c r="O32" s="239">
        <v>326718024</v>
      </c>
      <c r="P32" s="199"/>
      <c r="Q32" s="142"/>
      <c r="R32" s="142"/>
      <c r="S32" s="142"/>
      <c r="T32" s="142"/>
    </row>
    <row r="33" spans="1:20" ht="15" customHeight="1">
      <c r="A33" s="143"/>
      <c r="B33" s="144"/>
      <c r="C33" s="146"/>
      <c r="D33" s="168"/>
      <c r="E33" s="146"/>
      <c r="F33" s="146"/>
      <c r="G33" s="146"/>
      <c r="H33" s="146"/>
      <c r="I33" s="146"/>
      <c r="J33" s="234"/>
      <c r="K33" s="235"/>
      <c r="L33" s="240"/>
      <c r="M33" s="175"/>
      <c r="N33" s="235"/>
      <c r="O33" s="240"/>
      <c r="P33" s="228"/>
      <c r="Q33" s="142"/>
      <c r="R33" s="142"/>
      <c r="S33" s="142"/>
      <c r="T33" s="142"/>
    </row>
    <row r="34" spans="1:20" ht="15" customHeight="1">
      <c r="A34" s="143"/>
      <c r="B34" s="144"/>
      <c r="C34" s="146"/>
      <c r="D34" s="146" t="s">
        <v>306</v>
      </c>
      <c r="E34" s="146"/>
      <c r="F34" s="146"/>
      <c r="G34" s="146"/>
      <c r="H34" s="146"/>
      <c r="I34" s="146"/>
      <c r="J34" s="219">
        <v>-207930650</v>
      </c>
      <c r="K34" s="385">
        <v>0</v>
      </c>
      <c r="L34" s="388">
        <v>-207930650</v>
      </c>
      <c r="M34" s="236"/>
      <c r="N34" s="392">
        <v>-3927811</v>
      </c>
      <c r="O34" s="388">
        <v>-211858461</v>
      </c>
      <c r="P34" s="237"/>
      <c r="Q34" s="142"/>
      <c r="R34" s="142"/>
      <c r="S34" s="142"/>
      <c r="T34" s="142"/>
    </row>
    <row r="35" spans="1:20" ht="15" customHeight="1">
      <c r="A35" s="143"/>
      <c r="B35" s="144"/>
      <c r="C35" s="150"/>
      <c r="D35" s="146"/>
      <c r="E35" s="146"/>
      <c r="F35" s="146"/>
      <c r="G35" s="146"/>
      <c r="H35" s="146"/>
      <c r="I35" s="146"/>
      <c r="J35" s="219"/>
      <c r="K35" s="385"/>
      <c r="L35" s="388"/>
      <c r="M35" s="208"/>
      <c r="N35" s="392"/>
      <c r="O35" s="388"/>
      <c r="P35" s="209"/>
      <c r="Q35" s="142"/>
      <c r="R35" s="142"/>
      <c r="S35" s="142"/>
      <c r="T35" s="142"/>
    </row>
    <row r="36" spans="1:20" ht="15" customHeight="1">
      <c r="A36" s="143" t="s">
        <v>51</v>
      </c>
      <c r="B36" s="144" t="s">
        <v>52</v>
      </c>
      <c r="C36" s="146" t="s">
        <v>50</v>
      </c>
      <c r="D36" s="146"/>
      <c r="E36" s="146"/>
      <c r="F36" s="146"/>
      <c r="G36" s="146"/>
      <c r="H36" s="146"/>
      <c r="I36" s="146"/>
      <c r="J36" s="229"/>
      <c r="K36" s="382"/>
      <c r="L36" s="239"/>
      <c r="M36" s="175"/>
      <c r="N36" s="382"/>
      <c r="O36" s="239"/>
      <c r="P36" s="166"/>
      <c r="Q36" s="142"/>
      <c r="R36" s="142"/>
      <c r="S36" s="142"/>
      <c r="T36" s="142"/>
    </row>
    <row r="37" spans="1:20" ht="15" customHeight="1">
      <c r="A37" s="143" t="s">
        <v>54</v>
      </c>
      <c r="B37" s="144" t="s">
        <v>15</v>
      </c>
      <c r="C37" s="146" t="s">
        <v>53</v>
      </c>
      <c r="D37" s="146"/>
      <c r="E37" s="146"/>
      <c r="F37" s="146"/>
      <c r="G37" s="146"/>
      <c r="H37" s="146"/>
      <c r="I37" s="146"/>
      <c r="J37" s="229">
        <v>116114845</v>
      </c>
      <c r="K37" s="382">
        <v>0</v>
      </c>
      <c r="L37" s="239">
        <v>116114845</v>
      </c>
      <c r="M37" s="175"/>
      <c r="N37" s="382">
        <v>0</v>
      </c>
      <c r="O37" s="239">
        <v>116114845</v>
      </c>
      <c r="P37" s="166"/>
      <c r="Q37" s="142"/>
      <c r="R37" s="142"/>
      <c r="S37" s="142"/>
      <c r="T37" s="142"/>
    </row>
    <row r="38" spans="1:20" ht="15" customHeight="1">
      <c r="A38" s="143" t="s">
        <v>56</v>
      </c>
      <c r="B38" s="144" t="s">
        <v>15</v>
      </c>
      <c r="C38" s="146" t="s">
        <v>55</v>
      </c>
      <c r="D38" s="146"/>
      <c r="E38" s="146"/>
      <c r="F38" s="146"/>
      <c r="G38" s="146"/>
      <c r="H38" s="146"/>
      <c r="I38" s="146"/>
      <c r="J38" s="229">
        <v>85825172</v>
      </c>
      <c r="K38" s="382">
        <v>0</v>
      </c>
      <c r="L38" s="239">
        <v>85825172</v>
      </c>
      <c r="M38" s="175"/>
      <c r="N38" s="382">
        <v>0</v>
      </c>
      <c r="O38" s="239">
        <v>85825172</v>
      </c>
      <c r="P38" s="166"/>
      <c r="Q38" s="142"/>
      <c r="R38" s="142"/>
      <c r="S38" s="142"/>
      <c r="T38" s="142"/>
    </row>
    <row r="39" spans="1:20" ht="15" customHeight="1">
      <c r="A39" s="143" t="s">
        <v>58</v>
      </c>
      <c r="B39" s="144" t="s">
        <v>59</v>
      </c>
      <c r="C39" s="146" t="s">
        <v>57</v>
      </c>
      <c r="D39" s="146"/>
      <c r="E39" s="146"/>
      <c r="F39" s="146"/>
      <c r="G39" s="146"/>
      <c r="H39" s="146"/>
      <c r="I39" s="146"/>
      <c r="J39" s="229">
        <v>2989361</v>
      </c>
      <c r="K39" s="382">
        <v>0</v>
      </c>
      <c r="L39" s="239">
        <v>2989361</v>
      </c>
      <c r="M39" s="175"/>
      <c r="N39" s="382">
        <v>0</v>
      </c>
      <c r="O39" s="239">
        <v>2989361</v>
      </c>
      <c r="P39" s="166"/>
      <c r="Q39" s="142"/>
      <c r="R39" s="142"/>
      <c r="S39" s="142"/>
      <c r="T39" s="142"/>
    </row>
    <row r="40" spans="1:20" ht="15" customHeight="1">
      <c r="A40" s="143" t="s">
        <v>61</v>
      </c>
      <c r="B40" s="144" t="s">
        <v>59</v>
      </c>
      <c r="C40" s="146" t="s">
        <v>60</v>
      </c>
      <c r="D40" s="146"/>
      <c r="E40" s="146"/>
      <c r="F40" s="146"/>
      <c r="G40" s="146"/>
      <c r="H40" s="146"/>
      <c r="I40" s="146"/>
      <c r="J40" s="229">
        <v>7799599</v>
      </c>
      <c r="K40" s="382">
        <v>0</v>
      </c>
      <c r="L40" s="239">
        <v>7799599</v>
      </c>
      <c r="M40" s="175"/>
      <c r="N40" s="382">
        <v>14327282</v>
      </c>
      <c r="O40" s="239">
        <v>22126881</v>
      </c>
      <c r="P40" s="166"/>
      <c r="Q40" s="142"/>
      <c r="R40" s="142"/>
      <c r="S40" s="142"/>
      <c r="T40" s="142"/>
    </row>
    <row r="41" spans="1:20" ht="15" customHeight="1">
      <c r="A41" s="143" t="s">
        <v>62</v>
      </c>
      <c r="B41" s="144" t="s">
        <v>26</v>
      </c>
      <c r="C41" s="146" t="s">
        <v>307</v>
      </c>
      <c r="D41" s="146"/>
      <c r="E41" s="146"/>
      <c r="F41" s="146"/>
      <c r="G41" s="146"/>
      <c r="H41" s="146"/>
      <c r="I41" s="146"/>
      <c r="J41" s="229">
        <v>596770</v>
      </c>
      <c r="K41" s="382">
        <v>0</v>
      </c>
      <c r="L41" s="239">
        <v>596770</v>
      </c>
      <c r="M41" s="175"/>
      <c r="N41" s="382">
        <v>0</v>
      </c>
      <c r="O41" s="239">
        <v>596770</v>
      </c>
      <c r="P41" s="166"/>
      <c r="Q41" s="142"/>
      <c r="R41" s="142"/>
      <c r="S41" s="142"/>
      <c r="T41" s="142"/>
    </row>
    <row r="42" spans="1:20" ht="15" customHeight="1">
      <c r="A42" s="143" t="s">
        <v>64</v>
      </c>
      <c r="B42" s="144" t="s">
        <v>65</v>
      </c>
      <c r="C42" s="146" t="s">
        <v>63</v>
      </c>
      <c r="D42" s="146"/>
      <c r="E42" s="146"/>
      <c r="F42" s="146"/>
      <c r="G42" s="146"/>
      <c r="H42" s="146"/>
      <c r="I42" s="146"/>
      <c r="J42" s="229">
        <v>0</v>
      </c>
      <c r="K42" s="382">
        <v>0</v>
      </c>
      <c r="L42" s="239">
        <v>0</v>
      </c>
      <c r="M42" s="175"/>
      <c r="N42" s="382">
        <v>0</v>
      </c>
      <c r="O42" s="239">
        <v>0</v>
      </c>
      <c r="P42" s="166"/>
      <c r="Q42" s="142"/>
      <c r="R42" s="142"/>
      <c r="S42" s="142"/>
      <c r="T42" s="142"/>
    </row>
    <row r="43" spans="1:20" ht="15" customHeight="1">
      <c r="A43" s="143" t="s">
        <v>66</v>
      </c>
      <c r="B43" s="144" t="s">
        <v>33</v>
      </c>
      <c r="C43" s="146" t="s">
        <v>311</v>
      </c>
      <c r="D43" s="146"/>
      <c r="E43" s="146"/>
      <c r="F43" s="146"/>
      <c r="G43" s="146"/>
      <c r="H43" s="146"/>
      <c r="I43" s="146"/>
      <c r="J43" s="229">
        <v>0</v>
      </c>
      <c r="K43" s="382">
        <v>0</v>
      </c>
      <c r="L43" s="239">
        <v>0</v>
      </c>
      <c r="M43" s="175"/>
      <c r="N43" s="382">
        <v>0</v>
      </c>
      <c r="O43" s="239">
        <v>0</v>
      </c>
      <c r="P43" s="166"/>
      <c r="Q43" s="142"/>
      <c r="R43" s="142"/>
      <c r="S43" s="142"/>
      <c r="T43" s="142"/>
    </row>
    <row r="44" spans="1:20" ht="15" customHeight="1">
      <c r="A44" s="143" t="s">
        <v>68</v>
      </c>
      <c r="B44" s="144" t="s">
        <v>33</v>
      </c>
      <c r="C44" s="146" t="s">
        <v>67</v>
      </c>
      <c r="D44" s="146"/>
      <c r="E44" s="146"/>
      <c r="F44" s="146"/>
      <c r="G44" s="146"/>
      <c r="H44" s="146"/>
      <c r="I44" s="146"/>
      <c r="J44" s="223">
        <v>-1009273</v>
      </c>
      <c r="K44" s="384">
        <v>0</v>
      </c>
      <c r="L44" s="370">
        <v>-1009273</v>
      </c>
      <c r="M44" s="224"/>
      <c r="N44" s="384">
        <v>0</v>
      </c>
      <c r="O44" s="240">
        <v>-1009273</v>
      </c>
      <c r="P44" s="166"/>
      <c r="Q44" s="142"/>
      <c r="R44" s="142"/>
      <c r="S44" s="142"/>
      <c r="T44" s="142"/>
    </row>
    <row r="45" spans="1:20" ht="15" customHeight="1">
      <c r="A45" s="143"/>
      <c r="B45" s="144"/>
      <c r="C45" s="146" t="s">
        <v>69</v>
      </c>
      <c r="D45" s="146"/>
      <c r="E45" s="146"/>
      <c r="F45" s="146"/>
      <c r="G45" s="146"/>
      <c r="H45" s="146"/>
      <c r="I45" s="146"/>
      <c r="J45" s="157">
        <v>0</v>
      </c>
      <c r="K45" s="385">
        <v>0</v>
      </c>
      <c r="L45" s="239">
        <v>0</v>
      </c>
      <c r="M45" s="174"/>
      <c r="N45" s="385">
        <v>0</v>
      </c>
      <c r="O45" s="239">
        <v>0</v>
      </c>
      <c r="P45" s="178"/>
      <c r="Q45" s="142"/>
      <c r="R45" s="142"/>
      <c r="S45" s="142"/>
      <c r="T45" s="142"/>
    </row>
    <row r="46" spans="1:20" ht="15" customHeight="1">
      <c r="A46" s="194" t="s">
        <v>70</v>
      </c>
      <c r="B46" s="145"/>
      <c r="C46" s="150"/>
      <c r="D46" s="146"/>
      <c r="E46" s="146"/>
      <c r="F46" s="146"/>
      <c r="G46" s="146"/>
      <c r="H46" s="146"/>
      <c r="I46" s="146"/>
      <c r="J46" s="234"/>
      <c r="K46" s="235"/>
      <c r="L46" s="240"/>
      <c r="M46" s="157"/>
      <c r="N46" s="235"/>
      <c r="O46" s="240"/>
      <c r="P46" s="228"/>
      <c r="Q46" s="142"/>
      <c r="R46" s="142"/>
      <c r="S46" s="142"/>
      <c r="T46" s="142"/>
    </row>
    <row r="47" spans="1:20" ht="15" customHeight="1">
      <c r="A47" s="194"/>
      <c r="B47" s="145"/>
      <c r="C47" s="150" t="s">
        <v>71</v>
      </c>
      <c r="D47" s="146"/>
      <c r="E47" s="146"/>
      <c r="F47" s="146"/>
      <c r="G47" s="146"/>
      <c r="H47" s="146"/>
      <c r="I47" s="146"/>
      <c r="J47" s="157">
        <v>212316474</v>
      </c>
      <c r="K47" s="385">
        <v>0</v>
      </c>
      <c r="L47" s="239">
        <v>212316474</v>
      </c>
      <c r="M47" s="157"/>
      <c r="N47" s="385">
        <v>14327282</v>
      </c>
      <c r="O47" s="239">
        <v>226643756</v>
      </c>
      <c r="P47" s="199"/>
      <c r="Q47" s="142"/>
      <c r="R47" s="142"/>
      <c r="S47" s="142"/>
      <c r="T47" s="142"/>
    </row>
    <row r="48" spans="1:20" ht="15" customHeight="1">
      <c r="A48" s="194"/>
      <c r="B48" s="145"/>
      <c r="C48" s="168"/>
      <c r="D48" s="146"/>
      <c r="E48" s="146"/>
      <c r="F48" s="146"/>
      <c r="G48" s="146"/>
      <c r="H48" s="146"/>
      <c r="I48" s="146"/>
      <c r="J48" s="157"/>
      <c r="K48" s="385"/>
      <c r="L48" s="239"/>
      <c r="M48" s="146"/>
      <c r="N48" s="385"/>
      <c r="O48" s="239"/>
      <c r="P48" s="142"/>
      <c r="Q48" s="142"/>
      <c r="R48" s="142"/>
      <c r="S48" s="142"/>
      <c r="T48" s="142"/>
    </row>
    <row r="49" spans="1:20" ht="15" customHeight="1">
      <c r="A49" s="194"/>
      <c r="B49" s="145"/>
      <c r="C49" s="146" t="s">
        <v>320</v>
      </c>
      <c r="D49" s="150"/>
      <c r="E49" s="146"/>
      <c r="F49" s="146"/>
      <c r="G49" s="146"/>
      <c r="H49" s="146"/>
      <c r="I49" s="146"/>
      <c r="J49" s="234"/>
      <c r="K49" s="235"/>
      <c r="L49" s="240"/>
      <c r="M49" s="157"/>
      <c r="N49" s="235"/>
      <c r="O49" s="240"/>
      <c r="P49" s="228"/>
      <c r="Q49" s="142"/>
      <c r="R49" s="142"/>
      <c r="S49" s="142"/>
      <c r="T49" s="142"/>
    </row>
    <row r="50" spans="1:20" ht="15" customHeight="1">
      <c r="A50" s="194"/>
      <c r="B50" s="145"/>
      <c r="C50" s="146"/>
      <c r="D50" s="150" t="s">
        <v>72</v>
      </c>
      <c r="E50" s="146"/>
      <c r="F50" s="146"/>
      <c r="G50" s="146"/>
      <c r="H50" s="146"/>
      <c r="I50" s="146"/>
      <c r="J50" s="219">
        <v>4385824</v>
      </c>
      <c r="K50" s="385">
        <v>0</v>
      </c>
      <c r="L50" s="388">
        <v>4385824</v>
      </c>
      <c r="M50" s="208"/>
      <c r="N50" s="392">
        <v>10399471</v>
      </c>
      <c r="O50" s="388">
        <v>14785295</v>
      </c>
      <c r="P50" s="209"/>
      <c r="Q50" s="142"/>
      <c r="R50" s="142"/>
      <c r="S50" s="142"/>
      <c r="T50" s="142"/>
    </row>
    <row r="51" spans="1:20" ht="15" customHeight="1">
      <c r="A51" s="194" t="s">
        <v>73</v>
      </c>
      <c r="B51" s="145" t="s">
        <v>52</v>
      </c>
      <c r="C51" s="146"/>
      <c r="D51" s="146"/>
      <c r="E51" s="146"/>
      <c r="F51" s="146"/>
      <c r="G51" s="146"/>
      <c r="H51" s="146"/>
      <c r="I51" s="146"/>
      <c r="J51" s="157"/>
      <c r="K51" s="382"/>
      <c r="L51" s="239"/>
      <c r="M51" s="175"/>
      <c r="N51" s="382"/>
      <c r="O51" s="239"/>
      <c r="P51" s="166"/>
      <c r="Q51" s="142"/>
      <c r="R51" s="142"/>
      <c r="S51" s="142"/>
      <c r="T51" s="142"/>
    </row>
    <row r="52" spans="1:20" ht="15" customHeight="1">
      <c r="A52" s="194" t="s">
        <v>75</v>
      </c>
      <c r="B52" s="145" t="s">
        <v>76</v>
      </c>
      <c r="C52" s="146" t="s">
        <v>74</v>
      </c>
      <c r="D52" s="146"/>
      <c r="E52" s="146"/>
      <c r="F52" s="146"/>
      <c r="G52" s="146"/>
      <c r="H52" s="146"/>
      <c r="I52" s="146"/>
      <c r="J52" s="157">
        <v>15796000</v>
      </c>
      <c r="K52" s="382">
        <v>0</v>
      </c>
      <c r="L52" s="239">
        <v>15796000</v>
      </c>
      <c r="M52" s="219"/>
      <c r="N52" s="382">
        <v>0</v>
      </c>
      <c r="O52" s="239">
        <v>15796000</v>
      </c>
      <c r="P52" s="220"/>
      <c r="Q52" s="142"/>
      <c r="R52" s="142"/>
      <c r="S52" s="142"/>
      <c r="T52" s="142"/>
    </row>
    <row r="53" spans="1:20" ht="15" customHeight="1">
      <c r="A53" s="194" t="s">
        <v>78</v>
      </c>
      <c r="B53" s="145" t="s">
        <v>79</v>
      </c>
      <c r="C53" s="146" t="s">
        <v>77</v>
      </c>
      <c r="D53" s="146"/>
      <c r="E53" s="146"/>
      <c r="F53" s="146"/>
      <c r="G53" s="146"/>
      <c r="H53" s="146"/>
      <c r="I53" s="146"/>
      <c r="J53" s="157">
        <v>8379295</v>
      </c>
      <c r="K53" s="382">
        <v>0</v>
      </c>
      <c r="L53" s="239">
        <v>8379295</v>
      </c>
      <c r="M53" s="219"/>
      <c r="N53" s="382">
        <v>0</v>
      </c>
      <c r="O53" s="239">
        <v>8379295</v>
      </c>
      <c r="P53" s="220"/>
      <c r="Q53" s="142"/>
      <c r="R53" s="142"/>
      <c r="S53" s="142"/>
      <c r="T53" s="142"/>
    </row>
    <row r="54" spans="1:20" ht="15" customHeight="1">
      <c r="A54" s="194" t="s">
        <v>81</v>
      </c>
      <c r="B54" s="145" t="s">
        <v>79</v>
      </c>
      <c r="C54" s="163" t="s">
        <v>80</v>
      </c>
      <c r="D54" s="146"/>
      <c r="E54" s="146"/>
      <c r="F54" s="146"/>
      <c r="G54" s="146"/>
      <c r="H54" s="146"/>
      <c r="I54" s="146"/>
      <c r="J54" s="234">
        <v>52122</v>
      </c>
      <c r="K54" s="386">
        <v>0</v>
      </c>
      <c r="L54" s="240">
        <v>52122</v>
      </c>
      <c r="M54" s="219"/>
      <c r="N54" s="384">
        <v>0</v>
      </c>
      <c r="O54" s="240">
        <v>52122</v>
      </c>
      <c r="P54" s="220"/>
      <c r="Q54" s="142"/>
      <c r="R54" s="142"/>
      <c r="S54" s="142"/>
      <c r="T54" s="142"/>
    </row>
    <row r="55" spans="1:20" ht="15" customHeight="1">
      <c r="A55" s="194"/>
      <c r="B55" s="145"/>
      <c r="C55" s="146" t="s">
        <v>316</v>
      </c>
      <c r="D55" s="146"/>
      <c r="E55" s="146"/>
      <c r="F55" s="146"/>
      <c r="G55" s="146"/>
      <c r="H55" s="146"/>
      <c r="I55" s="146"/>
      <c r="J55" s="174">
        <v>0</v>
      </c>
      <c r="K55" s="239">
        <v>0</v>
      </c>
      <c r="L55" s="239">
        <v>0</v>
      </c>
      <c r="M55" s="174"/>
      <c r="N55" s="239">
        <v>-435027</v>
      </c>
      <c r="O55" s="239">
        <v>-435027</v>
      </c>
      <c r="P55" s="178"/>
      <c r="Q55" s="142"/>
      <c r="R55" s="142"/>
      <c r="S55" s="142"/>
      <c r="T55" s="142"/>
    </row>
    <row r="56" spans="1:20" ht="15" customHeight="1" thickBot="1">
      <c r="A56" s="194" t="s">
        <v>82</v>
      </c>
      <c r="B56" s="145"/>
      <c r="C56" s="150"/>
      <c r="D56" s="146"/>
      <c r="E56" s="146"/>
      <c r="F56" s="146"/>
      <c r="G56" s="146"/>
      <c r="H56" s="146"/>
      <c r="I56" s="146"/>
      <c r="J56" s="238"/>
      <c r="K56" s="238"/>
      <c r="L56" s="238"/>
      <c r="M56" s="226"/>
      <c r="N56" s="238"/>
      <c r="O56" s="238"/>
      <c r="P56" s="228"/>
      <c r="Q56" s="142"/>
      <c r="R56" s="142"/>
      <c r="S56" s="142"/>
      <c r="T56" s="142"/>
    </row>
    <row r="57" spans="1:20" ht="15" customHeight="1" thickTop="1">
      <c r="A57" s="194"/>
      <c r="B57" s="145"/>
      <c r="C57" s="150" t="s">
        <v>83</v>
      </c>
      <c r="D57" s="146"/>
      <c r="E57" s="146"/>
      <c r="F57" s="146"/>
      <c r="G57" s="146"/>
      <c r="H57" s="146"/>
      <c r="I57" s="146"/>
      <c r="J57" s="239">
        <v>24227417</v>
      </c>
      <c r="K57" s="239">
        <v>0</v>
      </c>
      <c r="L57" s="239">
        <v>24227417</v>
      </c>
      <c r="M57" s="157"/>
      <c r="N57" s="239">
        <v>-435027</v>
      </c>
      <c r="O57" s="239">
        <v>23792390</v>
      </c>
      <c r="P57" s="199"/>
      <c r="Q57" s="142"/>
      <c r="R57" s="142"/>
      <c r="S57" s="142"/>
      <c r="T57" s="142"/>
    </row>
    <row r="58" spans="1:20" ht="15" customHeight="1">
      <c r="A58" s="194"/>
      <c r="B58" s="145"/>
      <c r="C58" s="168"/>
      <c r="D58" s="146"/>
      <c r="E58" s="146"/>
      <c r="F58" s="146"/>
      <c r="G58" s="146"/>
      <c r="H58" s="146"/>
      <c r="I58" s="146"/>
      <c r="J58" s="240"/>
      <c r="K58" s="240"/>
      <c r="L58" s="240"/>
      <c r="M58" s="175"/>
      <c r="N58" s="240"/>
      <c r="O58" s="240"/>
      <c r="P58" s="228"/>
      <c r="Q58" s="142"/>
      <c r="R58" s="142"/>
      <c r="S58" s="142"/>
      <c r="T58" s="142"/>
    </row>
    <row r="59" spans="1:20" ht="15" customHeight="1">
      <c r="A59" s="194"/>
      <c r="B59" s="145"/>
      <c r="C59" s="168" t="s">
        <v>314</v>
      </c>
      <c r="D59" s="146"/>
      <c r="E59" s="146"/>
      <c r="F59" s="146"/>
      <c r="G59" s="146"/>
      <c r="H59" s="146"/>
      <c r="I59" s="146"/>
      <c r="J59" s="241">
        <v>28613241</v>
      </c>
      <c r="K59" s="239">
        <v>0</v>
      </c>
      <c r="L59" s="390">
        <v>28613241</v>
      </c>
      <c r="M59" s="241"/>
      <c r="N59" s="390">
        <v>9964444</v>
      </c>
      <c r="O59" s="390">
        <v>38577685</v>
      </c>
      <c r="P59" s="242"/>
      <c r="Q59" s="142"/>
      <c r="R59" s="142"/>
      <c r="S59" s="142"/>
      <c r="T59" s="142"/>
    </row>
    <row r="60" spans="1:20" ht="15" customHeight="1">
      <c r="A60" s="194" t="s">
        <v>84</v>
      </c>
      <c r="B60" s="145"/>
      <c r="C60" s="146"/>
      <c r="D60" s="146"/>
      <c r="E60" s="146"/>
      <c r="F60" s="146"/>
      <c r="G60" s="146"/>
      <c r="H60" s="146"/>
      <c r="I60" s="146"/>
      <c r="J60" s="195"/>
      <c r="K60" s="239"/>
      <c r="L60" s="239"/>
      <c r="M60" s="175"/>
      <c r="N60" s="239"/>
      <c r="O60" s="239"/>
      <c r="P60" s="228"/>
      <c r="Q60" s="142"/>
      <c r="R60" s="142"/>
      <c r="S60" s="142"/>
      <c r="T60" s="142"/>
    </row>
    <row r="61" spans="1:20" ht="15" customHeight="1">
      <c r="A61" s="194" t="s">
        <v>86</v>
      </c>
      <c r="B61" s="145" t="s">
        <v>87</v>
      </c>
      <c r="C61" s="146" t="s">
        <v>85</v>
      </c>
      <c r="D61" s="146"/>
      <c r="E61" s="146"/>
      <c r="F61" s="146"/>
      <c r="G61" s="146"/>
      <c r="H61" s="146"/>
      <c r="I61" s="146"/>
      <c r="J61" s="214"/>
      <c r="K61" s="239"/>
      <c r="L61" s="391">
        <v>329666128</v>
      </c>
      <c r="M61" s="175"/>
      <c r="N61" s="382">
        <v>122081449</v>
      </c>
      <c r="O61" s="239">
        <v>451747577</v>
      </c>
      <c r="P61" s="166"/>
      <c r="Q61" s="142"/>
      <c r="R61" s="142"/>
      <c r="S61" s="142"/>
      <c r="T61" s="142"/>
    </row>
    <row r="62" spans="1:20" ht="15" customHeight="1">
      <c r="A62" s="194"/>
      <c r="B62" s="145"/>
      <c r="C62" s="146" t="s">
        <v>88</v>
      </c>
      <c r="D62" s="146"/>
      <c r="E62" s="146"/>
      <c r="F62" s="146"/>
      <c r="G62" s="146"/>
      <c r="H62" s="174"/>
      <c r="I62" s="146"/>
      <c r="J62" s="175"/>
      <c r="K62" s="239"/>
      <c r="L62" s="239"/>
      <c r="M62" s="175">
        <v>-106251</v>
      </c>
      <c r="N62" s="239"/>
      <c r="O62" s="239">
        <v>0</v>
      </c>
      <c r="P62" s="166"/>
      <c r="Q62" s="142"/>
      <c r="R62" s="142"/>
      <c r="S62" s="142"/>
      <c r="T62" s="142"/>
    </row>
    <row r="63" spans="1:20" ht="15" customHeight="1">
      <c r="A63" s="194"/>
      <c r="B63" s="145"/>
      <c r="C63" s="150"/>
      <c r="D63" s="146"/>
      <c r="E63" s="146"/>
      <c r="F63" s="146"/>
      <c r="G63" s="146"/>
      <c r="H63" s="146"/>
      <c r="I63" s="146"/>
      <c r="J63" s="195"/>
      <c r="K63" s="239"/>
      <c r="L63" s="240"/>
      <c r="M63" s="175"/>
      <c r="N63" s="240"/>
      <c r="O63" s="240"/>
      <c r="P63" s="228"/>
      <c r="Q63" s="142"/>
      <c r="R63" s="142"/>
      <c r="S63" s="142"/>
      <c r="T63" s="142"/>
    </row>
    <row r="64" spans="1:20" s="337" customFormat="1" ht="15" customHeight="1">
      <c r="A64" s="333"/>
      <c r="B64" s="334"/>
      <c r="C64" s="335" t="s">
        <v>89</v>
      </c>
      <c r="D64" s="335"/>
      <c r="E64" s="335"/>
      <c r="F64" s="335"/>
      <c r="G64" s="335"/>
      <c r="H64" s="335"/>
      <c r="I64" s="335"/>
      <c r="J64" s="335"/>
      <c r="K64" s="387"/>
      <c r="L64" s="387">
        <v>329666128</v>
      </c>
      <c r="M64" s="335"/>
      <c r="N64" s="387">
        <v>122081449</v>
      </c>
      <c r="O64" s="387">
        <v>451747577</v>
      </c>
      <c r="P64" s="336"/>
      <c r="Q64" s="336"/>
      <c r="R64" s="336"/>
      <c r="S64" s="336"/>
      <c r="T64" s="336"/>
    </row>
    <row r="65" spans="1:20" ht="15" customHeight="1">
      <c r="A65" s="194"/>
      <c r="B65" s="145"/>
      <c r="C65" s="150"/>
      <c r="D65" s="146"/>
      <c r="E65" s="146"/>
      <c r="F65" s="146"/>
      <c r="G65" s="146"/>
      <c r="H65" s="146"/>
      <c r="I65" s="243"/>
      <c r="J65" s="239"/>
      <c r="K65" s="239"/>
      <c r="L65" s="240"/>
      <c r="M65" s="175"/>
      <c r="N65" s="240"/>
      <c r="O65" s="240"/>
      <c r="P65" s="218"/>
      <c r="Q65" s="142"/>
      <c r="R65" s="142"/>
      <c r="S65" s="142"/>
      <c r="T65" s="142"/>
    </row>
    <row r="66" spans="1:20" ht="15" customHeight="1">
      <c r="A66" s="194"/>
      <c r="B66" s="145"/>
      <c r="C66" s="146" t="s">
        <v>90</v>
      </c>
      <c r="D66" s="146"/>
      <c r="E66" s="146"/>
      <c r="F66" s="146"/>
      <c r="G66" s="146"/>
      <c r="H66" s="146"/>
      <c r="I66" s="146"/>
      <c r="J66" s="244"/>
      <c r="K66" s="239"/>
      <c r="L66" s="239">
        <v>358279369</v>
      </c>
      <c r="M66" s="146"/>
      <c r="N66" s="239">
        <v>132045893</v>
      </c>
      <c r="O66" s="239">
        <v>490325262</v>
      </c>
      <c r="P66" s="200"/>
      <c r="Q66" s="142"/>
      <c r="R66" s="142"/>
      <c r="S66" s="142"/>
      <c r="T66" s="142"/>
    </row>
    <row r="67" spans="1:20" ht="15" customHeight="1">
      <c r="A67" s="194"/>
      <c r="B67" s="145"/>
      <c r="C67" s="146"/>
      <c r="D67" s="146"/>
      <c r="E67" s="146"/>
      <c r="F67" s="146"/>
      <c r="G67" s="146"/>
      <c r="H67" s="146"/>
      <c r="I67" s="146"/>
      <c r="J67" s="146"/>
      <c r="K67" s="239"/>
      <c r="L67" s="239"/>
      <c r="M67" s="146"/>
      <c r="N67" s="239"/>
      <c r="O67" s="239"/>
      <c r="P67" s="142"/>
      <c r="Q67" s="142"/>
      <c r="R67" s="142"/>
      <c r="S67" s="142"/>
      <c r="T67" s="142"/>
    </row>
    <row r="68" spans="1:20">
      <c r="C68" s="4" t="s">
        <v>91</v>
      </c>
      <c r="L68" s="380"/>
      <c r="M68" s="65"/>
      <c r="N68" s="364"/>
      <c r="O68" s="364"/>
    </row>
    <row r="69" spans="1:20" s="4" customFormat="1" ht="12.75">
      <c r="A69" s="1"/>
      <c r="B69" s="12"/>
      <c r="I69" s="66"/>
      <c r="J69" s="66"/>
      <c r="K69" s="351"/>
      <c r="L69" s="365">
        <v>-1</v>
      </c>
      <c r="M69" s="97"/>
      <c r="N69" s="365">
        <v>0</v>
      </c>
      <c r="O69" s="365">
        <v>-1</v>
      </c>
    </row>
    <row r="70" spans="1:20" s="4" customFormat="1" ht="12.75">
      <c r="A70" s="1"/>
      <c r="B70" s="12"/>
      <c r="I70" s="4" t="s">
        <v>92</v>
      </c>
      <c r="K70" s="352"/>
      <c r="L70" s="365"/>
      <c r="M70" s="97"/>
      <c r="N70" s="365">
        <v>0</v>
      </c>
      <c r="O70" s="365"/>
    </row>
    <row r="71" spans="1:20" s="4" customFormat="1" ht="12.75">
      <c r="A71" s="1"/>
      <c r="B71" s="12"/>
      <c r="K71" s="352"/>
      <c r="L71" s="365">
        <v>-1</v>
      </c>
      <c r="M71" s="97"/>
      <c r="N71" s="360"/>
      <c r="O71" s="360"/>
    </row>
    <row r="72" spans="1:20" s="4" customFormat="1" ht="12.75">
      <c r="A72" s="1"/>
      <c r="B72" s="12"/>
      <c r="K72" s="352"/>
      <c r="L72" s="365"/>
      <c r="M72" s="97"/>
      <c r="N72" s="365"/>
      <c r="O72" s="365"/>
    </row>
    <row r="73" spans="1:20" s="4" customFormat="1" ht="12.75">
      <c r="A73" s="1"/>
      <c r="B73" s="12"/>
      <c r="K73" s="352"/>
      <c r="L73" s="365"/>
      <c r="M73" s="97"/>
      <c r="N73" s="365"/>
      <c r="O73" s="365"/>
    </row>
    <row r="74" spans="1:20" s="4" customFormat="1" ht="12.75">
      <c r="A74" s="1"/>
      <c r="B74" s="12"/>
      <c r="J74" s="332"/>
      <c r="K74" s="352"/>
      <c r="L74" s="365"/>
      <c r="M74" s="97"/>
      <c r="N74" s="365"/>
      <c r="O74" s="365"/>
    </row>
    <row r="75" spans="1:20" s="4" customFormat="1" ht="12.75">
      <c r="A75" s="7"/>
      <c r="B75" s="8"/>
      <c r="K75" s="352"/>
      <c r="L75" s="365"/>
      <c r="M75" s="97"/>
      <c r="N75" s="365"/>
      <c r="O75" s="365"/>
    </row>
    <row r="76" spans="1:20" s="4" customFormat="1" ht="12.75">
      <c r="A76" s="1"/>
      <c r="B76" s="12"/>
      <c r="K76" s="352"/>
      <c r="L76" s="365"/>
      <c r="M76" s="97"/>
      <c r="N76" s="365"/>
      <c r="O76" s="365"/>
    </row>
    <row r="77" spans="1:20" s="4" customFormat="1" ht="12.75">
      <c r="A77" s="7"/>
      <c r="B77" s="8"/>
      <c r="K77" s="352"/>
      <c r="L77" s="365"/>
      <c r="M77" s="97"/>
      <c r="N77" s="365"/>
      <c r="O77" s="365"/>
    </row>
    <row r="78" spans="1:20" s="4" customFormat="1" ht="12.75">
      <c r="A78" s="1"/>
      <c r="B78" s="12"/>
      <c r="K78" s="352"/>
      <c r="L78" s="365"/>
      <c r="M78" s="97"/>
      <c r="N78" s="365"/>
      <c r="O78" s="365"/>
    </row>
    <row r="79" spans="1:20" s="4" customFormat="1" ht="12.75">
      <c r="A79" s="7"/>
      <c r="B79" s="8"/>
      <c r="K79" s="352"/>
      <c r="L79" s="365"/>
      <c r="M79" s="97"/>
      <c r="N79" s="365"/>
      <c r="O79" s="365"/>
    </row>
    <row r="80" spans="1:20" s="4" customFormat="1" ht="12.75">
      <c r="A80" s="1"/>
      <c r="B80" s="12"/>
      <c r="K80" s="352"/>
      <c r="L80" s="365"/>
      <c r="M80" s="97"/>
      <c r="N80" s="365"/>
      <c r="O80" s="365"/>
    </row>
    <row r="81" spans="1:20" ht="15" customHeight="1">
      <c r="A81" s="143"/>
      <c r="B81" s="144"/>
      <c r="C81" s="142"/>
      <c r="D81" s="142"/>
      <c r="E81" s="142"/>
      <c r="F81" s="142"/>
      <c r="G81" s="142"/>
      <c r="H81" s="142"/>
      <c r="I81" s="142"/>
      <c r="J81" s="142"/>
      <c r="K81" s="245"/>
      <c r="L81" s="245"/>
      <c r="M81" s="142"/>
      <c r="N81" s="245"/>
      <c r="O81" s="245"/>
      <c r="P81" s="142"/>
      <c r="Q81" s="142"/>
      <c r="R81" s="142"/>
      <c r="S81" s="142"/>
      <c r="T81" s="142"/>
    </row>
    <row r="82" spans="1:20" ht="15" customHeight="1">
      <c r="A82" s="143"/>
      <c r="B82" s="144"/>
      <c r="C82" s="142"/>
      <c r="D82" s="142"/>
      <c r="E82" s="142"/>
      <c r="F82" s="142"/>
      <c r="G82" s="142"/>
      <c r="H82" s="142"/>
      <c r="I82" s="142"/>
      <c r="J82" s="142"/>
      <c r="K82" s="245"/>
      <c r="L82" s="245"/>
      <c r="M82" s="142"/>
      <c r="N82" s="245"/>
      <c r="O82" s="245"/>
      <c r="P82" s="142"/>
      <c r="Q82" s="142"/>
      <c r="R82" s="142"/>
      <c r="S82" s="142"/>
      <c r="T82" s="142"/>
    </row>
    <row r="83" spans="1:20" ht="15" customHeight="1">
      <c r="A83" s="143"/>
      <c r="B83" s="144"/>
      <c r="C83" s="142"/>
      <c r="D83" s="142"/>
      <c r="E83" s="142"/>
      <c r="F83" s="142"/>
      <c r="G83" s="142"/>
      <c r="H83" s="142"/>
      <c r="I83" s="142"/>
      <c r="J83" s="142"/>
      <c r="K83" s="245"/>
      <c r="L83" s="245"/>
      <c r="M83" s="142"/>
      <c r="N83" s="245"/>
      <c r="O83" s="245"/>
      <c r="P83" s="142"/>
      <c r="Q83" s="142"/>
      <c r="R83" s="142"/>
      <c r="S83" s="142"/>
      <c r="T83" s="142"/>
    </row>
    <row r="84" spans="1:20" ht="15" customHeight="1">
      <c r="A84" s="143"/>
      <c r="B84" s="144"/>
      <c r="C84" s="142"/>
      <c r="D84" s="142"/>
      <c r="E84" s="142"/>
      <c r="F84" s="142"/>
      <c r="G84" s="142"/>
      <c r="H84" s="142"/>
      <c r="I84" s="142"/>
      <c r="J84" s="142"/>
      <c r="K84" s="245"/>
      <c r="L84" s="245"/>
      <c r="M84" s="142"/>
      <c r="N84" s="245"/>
      <c r="O84" s="245"/>
      <c r="P84" s="142"/>
      <c r="Q84" s="142"/>
      <c r="R84" s="142"/>
      <c r="S84" s="142"/>
      <c r="T84" s="142"/>
    </row>
    <row r="85" spans="1:20" ht="15" customHeight="1">
      <c r="A85" s="143"/>
      <c r="B85" s="144"/>
      <c r="C85" s="142"/>
      <c r="D85" s="142"/>
      <c r="E85" s="142"/>
      <c r="F85" s="142"/>
      <c r="G85" s="142"/>
      <c r="H85" s="142"/>
      <c r="I85" s="142"/>
      <c r="J85" s="142"/>
      <c r="K85" s="245"/>
      <c r="L85" s="245"/>
      <c r="M85" s="142"/>
      <c r="N85" s="245"/>
      <c r="O85" s="245"/>
      <c r="P85" s="142"/>
      <c r="Q85" s="142"/>
      <c r="R85" s="142"/>
      <c r="S85" s="142"/>
      <c r="T85" s="142"/>
    </row>
    <row r="86" spans="1:20" ht="15" customHeight="1">
      <c r="A86" s="143"/>
      <c r="B86" s="144"/>
      <c r="C86" s="142"/>
      <c r="D86" s="142"/>
      <c r="E86" s="142"/>
      <c r="F86" s="142"/>
      <c r="G86" s="142"/>
      <c r="H86" s="142"/>
      <c r="I86" s="142"/>
      <c r="J86" s="142"/>
      <c r="K86" s="245"/>
      <c r="L86" s="245"/>
      <c r="M86" s="142"/>
      <c r="N86" s="245"/>
      <c r="O86" s="245"/>
      <c r="P86" s="142"/>
      <c r="Q86" s="142"/>
      <c r="R86" s="142"/>
      <c r="S86" s="142"/>
      <c r="T86" s="142"/>
    </row>
    <row r="87" spans="1:20" ht="15" customHeight="1">
      <c r="A87" s="143"/>
      <c r="B87" s="144"/>
      <c r="C87" s="142"/>
      <c r="D87" s="142"/>
      <c r="E87" s="142"/>
      <c r="F87" s="142"/>
      <c r="G87" s="142"/>
      <c r="H87" s="142"/>
      <c r="I87" s="142"/>
      <c r="J87" s="142"/>
      <c r="K87" s="245"/>
      <c r="L87" s="245"/>
      <c r="M87" s="142"/>
      <c r="N87" s="245"/>
      <c r="O87" s="245"/>
      <c r="P87" s="142"/>
      <c r="Q87" s="142"/>
      <c r="R87" s="142"/>
      <c r="S87" s="142"/>
      <c r="T87" s="142"/>
    </row>
    <row r="88" spans="1:20" ht="15" customHeight="1">
      <c r="A88" s="143"/>
      <c r="B88" s="144"/>
      <c r="C88" s="142"/>
      <c r="D88" s="142"/>
      <c r="E88" s="142"/>
      <c r="F88" s="142"/>
      <c r="G88" s="142"/>
      <c r="H88" s="142"/>
      <c r="I88" s="142"/>
      <c r="J88" s="142"/>
      <c r="K88" s="245"/>
      <c r="L88" s="245"/>
      <c r="M88" s="142"/>
      <c r="N88" s="245"/>
      <c r="O88" s="245"/>
      <c r="P88" s="142"/>
      <c r="Q88" s="142"/>
      <c r="R88" s="142"/>
      <c r="S88" s="142"/>
      <c r="T88" s="142"/>
    </row>
    <row r="89" spans="1:20" ht="15" customHeight="1">
      <c r="A89" s="143"/>
      <c r="B89" s="144"/>
      <c r="C89" s="142"/>
      <c r="D89" s="142"/>
      <c r="E89" s="142"/>
      <c r="F89" s="142"/>
      <c r="G89" s="142"/>
      <c r="H89" s="142"/>
      <c r="I89" s="142"/>
      <c r="J89" s="142"/>
      <c r="K89" s="245"/>
      <c r="L89" s="245"/>
      <c r="M89" s="142"/>
      <c r="N89" s="245"/>
      <c r="O89" s="245"/>
      <c r="P89" s="142"/>
      <c r="Q89" s="142"/>
      <c r="R89" s="142"/>
      <c r="S89" s="142"/>
      <c r="T89" s="142"/>
    </row>
    <row r="90" spans="1:20" ht="15" customHeight="1">
      <c r="A90" s="143"/>
      <c r="B90" s="144"/>
      <c r="C90" s="142"/>
      <c r="D90" s="142"/>
      <c r="E90" s="142"/>
      <c r="F90" s="142"/>
      <c r="G90" s="142"/>
      <c r="H90" s="142"/>
      <c r="I90" s="142"/>
      <c r="J90" s="142"/>
      <c r="K90" s="245"/>
      <c r="L90" s="245"/>
      <c r="M90" s="142"/>
      <c r="N90" s="245"/>
      <c r="O90" s="245"/>
      <c r="P90" s="142"/>
      <c r="Q90" s="142"/>
      <c r="R90" s="142"/>
      <c r="S90" s="142"/>
      <c r="T90" s="142"/>
    </row>
    <row r="91" spans="1:20" ht="15" customHeight="1">
      <c r="A91" s="143"/>
      <c r="B91" s="144"/>
      <c r="C91" s="142"/>
      <c r="D91" s="142"/>
      <c r="E91" s="142"/>
      <c r="F91" s="142"/>
      <c r="G91" s="142"/>
      <c r="H91" s="142"/>
      <c r="I91" s="142"/>
      <c r="J91" s="142"/>
      <c r="K91" s="245"/>
      <c r="L91" s="245"/>
      <c r="M91" s="142"/>
      <c r="N91" s="245"/>
      <c r="O91" s="245"/>
      <c r="P91" s="142"/>
      <c r="Q91" s="142"/>
      <c r="R91" s="142"/>
      <c r="S91" s="142"/>
      <c r="T91" s="142"/>
    </row>
    <row r="92" spans="1:20" ht="15" customHeight="1">
      <c r="A92" s="143"/>
      <c r="B92" s="144"/>
      <c r="C92" s="142"/>
      <c r="D92" s="142"/>
      <c r="E92" s="142"/>
      <c r="F92" s="142"/>
      <c r="G92" s="142"/>
      <c r="H92" s="142"/>
      <c r="I92" s="142"/>
      <c r="J92" s="142"/>
      <c r="K92" s="245"/>
      <c r="L92" s="245"/>
      <c r="M92" s="142"/>
      <c r="N92" s="245"/>
      <c r="O92" s="245"/>
      <c r="P92" s="142"/>
      <c r="Q92" s="142"/>
      <c r="R92" s="142"/>
      <c r="S92" s="142"/>
      <c r="T92" s="142"/>
    </row>
    <row r="93" spans="1:20" ht="15" customHeight="1">
      <c r="A93" s="143"/>
      <c r="B93" s="144"/>
      <c r="C93" s="142"/>
      <c r="D93" s="142"/>
      <c r="E93" s="142"/>
      <c r="F93" s="142"/>
      <c r="G93" s="142"/>
      <c r="H93" s="142"/>
      <c r="I93" s="142"/>
      <c r="J93" s="142"/>
      <c r="K93" s="245"/>
      <c r="L93" s="245"/>
      <c r="M93" s="142"/>
      <c r="N93" s="245"/>
      <c r="O93" s="245"/>
      <c r="P93" s="142"/>
      <c r="Q93" s="142"/>
      <c r="R93" s="142"/>
      <c r="S93" s="142"/>
      <c r="T93" s="142"/>
    </row>
    <row r="94" spans="1:20" ht="15" customHeight="1">
      <c r="A94" s="143"/>
      <c r="B94" s="144"/>
      <c r="C94" s="142"/>
      <c r="D94" s="142"/>
      <c r="E94" s="142"/>
      <c r="F94" s="142"/>
      <c r="G94" s="142"/>
      <c r="H94" s="142"/>
      <c r="I94" s="142"/>
      <c r="J94" s="142"/>
      <c r="K94" s="245"/>
      <c r="L94" s="245"/>
      <c r="M94" s="142"/>
      <c r="N94" s="245"/>
      <c r="O94" s="245"/>
      <c r="P94" s="142"/>
      <c r="Q94" s="142"/>
      <c r="R94" s="142"/>
      <c r="S94" s="142"/>
      <c r="T94" s="142"/>
    </row>
    <row r="95" spans="1:20" ht="15" customHeight="1">
      <c r="A95" s="143"/>
      <c r="B95" s="144"/>
      <c r="C95" s="142"/>
      <c r="D95" s="142"/>
      <c r="E95" s="142"/>
      <c r="F95" s="142"/>
      <c r="G95" s="142"/>
      <c r="H95" s="142"/>
      <c r="I95" s="142"/>
      <c r="J95" s="142"/>
      <c r="K95" s="245"/>
      <c r="L95" s="245"/>
      <c r="M95" s="142"/>
      <c r="N95" s="245"/>
      <c r="O95" s="245"/>
      <c r="P95" s="142"/>
      <c r="Q95" s="142"/>
      <c r="R95" s="142"/>
      <c r="S95" s="142"/>
      <c r="T95" s="142"/>
    </row>
    <row r="96" spans="1:20" ht="15" customHeight="1">
      <c r="A96" s="143"/>
      <c r="B96" s="144"/>
      <c r="C96" s="142"/>
      <c r="D96" s="142"/>
      <c r="E96" s="142"/>
      <c r="F96" s="142"/>
      <c r="G96" s="142"/>
      <c r="H96" s="142"/>
      <c r="I96" s="142"/>
      <c r="J96" s="142"/>
      <c r="K96" s="245"/>
      <c r="L96" s="245"/>
      <c r="M96" s="142"/>
      <c r="N96" s="245"/>
      <c r="O96" s="245"/>
      <c r="P96" s="142"/>
      <c r="Q96" s="142"/>
      <c r="R96" s="142"/>
      <c r="S96" s="142"/>
      <c r="T96" s="142"/>
    </row>
    <row r="97" spans="1:20" ht="15" customHeight="1">
      <c r="A97" s="143"/>
      <c r="B97" s="144"/>
      <c r="C97" s="142"/>
      <c r="D97" s="142"/>
      <c r="E97" s="142"/>
      <c r="F97" s="142"/>
      <c r="G97" s="142"/>
      <c r="H97" s="142"/>
      <c r="I97" s="142"/>
      <c r="J97" s="142"/>
      <c r="K97" s="245"/>
      <c r="L97" s="245"/>
      <c r="M97" s="142"/>
      <c r="N97" s="245"/>
      <c r="O97" s="245"/>
      <c r="P97" s="142"/>
      <c r="Q97" s="142"/>
      <c r="R97" s="142"/>
      <c r="S97" s="142"/>
      <c r="T97" s="142"/>
    </row>
    <row r="98" spans="1:20" ht="15" customHeight="1">
      <c r="A98" s="143"/>
      <c r="B98" s="144"/>
      <c r="C98" s="142"/>
      <c r="D98" s="142"/>
      <c r="E98" s="142"/>
      <c r="F98" s="142"/>
      <c r="G98" s="142"/>
      <c r="H98" s="142"/>
      <c r="I98" s="142"/>
      <c r="J98" s="142"/>
      <c r="K98" s="245"/>
      <c r="L98" s="245"/>
      <c r="M98" s="142"/>
      <c r="N98" s="245"/>
      <c r="O98" s="245"/>
      <c r="P98" s="142"/>
      <c r="Q98" s="142"/>
      <c r="R98" s="142"/>
      <c r="S98" s="142"/>
      <c r="T98" s="142"/>
    </row>
    <row r="99" spans="1:20" ht="15" customHeight="1">
      <c r="A99" s="143"/>
      <c r="B99" s="144"/>
      <c r="C99" s="142"/>
      <c r="D99" s="142"/>
      <c r="E99" s="142"/>
      <c r="F99" s="142"/>
      <c r="G99" s="142"/>
      <c r="H99" s="142"/>
      <c r="I99" s="142"/>
      <c r="J99" s="142"/>
      <c r="K99" s="245"/>
      <c r="L99" s="245"/>
      <c r="M99" s="142"/>
      <c r="N99" s="245"/>
      <c r="O99" s="245"/>
      <c r="P99" s="142"/>
      <c r="Q99" s="142"/>
      <c r="R99" s="142"/>
      <c r="S99" s="142"/>
      <c r="T99" s="142"/>
    </row>
    <row r="100" spans="1:20" ht="15" customHeight="1">
      <c r="A100" s="143"/>
      <c r="B100" s="144"/>
      <c r="C100" s="142"/>
      <c r="D100" s="142"/>
      <c r="E100" s="142"/>
      <c r="F100" s="142"/>
      <c r="G100" s="142"/>
      <c r="H100" s="142"/>
      <c r="I100" s="142"/>
      <c r="J100" s="142"/>
      <c r="K100" s="245"/>
      <c r="L100" s="245"/>
      <c r="M100" s="142"/>
      <c r="N100" s="245"/>
      <c r="O100" s="245"/>
      <c r="P100" s="142"/>
      <c r="Q100" s="142"/>
      <c r="R100" s="142"/>
      <c r="S100" s="142"/>
      <c r="T100" s="142"/>
    </row>
    <row r="101" spans="1:20" ht="15" customHeight="1">
      <c r="A101" s="143"/>
      <c r="B101" s="144"/>
      <c r="C101" s="142"/>
      <c r="D101" s="142"/>
      <c r="E101" s="142"/>
      <c r="F101" s="142"/>
      <c r="G101" s="142"/>
      <c r="H101" s="142"/>
      <c r="I101" s="142"/>
      <c r="J101" s="142"/>
      <c r="K101" s="245"/>
      <c r="L101" s="245"/>
      <c r="M101" s="142"/>
      <c r="N101" s="245"/>
      <c r="O101" s="245"/>
      <c r="P101" s="142"/>
      <c r="Q101" s="142"/>
      <c r="R101" s="142"/>
      <c r="S101" s="142"/>
      <c r="T101" s="142"/>
    </row>
    <row r="102" spans="1:20" ht="15" customHeight="1">
      <c r="A102" s="143"/>
      <c r="B102" s="144"/>
      <c r="C102" s="142"/>
      <c r="D102" s="142"/>
      <c r="E102" s="142"/>
      <c r="F102" s="142"/>
      <c r="G102" s="142"/>
      <c r="H102" s="142"/>
      <c r="I102" s="142"/>
      <c r="J102" s="142"/>
      <c r="K102" s="245"/>
      <c r="L102" s="245"/>
      <c r="M102" s="142"/>
      <c r="N102" s="245"/>
      <c r="O102" s="245"/>
      <c r="P102" s="142"/>
      <c r="Q102" s="142"/>
      <c r="R102" s="142"/>
      <c r="S102" s="142"/>
      <c r="T102" s="142"/>
    </row>
    <row r="103" spans="1:20" ht="15" customHeight="1">
      <c r="A103" s="143"/>
      <c r="B103" s="144"/>
      <c r="C103" s="142"/>
      <c r="D103" s="142"/>
      <c r="E103" s="142"/>
      <c r="F103" s="142"/>
      <c r="G103" s="142"/>
      <c r="H103" s="142"/>
      <c r="I103" s="142"/>
      <c r="J103" s="142"/>
      <c r="K103" s="245"/>
      <c r="L103" s="245"/>
      <c r="M103" s="142"/>
      <c r="N103" s="245"/>
      <c r="O103" s="245"/>
      <c r="P103" s="142"/>
      <c r="Q103" s="142"/>
      <c r="R103" s="142"/>
      <c r="S103" s="142"/>
      <c r="T103" s="142"/>
    </row>
    <row r="104" spans="1:20" ht="15" customHeight="1">
      <c r="A104" s="143"/>
      <c r="B104" s="144"/>
      <c r="C104" s="142"/>
      <c r="D104" s="142"/>
      <c r="E104" s="142"/>
      <c r="F104" s="142"/>
      <c r="G104" s="142"/>
      <c r="H104" s="142"/>
      <c r="I104" s="142"/>
      <c r="J104" s="142"/>
      <c r="K104" s="245"/>
      <c r="L104" s="245"/>
      <c r="M104" s="142"/>
      <c r="N104" s="245"/>
      <c r="O104" s="245"/>
      <c r="P104" s="142"/>
      <c r="Q104" s="142"/>
      <c r="R104" s="142"/>
      <c r="S104" s="142"/>
      <c r="T104" s="142"/>
    </row>
    <row r="105" spans="1:20" ht="15" customHeight="1">
      <c r="A105" s="143"/>
      <c r="B105" s="144"/>
      <c r="C105" s="142"/>
      <c r="D105" s="142"/>
      <c r="E105" s="142"/>
      <c r="F105" s="142"/>
      <c r="G105" s="142"/>
      <c r="H105" s="142"/>
      <c r="I105" s="142"/>
      <c r="J105" s="142"/>
      <c r="K105" s="245"/>
      <c r="L105" s="245"/>
      <c r="M105" s="142"/>
      <c r="N105" s="245"/>
      <c r="O105" s="245"/>
      <c r="P105" s="142"/>
      <c r="Q105" s="142"/>
      <c r="R105" s="142"/>
      <c r="S105" s="142"/>
      <c r="T105" s="142"/>
    </row>
    <row r="106" spans="1:20" ht="15" customHeight="1">
      <c r="A106" s="143"/>
      <c r="B106" s="144"/>
      <c r="C106" s="142"/>
      <c r="D106" s="142"/>
      <c r="E106" s="142"/>
      <c r="F106" s="142"/>
      <c r="G106" s="142"/>
      <c r="H106" s="142"/>
      <c r="I106" s="142"/>
      <c r="J106" s="142"/>
      <c r="K106" s="245"/>
      <c r="L106" s="245"/>
      <c r="M106" s="142"/>
      <c r="N106" s="245"/>
      <c r="O106" s="245"/>
      <c r="P106" s="142"/>
      <c r="Q106" s="142"/>
      <c r="R106" s="142"/>
      <c r="S106" s="142"/>
      <c r="T106" s="142"/>
    </row>
    <row r="107" spans="1:20" ht="15" customHeight="1">
      <c r="A107" s="143"/>
      <c r="B107" s="144"/>
      <c r="C107" s="142"/>
      <c r="D107" s="142"/>
      <c r="E107" s="142"/>
      <c r="F107" s="142"/>
      <c r="G107" s="142"/>
      <c r="H107" s="142"/>
      <c r="I107" s="142"/>
      <c r="J107" s="142"/>
      <c r="K107" s="245"/>
      <c r="L107" s="245"/>
      <c r="M107" s="142"/>
      <c r="N107" s="245"/>
      <c r="O107" s="245"/>
      <c r="P107" s="142"/>
      <c r="Q107" s="142"/>
      <c r="R107" s="142"/>
      <c r="S107" s="142"/>
      <c r="T107" s="142"/>
    </row>
    <row r="108" spans="1:20" ht="15" customHeight="1">
      <c r="A108" s="143"/>
      <c r="B108" s="144"/>
      <c r="C108" s="142"/>
      <c r="D108" s="142"/>
      <c r="E108" s="142"/>
      <c r="F108" s="142"/>
      <c r="G108" s="142"/>
      <c r="H108" s="142"/>
      <c r="I108" s="142"/>
      <c r="J108" s="142"/>
      <c r="K108" s="245"/>
      <c r="L108" s="245"/>
      <c r="M108" s="142"/>
      <c r="N108" s="245"/>
      <c r="O108" s="245"/>
      <c r="P108" s="142"/>
      <c r="Q108" s="142"/>
      <c r="R108" s="142"/>
      <c r="S108" s="142"/>
      <c r="T108" s="142"/>
    </row>
    <row r="109" spans="1:20" ht="15" customHeight="1">
      <c r="A109" s="143"/>
      <c r="B109" s="144"/>
      <c r="C109" s="142"/>
      <c r="D109" s="142"/>
      <c r="E109" s="142"/>
      <c r="F109" s="142"/>
      <c r="G109" s="142"/>
      <c r="H109" s="142"/>
      <c r="I109" s="142"/>
      <c r="J109" s="142"/>
      <c r="K109" s="245"/>
      <c r="L109" s="245"/>
      <c r="M109" s="142"/>
      <c r="N109" s="245"/>
      <c r="O109" s="245"/>
      <c r="P109" s="142"/>
      <c r="Q109" s="142"/>
      <c r="R109" s="142"/>
      <c r="S109" s="142"/>
      <c r="T109" s="142"/>
    </row>
    <row r="110" spans="1:20" ht="15" customHeight="1">
      <c r="A110" s="143"/>
      <c r="B110" s="144"/>
      <c r="C110" s="142"/>
      <c r="D110" s="142"/>
      <c r="E110" s="142"/>
      <c r="F110" s="142"/>
      <c r="G110" s="142"/>
      <c r="H110" s="142"/>
      <c r="I110" s="142"/>
      <c r="J110" s="142"/>
      <c r="K110" s="245"/>
      <c r="L110" s="245"/>
      <c r="M110" s="142"/>
      <c r="N110" s="245"/>
      <c r="O110" s="245"/>
      <c r="P110" s="142"/>
      <c r="Q110" s="142"/>
      <c r="R110" s="142"/>
      <c r="S110" s="142"/>
      <c r="T110" s="142"/>
    </row>
    <row r="111" spans="1:20" ht="15" customHeight="1">
      <c r="A111" s="143"/>
      <c r="B111" s="144"/>
      <c r="C111" s="142"/>
      <c r="D111" s="142"/>
      <c r="E111" s="142"/>
      <c r="F111" s="142"/>
      <c r="G111" s="142"/>
      <c r="H111" s="142"/>
      <c r="I111" s="142"/>
      <c r="J111" s="142"/>
      <c r="K111" s="245"/>
      <c r="L111" s="245"/>
      <c r="M111" s="142"/>
      <c r="N111" s="245"/>
      <c r="O111" s="245"/>
      <c r="P111" s="142"/>
      <c r="Q111" s="142"/>
      <c r="R111" s="142"/>
      <c r="S111" s="142"/>
      <c r="T111" s="142"/>
    </row>
    <row r="112" spans="1:20" ht="15" customHeight="1">
      <c r="A112" s="143"/>
      <c r="B112" s="144"/>
      <c r="C112" s="142"/>
      <c r="D112" s="142"/>
      <c r="E112" s="142"/>
      <c r="F112" s="142"/>
      <c r="G112" s="142"/>
      <c r="H112" s="142"/>
      <c r="I112" s="142"/>
      <c r="J112" s="142"/>
      <c r="K112" s="245"/>
      <c r="L112" s="245"/>
      <c r="M112" s="142"/>
      <c r="N112" s="245"/>
      <c r="O112" s="245"/>
      <c r="P112" s="142"/>
      <c r="Q112" s="142"/>
      <c r="R112" s="142"/>
      <c r="S112" s="142"/>
      <c r="T112" s="142"/>
    </row>
    <row r="113" spans="1:20" ht="15" customHeight="1">
      <c r="A113" s="143"/>
      <c r="B113" s="144"/>
      <c r="C113" s="142"/>
      <c r="D113" s="142"/>
      <c r="E113" s="142"/>
      <c r="F113" s="142"/>
      <c r="G113" s="142"/>
      <c r="H113" s="142"/>
      <c r="I113" s="142"/>
      <c r="J113" s="142"/>
      <c r="K113" s="245"/>
      <c r="L113" s="245"/>
      <c r="M113" s="142"/>
      <c r="N113" s="245"/>
      <c r="O113" s="245"/>
      <c r="P113" s="142"/>
      <c r="Q113" s="142"/>
      <c r="R113" s="142"/>
      <c r="S113" s="142"/>
      <c r="T113" s="142"/>
    </row>
    <row r="114" spans="1:20" ht="15" customHeight="1">
      <c r="A114" s="143"/>
      <c r="B114" s="144"/>
      <c r="C114" s="142"/>
      <c r="D114" s="142"/>
      <c r="E114" s="142"/>
      <c r="F114" s="142"/>
      <c r="G114" s="142"/>
      <c r="H114" s="142"/>
      <c r="I114" s="142"/>
      <c r="J114" s="142"/>
      <c r="K114" s="245"/>
      <c r="L114" s="245"/>
      <c r="M114" s="142"/>
      <c r="N114" s="245"/>
      <c r="O114" s="245"/>
      <c r="P114" s="142"/>
      <c r="Q114" s="142"/>
      <c r="R114" s="142"/>
      <c r="S114" s="142"/>
      <c r="T114" s="142"/>
    </row>
    <row r="115" spans="1:20" ht="15" customHeight="1">
      <c r="A115" s="143"/>
      <c r="B115" s="144"/>
      <c r="C115" s="142"/>
      <c r="D115" s="142"/>
      <c r="E115" s="142"/>
      <c r="F115" s="142"/>
      <c r="G115" s="142"/>
      <c r="H115" s="142"/>
      <c r="I115" s="142"/>
      <c r="J115" s="142"/>
      <c r="K115" s="245"/>
      <c r="L115" s="245"/>
      <c r="M115" s="142"/>
      <c r="N115" s="245"/>
      <c r="O115" s="245"/>
      <c r="P115" s="142"/>
      <c r="Q115" s="142"/>
      <c r="R115" s="142"/>
      <c r="S115" s="142"/>
      <c r="T115" s="142"/>
    </row>
    <row r="116" spans="1:20" ht="15" customHeight="1">
      <c r="A116" s="143"/>
      <c r="B116" s="144"/>
      <c r="C116" s="142"/>
      <c r="D116" s="142"/>
      <c r="E116" s="142"/>
      <c r="F116" s="142"/>
      <c r="G116" s="142"/>
      <c r="H116" s="142"/>
      <c r="I116" s="142"/>
      <c r="J116" s="142"/>
      <c r="K116" s="245"/>
      <c r="L116" s="245"/>
      <c r="M116" s="142"/>
      <c r="N116" s="245"/>
      <c r="O116" s="245"/>
      <c r="P116" s="142"/>
      <c r="Q116" s="142"/>
      <c r="R116" s="142"/>
      <c r="S116" s="142"/>
      <c r="T116" s="142"/>
    </row>
    <row r="117" spans="1:20" ht="15" customHeight="1">
      <c r="A117" s="143"/>
      <c r="B117" s="144"/>
      <c r="C117" s="142"/>
      <c r="D117" s="142"/>
      <c r="E117" s="142"/>
      <c r="F117" s="142"/>
      <c r="G117" s="142"/>
      <c r="H117" s="142"/>
      <c r="I117" s="142"/>
      <c r="J117" s="142"/>
      <c r="K117" s="245"/>
      <c r="L117" s="245"/>
      <c r="M117" s="142"/>
      <c r="N117" s="245"/>
      <c r="O117" s="245"/>
      <c r="P117" s="142"/>
      <c r="Q117" s="142"/>
      <c r="R117" s="142"/>
      <c r="S117" s="142"/>
      <c r="T117" s="142"/>
    </row>
    <row r="118" spans="1:20" ht="15" customHeight="1">
      <c r="A118" s="143"/>
      <c r="B118" s="144"/>
      <c r="C118" s="142"/>
      <c r="D118" s="142"/>
      <c r="E118" s="142"/>
      <c r="F118" s="142"/>
      <c r="G118" s="142"/>
      <c r="H118" s="142"/>
      <c r="I118" s="142"/>
      <c r="J118" s="142"/>
      <c r="K118" s="245"/>
      <c r="L118" s="245"/>
      <c r="M118" s="142"/>
      <c r="N118" s="245"/>
      <c r="O118" s="245"/>
      <c r="P118" s="142"/>
      <c r="Q118" s="142"/>
      <c r="R118" s="142"/>
      <c r="S118" s="142"/>
      <c r="T118" s="142"/>
    </row>
    <row r="119" spans="1:20" ht="15" customHeight="1">
      <c r="A119" s="143"/>
      <c r="B119" s="144"/>
      <c r="C119" s="142"/>
      <c r="D119" s="142"/>
      <c r="E119" s="142"/>
      <c r="F119" s="142"/>
      <c r="G119" s="142"/>
      <c r="H119" s="142"/>
      <c r="I119" s="142"/>
      <c r="J119" s="142"/>
      <c r="K119" s="245"/>
      <c r="L119" s="245"/>
      <c r="M119" s="142"/>
      <c r="N119" s="245"/>
      <c r="O119" s="245"/>
      <c r="P119" s="142"/>
      <c r="Q119" s="142"/>
      <c r="R119" s="142"/>
      <c r="S119" s="142"/>
      <c r="T119" s="142"/>
    </row>
    <row r="120" spans="1:20" ht="15" customHeight="1">
      <c r="A120" s="143"/>
      <c r="B120" s="144"/>
      <c r="C120" s="142"/>
      <c r="D120" s="142"/>
      <c r="E120" s="142"/>
      <c r="F120" s="142"/>
      <c r="G120" s="142"/>
      <c r="H120" s="142"/>
      <c r="I120" s="142"/>
      <c r="J120" s="142"/>
      <c r="K120" s="245"/>
      <c r="L120" s="245"/>
      <c r="M120" s="142"/>
      <c r="N120" s="245"/>
      <c r="O120" s="245"/>
      <c r="P120" s="142"/>
      <c r="Q120" s="142"/>
      <c r="R120" s="142"/>
      <c r="S120" s="142"/>
      <c r="T120" s="142"/>
    </row>
    <row r="121" spans="1:20" ht="15" customHeight="1">
      <c r="A121" s="143"/>
      <c r="B121" s="144"/>
      <c r="C121" s="142"/>
      <c r="D121" s="142"/>
      <c r="E121" s="142"/>
      <c r="F121" s="142"/>
      <c r="G121" s="142"/>
      <c r="H121" s="142"/>
      <c r="I121" s="142"/>
      <c r="J121" s="142"/>
      <c r="K121" s="245"/>
      <c r="L121" s="245"/>
      <c r="M121" s="142"/>
      <c r="N121" s="245"/>
      <c r="O121" s="245"/>
      <c r="P121" s="142"/>
      <c r="Q121" s="142"/>
      <c r="R121" s="142"/>
      <c r="S121" s="142"/>
      <c r="T121" s="142"/>
    </row>
    <row r="122" spans="1:20" ht="15" customHeight="1">
      <c r="A122" s="143"/>
      <c r="B122" s="144"/>
      <c r="C122" s="142"/>
      <c r="D122" s="142"/>
      <c r="E122" s="142"/>
      <c r="F122" s="142"/>
      <c r="G122" s="142"/>
      <c r="H122" s="142"/>
      <c r="I122" s="142"/>
      <c r="J122" s="142"/>
      <c r="K122" s="245"/>
      <c r="L122" s="245"/>
      <c r="M122" s="142"/>
      <c r="N122" s="245"/>
      <c r="O122" s="245"/>
      <c r="P122" s="142"/>
      <c r="Q122" s="142"/>
      <c r="R122" s="142"/>
      <c r="S122" s="142"/>
      <c r="T122" s="142"/>
    </row>
    <row r="123" spans="1:20" ht="15" customHeight="1">
      <c r="A123" s="143"/>
      <c r="B123" s="144"/>
      <c r="C123" s="142"/>
      <c r="D123" s="142"/>
      <c r="E123" s="142"/>
      <c r="F123" s="142"/>
      <c r="G123" s="142"/>
      <c r="H123" s="142"/>
      <c r="I123" s="142"/>
      <c r="J123" s="142"/>
      <c r="K123" s="245"/>
      <c r="L123" s="245"/>
      <c r="M123" s="142"/>
      <c r="N123" s="245"/>
      <c r="O123" s="245"/>
      <c r="P123" s="142"/>
      <c r="Q123" s="142"/>
      <c r="R123" s="142"/>
      <c r="S123" s="142"/>
      <c r="T123" s="142"/>
    </row>
    <row r="124" spans="1:20" ht="15" customHeight="1">
      <c r="A124" s="143"/>
      <c r="B124" s="144"/>
      <c r="C124" s="142"/>
      <c r="D124" s="142"/>
      <c r="E124" s="142"/>
      <c r="F124" s="142"/>
      <c r="G124" s="142"/>
      <c r="H124" s="142"/>
      <c r="I124" s="142"/>
      <c r="J124" s="142"/>
      <c r="K124" s="245"/>
      <c r="L124" s="245"/>
      <c r="M124" s="142"/>
      <c r="N124" s="245"/>
      <c r="O124" s="245"/>
      <c r="P124" s="142"/>
      <c r="Q124" s="142"/>
      <c r="R124" s="142"/>
      <c r="S124" s="142"/>
      <c r="T124" s="142"/>
    </row>
    <row r="125" spans="1:20" ht="15" customHeight="1">
      <c r="A125" s="143"/>
      <c r="B125" s="144"/>
      <c r="C125" s="142"/>
      <c r="D125" s="142"/>
      <c r="E125" s="142"/>
      <c r="F125" s="142"/>
      <c r="G125" s="142"/>
      <c r="H125" s="142"/>
      <c r="I125" s="142"/>
      <c r="J125" s="142"/>
      <c r="K125" s="245"/>
      <c r="L125" s="245"/>
      <c r="M125" s="142"/>
      <c r="N125" s="245"/>
      <c r="O125" s="245"/>
      <c r="P125" s="142"/>
      <c r="Q125" s="142"/>
      <c r="R125" s="142"/>
      <c r="S125" s="142"/>
      <c r="T125" s="142"/>
    </row>
    <row r="126" spans="1:20" ht="15" customHeight="1">
      <c r="A126" s="143"/>
      <c r="B126" s="144"/>
      <c r="C126" s="142"/>
      <c r="D126" s="142"/>
      <c r="E126" s="142"/>
      <c r="F126" s="142"/>
      <c r="G126" s="142"/>
      <c r="H126" s="142"/>
      <c r="I126" s="142"/>
      <c r="J126" s="142"/>
      <c r="K126" s="245"/>
      <c r="L126" s="245"/>
      <c r="M126" s="142"/>
      <c r="N126" s="245"/>
      <c r="O126" s="245"/>
      <c r="P126" s="142"/>
      <c r="Q126" s="142"/>
      <c r="R126" s="142"/>
      <c r="S126" s="142"/>
      <c r="T126" s="142"/>
    </row>
    <row r="127" spans="1:20" ht="15" customHeight="1">
      <c r="A127" s="143"/>
      <c r="B127" s="144"/>
      <c r="C127" s="142"/>
      <c r="D127" s="142"/>
      <c r="E127" s="142"/>
      <c r="F127" s="142"/>
      <c r="G127" s="142"/>
      <c r="H127" s="142"/>
      <c r="I127" s="142"/>
      <c r="J127" s="142"/>
      <c r="K127" s="245"/>
      <c r="L127" s="245"/>
      <c r="M127" s="142"/>
      <c r="N127" s="245"/>
      <c r="O127" s="245"/>
      <c r="P127" s="142"/>
      <c r="Q127" s="142"/>
      <c r="R127" s="142"/>
      <c r="S127" s="142"/>
      <c r="T127" s="142"/>
    </row>
    <row r="128" spans="1:20" ht="15" customHeight="1">
      <c r="A128" s="143"/>
      <c r="B128" s="144"/>
      <c r="C128" s="142"/>
      <c r="D128" s="142"/>
      <c r="E128" s="142"/>
      <c r="F128" s="142"/>
      <c r="G128" s="142"/>
      <c r="H128" s="142"/>
      <c r="I128" s="142"/>
      <c r="J128" s="142"/>
      <c r="K128" s="245"/>
      <c r="L128" s="245"/>
      <c r="M128" s="142"/>
      <c r="N128" s="245"/>
      <c r="O128" s="245"/>
      <c r="P128" s="142"/>
      <c r="Q128" s="142"/>
      <c r="R128" s="142"/>
      <c r="S128" s="142"/>
      <c r="T128" s="142"/>
    </row>
    <row r="129" spans="1:20" ht="15" customHeight="1">
      <c r="A129" s="143"/>
      <c r="B129" s="144"/>
      <c r="C129" s="142"/>
      <c r="D129" s="142"/>
      <c r="E129" s="142"/>
      <c r="F129" s="142"/>
      <c r="G129" s="142"/>
      <c r="H129" s="142"/>
      <c r="I129" s="142"/>
      <c r="J129" s="142"/>
      <c r="K129" s="245"/>
      <c r="L129" s="245"/>
      <c r="M129" s="142"/>
      <c r="N129" s="245"/>
      <c r="O129" s="245"/>
      <c r="P129" s="142"/>
      <c r="Q129" s="142"/>
      <c r="R129" s="142"/>
      <c r="S129" s="142"/>
      <c r="T129" s="142"/>
    </row>
    <row r="130" spans="1:20" ht="15" customHeight="1">
      <c r="A130" s="143"/>
      <c r="B130" s="144"/>
      <c r="C130" s="142"/>
      <c r="D130" s="142"/>
      <c r="E130" s="142"/>
      <c r="F130" s="142"/>
      <c r="G130" s="142"/>
      <c r="H130" s="142"/>
      <c r="I130" s="142"/>
      <c r="J130" s="142"/>
      <c r="K130" s="245"/>
      <c r="L130" s="245"/>
      <c r="M130" s="142"/>
      <c r="N130" s="245"/>
      <c r="O130" s="245"/>
      <c r="P130" s="142"/>
      <c r="Q130" s="142"/>
      <c r="R130" s="142"/>
      <c r="S130" s="142"/>
      <c r="T130" s="142"/>
    </row>
    <row r="131" spans="1:20" ht="15" customHeight="1">
      <c r="A131" s="143"/>
      <c r="B131" s="144"/>
      <c r="C131" s="142"/>
      <c r="D131" s="142"/>
      <c r="E131" s="142"/>
      <c r="F131" s="142"/>
      <c r="G131" s="142"/>
      <c r="H131" s="142"/>
      <c r="I131" s="142"/>
      <c r="J131" s="142"/>
      <c r="K131" s="245"/>
      <c r="L131" s="245"/>
      <c r="M131" s="142"/>
      <c r="N131" s="245"/>
      <c r="O131" s="245"/>
      <c r="P131" s="142"/>
      <c r="Q131" s="142"/>
      <c r="R131" s="142"/>
      <c r="S131" s="142"/>
      <c r="T131" s="142"/>
    </row>
    <row r="132" spans="1:20" ht="15" customHeight="1">
      <c r="A132" s="143"/>
      <c r="B132" s="144"/>
      <c r="C132" s="142"/>
      <c r="D132" s="142"/>
      <c r="E132" s="142"/>
      <c r="F132" s="142"/>
      <c r="G132" s="142"/>
      <c r="H132" s="142"/>
      <c r="I132" s="142"/>
      <c r="J132" s="142"/>
      <c r="K132" s="245"/>
      <c r="L132" s="245"/>
      <c r="M132" s="142"/>
      <c r="N132" s="245"/>
      <c r="O132" s="245"/>
      <c r="P132" s="142"/>
      <c r="Q132" s="142"/>
      <c r="R132" s="142"/>
      <c r="S132" s="142"/>
      <c r="T132" s="142"/>
    </row>
    <row r="133" spans="1:20" ht="15" customHeight="1">
      <c r="A133" s="143"/>
      <c r="B133" s="144"/>
      <c r="C133" s="142"/>
      <c r="D133" s="142"/>
      <c r="E133" s="142"/>
      <c r="F133" s="142"/>
      <c r="G133" s="142"/>
      <c r="H133" s="142"/>
      <c r="I133" s="142"/>
      <c r="J133" s="142"/>
      <c r="K133" s="245"/>
      <c r="L133" s="245"/>
      <c r="M133" s="142"/>
      <c r="N133" s="245"/>
      <c r="O133" s="245"/>
      <c r="P133" s="142"/>
      <c r="Q133" s="142"/>
      <c r="R133" s="142"/>
      <c r="S133" s="142"/>
      <c r="T133" s="142"/>
    </row>
    <row r="134" spans="1:20" ht="15" customHeight="1">
      <c r="A134" s="143"/>
      <c r="B134" s="144"/>
      <c r="C134" s="142"/>
      <c r="D134" s="142"/>
      <c r="E134" s="142"/>
      <c r="F134" s="142"/>
      <c r="G134" s="142"/>
      <c r="H134" s="142"/>
      <c r="I134" s="142"/>
      <c r="J134" s="142"/>
      <c r="K134" s="245"/>
      <c r="L134" s="245"/>
      <c r="M134" s="142"/>
      <c r="N134" s="245"/>
      <c r="O134" s="245"/>
      <c r="P134" s="142"/>
      <c r="Q134" s="142"/>
      <c r="R134" s="142"/>
      <c r="S134" s="142"/>
      <c r="T134" s="142"/>
    </row>
    <row r="135" spans="1:20" ht="15" customHeight="1">
      <c r="A135" s="143"/>
      <c r="B135" s="144"/>
      <c r="C135" s="142"/>
      <c r="D135" s="142"/>
      <c r="E135" s="142"/>
      <c r="F135" s="142"/>
      <c r="G135" s="142"/>
      <c r="H135" s="142"/>
      <c r="I135" s="142"/>
      <c r="J135" s="142"/>
      <c r="K135" s="245"/>
      <c r="L135" s="245"/>
      <c r="M135" s="142"/>
      <c r="N135" s="245"/>
      <c r="O135" s="245"/>
      <c r="P135" s="142"/>
      <c r="Q135" s="142"/>
      <c r="R135" s="142"/>
      <c r="S135" s="142"/>
      <c r="T135" s="142"/>
    </row>
    <row r="136" spans="1:20" ht="15" customHeight="1">
      <c r="A136" s="143"/>
      <c r="B136" s="144"/>
      <c r="C136" s="142"/>
      <c r="D136" s="142"/>
      <c r="E136" s="142"/>
      <c r="F136" s="142"/>
      <c r="G136" s="142"/>
      <c r="H136" s="142"/>
      <c r="I136" s="142"/>
      <c r="J136" s="142"/>
      <c r="K136" s="245"/>
      <c r="L136" s="245"/>
      <c r="M136" s="142"/>
      <c r="N136" s="245"/>
      <c r="O136" s="245"/>
      <c r="P136" s="142"/>
      <c r="Q136" s="142"/>
      <c r="R136" s="142"/>
      <c r="S136" s="142"/>
      <c r="T136" s="142"/>
    </row>
    <row r="137" spans="1:20" ht="15" customHeight="1">
      <c r="A137" s="143"/>
      <c r="B137" s="144"/>
      <c r="C137" s="142"/>
      <c r="D137" s="142"/>
      <c r="E137" s="142"/>
      <c r="F137" s="142"/>
      <c r="G137" s="142"/>
      <c r="H137" s="142"/>
      <c r="I137" s="142"/>
      <c r="J137" s="142"/>
      <c r="K137" s="245"/>
      <c r="L137" s="245"/>
      <c r="M137" s="142"/>
      <c r="N137" s="245"/>
      <c r="O137" s="245"/>
      <c r="P137" s="142"/>
      <c r="Q137" s="142"/>
      <c r="R137" s="142"/>
      <c r="S137" s="142"/>
      <c r="T137" s="142"/>
    </row>
    <row r="138" spans="1:20" ht="15" customHeight="1">
      <c r="A138" s="143"/>
      <c r="B138" s="144"/>
      <c r="C138" s="142"/>
      <c r="D138" s="142"/>
      <c r="E138" s="142"/>
      <c r="F138" s="142"/>
      <c r="G138" s="142"/>
      <c r="H138" s="142"/>
      <c r="I138" s="142"/>
      <c r="J138" s="142"/>
      <c r="K138" s="245"/>
      <c r="L138" s="245"/>
      <c r="M138" s="142"/>
      <c r="N138" s="245"/>
      <c r="O138" s="245"/>
      <c r="P138" s="142"/>
      <c r="Q138" s="142"/>
      <c r="R138" s="142"/>
      <c r="S138" s="142"/>
      <c r="T138" s="142"/>
    </row>
    <row r="139" spans="1:20" ht="15" customHeight="1">
      <c r="A139" s="143"/>
      <c r="B139" s="144"/>
      <c r="C139" s="142"/>
      <c r="D139" s="142"/>
      <c r="E139" s="142"/>
      <c r="F139" s="142"/>
      <c r="G139" s="142"/>
      <c r="H139" s="142"/>
      <c r="I139" s="142"/>
      <c r="J139" s="142"/>
      <c r="K139" s="245"/>
      <c r="L139" s="245"/>
      <c r="M139" s="142"/>
      <c r="N139" s="245"/>
      <c r="O139" s="245"/>
      <c r="P139" s="142"/>
      <c r="Q139" s="142"/>
      <c r="R139" s="142"/>
      <c r="S139" s="142"/>
      <c r="T139" s="142"/>
    </row>
    <row r="140" spans="1:20" ht="15" customHeight="1">
      <c r="A140" s="143"/>
      <c r="B140" s="144"/>
      <c r="C140" s="142"/>
      <c r="D140" s="142"/>
      <c r="E140" s="142"/>
      <c r="F140" s="142"/>
      <c r="G140" s="142"/>
      <c r="H140" s="142"/>
      <c r="I140" s="142"/>
      <c r="J140" s="142"/>
      <c r="K140" s="245"/>
      <c r="L140" s="245"/>
      <c r="M140" s="142"/>
      <c r="N140" s="245"/>
      <c r="O140" s="245"/>
      <c r="P140" s="142"/>
      <c r="Q140" s="142"/>
      <c r="R140" s="142"/>
      <c r="S140" s="142"/>
      <c r="T140" s="142"/>
    </row>
    <row r="141" spans="1:20" ht="15" customHeight="1">
      <c r="A141" s="143"/>
      <c r="B141" s="144"/>
      <c r="C141" s="142"/>
      <c r="D141" s="142"/>
      <c r="E141" s="142"/>
      <c r="F141" s="142"/>
      <c r="G141" s="142"/>
      <c r="H141" s="142"/>
      <c r="I141" s="142"/>
      <c r="J141" s="142"/>
      <c r="K141" s="245"/>
      <c r="L141" s="245"/>
      <c r="M141" s="142"/>
      <c r="N141" s="245"/>
      <c r="O141" s="245"/>
      <c r="P141" s="142"/>
      <c r="Q141" s="142"/>
      <c r="R141" s="142"/>
      <c r="S141" s="142"/>
      <c r="T141" s="142"/>
    </row>
    <row r="142" spans="1:20" ht="15" customHeight="1">
      <c r="A142" s="143"/>
      <c r="B142" s="144"/>
      <c r="C142" s="142"/>
      <c r="D142" s="142"/>
      <c r="E142" s="142"/>
      <c r="F142" s="142"/>
      <c r="G142" s="142"/>
      <c r="H142" s="142"/>
      <c r="I142" s="142"/>
      <c r="J142" s="142"/>
      <c r="K142" s="245"/>
      <c r="L142" s="245"/>
      <c r="M142" s="142"/>
      <c r="N142" s="245"/>
      <c r="O142" s="245"/>
      <c r="P142" s="142"/>
      <c r="Q142" s="142"/>
      <c r="R142" s="142"/>
      <c r="S142" s="142"/>
      <c r="T142" s="142"/>
    </row>
    <row r="143" spans="1:20" ht="15" customHeight="1">
      <c r="A143" s="143"/>
      <c r="B143" s="144"/>
      <c r="C143" s="142"/>
      <c r="D143" s="142"/>
      <c r="E143" s="142"/>
      <c r="F143" s="142"/>
      <c r="G143" s="142"/>
      <c r="H143" s="142"/>
      <c r="I143" s="142"/>
      <c r="J143" s="142"/>
      <c r="K143" s="245"/>
      <c r="L143" s="245"/>
      <c r="M143" s="142"/>
      <c r="N143" s="245"/>
      <c r="O143" s="245"/>
      <c r="P143" s="142"/>
      <c r="Q143" s="142"/>
      <c r="R143" s="142"/>
      <c r="S143" s="142"/>
      <c r="T143" s="142"/>
    </row>
    <row r="144" spans="1:20" ht="15" customHeight="1">
      <c r="A144" s="143"/>
      <c r="B144" s="144"/>
      <c r="C144" s="142"/>
      <c r="D144" s="142"/>
      <c r="E144" s="142"/>
      <c r="F144" s="142"/>
      <c r="G144" s="142"/>
      <c r="H144" s="142"/>
      <c r="I144" s="142"/>
      <c r="J144" s="142"/>
      <c r="K144" s="245"/>
      <c r="L144" s="245"/>
      <c r="M144" s="142"/>
      <c r="N144" s="245"/>
      <c r="O144" s="245"/>
      <c r="P144" s="142"/>
      <c r="Q144" s="142"/>
      <c r="R144" s="142"/>
      <c r="S144" s="142"/>
      <c r="T144" s="142"/>
    </row>
    <row r="145" spans="1:20" ht="15" customHeight="1">
      <c r="A145" s="143"/>
      <c r="B145" s="144"/>
      <c r="C145" s="142"/>
      <c r="D145" s="142"/>
      <c r="E145" s="142"/>
      <c r="F145" s="142"/>
      <c r="G145" s="142"/>
      <c r="H145" s="142"/>
      <c r="I145" s="142"/>
      <c r="J145" s="142"/>
      <c r="K145" s="245"/>
      <c r="L145" s="245"/>
      <c r="M145" s="142"/>
      <c r="N145" s="245"/>
      <c r="O145" s="245"/>
      <c r="P145" s="142"/>
      <c r="Q145" s="142"/>
      <c r="R145" s="142"/>
      <c r="S145" s="142"/>
      <c r="T145" s="142"/>
    </row>
    <row r="146" spans="1:20" ht="15" customHeight="1">
      <c r="A146" s="143"/>
      <c r="B146" s="144"/>
      <c r="C146" s="142"/>
      <c r="D146" s="142"/>
      <c r="E146" s="142"/>
      <c r="F146" s="142"/>
      <c r="G146" s="142"/>
      <c r="H146" s="142"/>
      <c r="I146" s="142"/>
      <c r="J146" s="142"/>
      <c r="K146" s="245"/>
      <c r="L146" s="245"/>
      <c r="M146" s="142"/>
      <c r="N146" s="245"/>
      <c r="O146" s="245"/>
      <c r="P146" s="142"/>
      <c r="Q146" s="142"/>
      <c r="R146" s="142"/>
      <c r="S146" s="142"/>
      <c r="T146" s="142"/>
    </row>
    <row r="147" spans="1:20" ht="15" customHeight="1">
      <c r="A147" s="143"/>
      <c r="B147" s="144"/>
      <c r="C147" s="142"/>
      <c r="D147" s="142"/>
      <c r="E147" s="142"/>
      <c r="F147" s="142"/>
      <c r="G147" s="142"/>
      <c r="H147" s="142"/>
      <c r="I147" s="142"/>
      <c r="J147" s="142"/>
      <c r="K147" s="245"/>
      <c r="L147" s="245"/>
      <c r="M147" s="142"/>
      <c r="N147" s="245"/>
      <c r="O147" s="245"/>
      <c r="P147" s="142"/>
      <c r="Q147" s="142"/>
      <c r="R147" s="142"/>
      <c r="S147" s="142"/>
      <c r="T147" s="142"/>
    </row>
    <row r="148" spans="1:20" ht="15" customHeight="1">
      <c r="A148" s="143"/>
      <c r="B148" s="144"/>
      <c r="C148" s="142"/>
      <c r="D148" s="142"/>
      <c r="E148" s="142"/>
      <c r="F148" s="142"/>
      <c r="G148" s="142"/>
      <c r="H148" s="142"/>
      <c r="I148" s="142"/>
      <c r="J148" s="142"/>
      <c r="K148" s="245"/>
      <c r="L148" s="245"/>
      <c r="M148" s="142"/>
      <c r="N148" s="245"/>
      <c r="O148" s="245"/>
      <c r="P148" s="142"/>
      <c r="Q148" s="142"/>
      <c r="R148" s="142"/>
      <c r="S148" s="142"/>
      <c r="T148" s="142"/>
    </row>
    <row r="149" spans="1:20" ht="15" customHeight="1">
      <c r="A149" s="143"/>
      <c r="B149" s="144"/>
      <c r="C149" s="142"/>
      <c r="D149" s="142"/>
      <c r="E149" s="142"/>
      <c r="F149" s="142"/>
      <c r="G149" s="142"/>
      <c r="H149" s="142"/>
      <c r="I149" s="142"/>
      <c r="J149" s="142"/>
      <c r="K149" s="245"/>
      <c r="L149" s="245"/>
      <c r="M149" s="142"/>
      <c r="N149" s="245"/>
      <c r="O149" s="245"/>
      <c r="P149" s="142"/>
      <c r="Q149" s="142"/>
      <c r="R149" s="142"/>
      <c r="S149" s="142"/>
      <c r="T149" s="142"/>
    </row>
    <row r="150" spans="1:20" ht="15" customHeight="1">
      <c r="A150" s="143"/>
      <c r="B150" s="144"/>
      <c r="C150" s="142"/>
      <c r="D150" s="142"/>
      <c r="E150" s="142"/>
      <c r="F150" s="142"/>
      <c r="G150" s="142"/>
      <c r="H150" s="142"/>
      <c r="I150" s="142"/>
      <c r="J150" s="142"/>
      <c r="K150" s="245"/>
      <c r="L150" s="245"/>
      <c r="M150" s="142"/>
      <c r="N150" s="245"/>
      <c r="O150" s="245"/>
      <c r="P150" s="142"/>
      <c r="Q150" s="142"/>
      <c r="R150" s="142"/>
      <c r="S150" s="142"/>
      <c r="T150" s="142"/>
    </row>
    <row r="151" spans="1:20" ht="15" customHeight="1">
      <c r="A151" s="143"/>
      <c r="B151" s="144"/>
      <c r="C151" s="142"/>
      <c r="D151" s="142"/>
      <c r="E151" s="142"/>
      <c r="F151" s="142"/>
      <c r="G151" s="142"/>
      <c r="H151" s="142"/>
      <c r="I151" s="142"/>
      <c r="J151" s="142"/>
      <c r="K151" s="245"/>
      <c r="L151" s="245"/>
      <c r="M151" s="142"/>
      <c r="N151" s="245"/>
      <c r="O151" s="245"/>
      <c r="P151" s="142"/>
      <c r="Q151" s="142"/>
      <c r="R151" s="142"/>
      <c r="S151" s="142"/>
      <c r="T151" s="142"/>
    </row>
    <row r="152" spans="1:20" ht="15" customHeight="1">
      <c r="A152" s="143"/>
      <c r="B152" s="144"/>
      <c r="C152" s="142"/>
      <c r="D152" s="142"/>
      <c r="E152" s="142"/>
      <c r="F152" s="142"/>
      <c r="G152" s="142"/>
      <c r="H152" s="142"/>
      <c r="I152" s="142"/>
      <c r="J152" s="142"/>
      <c r="K152" s="245"/>
      <c r="L152" s="245"/>
      <c r="M152" s="142"/>
      <c r="N152" s="245"/>
      <c r="O152" s="245"/>
      <c r="P152" s="142"/>
      <c r="Q152" s="142"/>
      <c r="R152" s="142"/>
      <c r="S152" s="142"/>
      <c r="T152" s="142"/>
    </row>
    <row r="153" spans="1:20" ht="15" customHeight="1">
      <c r="A153" s="143"/>
      <c r="B153" s="144"/>
      <c r="C153" s="142"/>
      <c r="D153" s="142"/>
      <c r="E153" s="142"/>
      <c r="F153" s="142"/>
      <c r="G153" s="142"/>
      <c r="H153" s="142"/>
      <c r="I153" s="142"/>
      <c r="J153" s="142"/>
      <c r="K153" s="245"/>
      <c r="L153" s="245"/>
      <c r="M153" s="142"/>
      <c r="N153" s="245"/>
      <c r="O153" s="245"/>
      <c r="P153" s="142"/>
      <c r="Q153" s="142"/>
      <c r="R153" s="142"/>
      <c r="S153" s="142"/>
      <c r="T153" s="142"/>
    </row>
    <row r="154" spans="1:20" ht="15" customHeight="1">
      <c r="A154" s="143"/>
      <c r="B154" s="144"/>
      <c r="C154" s="142"/>
      <c r="D154" s="142"/>
      <c r="E154" s="142"/>
      <c r="F154" s="142"/>
      <c r="G154" s="142"/>
      <c r="H154" s="142"/>
      <c r="I154" s="142"/>
      <c r="J154" s="142"/>
      <c r="K154" s="245"/>
      <c r="L154" s="245"/>
      <c r="M154" s="142"/>
      <c r="N154" s="245"/>
      <c r="O154" s="245"/>
      <c r="P154" s="142"/>
      <c r="Q154" s="142"/>
      <c r="R154" s="142"/>
      <c r="S154" s="142"/>
      <c r="T154" s="142"/>
    </row>
    <row r="155" spans="1:20" ht="15" customHeight="1">
      <c r="A155" s="143"/>
      <c r="B155" s="144"/>
      <c r="C155" s="142"/>
      <c r="D155" s="142"/>
      <c r="E155" s="142"/>
      <c r="F155" s="142"/>
      <c r="G155" s="142"/>
      <c r="H155" s="142"/>
      <c r="I155" s="142"/>
      <c r="J155" s="142"/>
      <c r="K155" s="245"/>
      <c r="L155" s="245"/>
      <c r="M155" s="142"/>
      <c r="N155" s="245"/>
      <c r="O155" s="245"/>
      <c r="P155" s="142"/>
      <c r="Q155" s="142"/>
      <c r="R155" s="142"/>
      <c r="S155" s="142"/>
      <c r="T155" s="142"/>
    </row>
    <row r="156" spans="1:20" ht="15" customHeight="1">
      <c r="A156" s="143"/>
      <c r="B156" s="144"/>
      <c r="C156" s="142"/>
      <c r="D156" s="142"/>
      <c r="E156" s="142"/>
      <c r="F156" s="142"/>
      <c r="G156" s="142"/>
      <c r="H156" s="142"/>
      <c r="I156" s="142"/>
      <c r="J156" s="142"/>
      <c r="K156" s="245"/>
      <c r="L156" s="245"/>
      <c r="M156" s="142"/>
      <c r="N156" s="245"/>
      <c r="O156" s="245"/>
      <c r="P156" s="142"/>
      <c r="Q156" s="142"/>
      <c r="R156" s="142"/>
      <c r="S156" s="142"/>
      <c r="T156" s="142"/>
    </row>
    <row r="157" spans="1:20" ht="15" customHeight="1">
      <c r="A157" s="143"/>
      <c r="B157" s="144"/>
      <c r="C157" s="142"/>
      <c r="D157" s="142"/>
      <c r="E157" s="142"/>
      <c r="F157" s="142"/>
      <c r="G157" s="142"/>
      <c r="H157" s="142"/>
      <c r="I157" s="142"/>
      <c r="J157" s="142"/>
      <c r="K157" s="245"/>
      <c r="L157" s="245"/>
      <c r="M157" s="142"/>
      <c r="N157" s="245"/>
      <c r="O157" s="245"/>
      <c r="P157" s="142"/>
      <c r="Q157" s="142"/>
      <c r="R157" s="142"/>
      <c r="S157" s="142"/>
      <c r="T157" s="142"/>
    </row>
    <row r="158" spans="1:20" ht="15" customHeight="1">
      <c r="A158" s="143"/>
      <c r="B158" s="144"/>
      <c r="C158" s="142"/>
      <c r="D158" s="142"/>
      <c r="E158" s="142"/>
      <c r="F158" s="142"/>
      <c r="G158" s="142"/>
      <c r="H158" s="142"/>
      <c r="I158" s="142"/>
      <c r="J158" s="142"/>
      <c r="K158" s="245"/>
      <c r="L158" s="245"/>
      <c r="M158" s="142"/>
      <c r="N158" s="245"/>
      <c r="O158" s="245"/>
      <c r="P158" s="142"/>
      <c r="Q158" s="142"/>
      <c r="R158" s="142"/>
      <c r="S158" s="142"/>
      <c r="T158" s="142"/>
    </row>
    <row r="159" spans="1:20" ht="15" customHeight="1">
      <c r="A159" s="143"/>
      <c r="B159" s="144"/>
      <c r="C159" s="142"/>
      <c r="D159" s="142"/>
      <c r="E159" s="142"/>
      <c r="F159" s="142"/>
      <c r="G159" s="142"/>
      <c r="H159" s="142"/>
      <c r="I159" s="142"/>
      <c r="J159" s="142"/>
      <c r="K159" s="245"/>
      <c r="L159" s="245"/>
      <c r="M159" s="142"/>
      <c r="N159" s="245"/>
      <c r="O159" s="245"/>
      <c r="P159" s="142"/>
      <c r="Q159" s="142"/>
      <c r="R159" s="142"/>
      <c r="S159" s="142"/>
      <c r="T159" s="142"/>
    </row>
    <row r="160" spans="1:20" ht="15" customHeight="1">
      <c r="A160" s="143"/>
      <c r="B160" s="144"/>
      <c r="C160" s="142"/>
      <c r="D160" s="142"/>
      <c r="E160" s="142"/>
      <c r="F160" s="142"/>
      <c r="G160" s="142"/>
      <c r="H160" s="142"/>
      <c r="I160" s="142"/>
      <c r="J160" s="142"/>
      <c r="K160" s="245"/>
      <c r="L160" s="245"/>
      <c r="M160" s="142"/>
      <c r="N160" s="245"/>
      <c r="O160" s="245"/>
      <c r="P160" s="142"/>
      <c r="Q160" s="142"/>
      <c r="R160" s="142"/>
      <c r="S160" s="142"/>
      <c r="T160" s="142"/>
    </row>
    <row r="161" spans="1:20" ht="15" customHeight="1">
      <c r="A161" s="143"/>
      <c r="B161" s="144"/>
      <c r="C161" s="142"/>
      <c r="D161" s="142"/>
      <c r="E161" s="142"/>
      <c r="F161" s="142"/>
      <c r="G161" s="142"/>
      <c r="H161" s="142"/>
      <c r="I161" s="142"/>
      <c r="J161" s="142"/>
      <c r="K161" s="245"/>
      <c r="L161" s="245"/>
      <c r="M161" s="142"/>
      <c r="N161" s="245"/>
      <c r="O161" s="245"/>
      <c r="P161" s="142"/>
      <c r="Q161" s="142"/>
      <c r="R161" s="142"/>
      <c r="S161" s="142"/>
      <c r="T161" s="142"/>
    </row>
    <row r="162" spans="1:20" ht="15" customHeight="1">
      <c r="A162" s="143"/>
      <c r="B162" s="144"/>
      <c r="C162" s="142"/>
      <c r="D162" s="142"/>
      <c r="E162" s="142"/>
      <c r="F162" s="142"/>
      <c r="G162" s="142"/>
      <c r="H162" s="142"/>
      <c r="I162" s="142"/>
      <c r="J162" s="142"/>
      <c r="K162" s="245"/>
      <c r="L162" s="245"/>
      <c r="M162" s="142"/>
      <c r="N162" s="245"/>
      <c r="O162" s="245"/>
      <c r="P162" s="142"/>
      <c r="Q162" s="142"/>
      <c r="R162" s="142"/>
      <c r="S162" s="142"/>
      <c r="T162" s="142"/>
    </row>
    <row r="163" spans="1:20" ht="15" customHeight="1">
      <c r="A163" s="143"/>
      <c r="B163" s="144"/>
      <c r="C163" s="142"/>
      <c r="D163" s="142"/>
      <c r="E163" s="142"/>
      <c r="F163" s="142"/>
      <c r="G163" s="142"/>
      <c r="H163" s="142"/>
      <c r="I163" s="142"/>
      <c r="J163" s="142"/>
      <c r="K163" s="245"/>
      <c r="L163" s="245"/>
      <c r="M163" s="142"/>
      <c r="N163" s="245"/>
      <c r="O163" s="245"/>
      <c r="P163" s="142"/>
      <c r="Q163" s="142"/>
      <c r="R163" s="142"/>
      <c r="S163" s="142"/>
      <c r="T163" s="142"/>
    </row>
    <row r="164" spans="1:20" ht="15" customHeight="1">
      <c r="A164" s="143"/>
      <c r="B164" s="144"/>
      <c r="C164" s="142"/>
      <c r="D164" s="142"/>
      <c r="E164" s="142"/>
      <c r="F164" s="142"/>
      <c r="G164" s="142"/>
      <c r="H164" s="142"/>
      <c r="I164" s="142"/>
      <c r="J164" s="142"/>
      <c r="K164" s="245"/>
      <c r="L164" s="245"/>
      <c r="M164" s="142"/>
      <c r="N164" s="245"/>
      <c r="O164" s="245"/>
      <c r="P164" s="142"/>
      <c r="Q164" s="142"/>
      <c r="R164" s="142"/>
      <c r="S164" s="142"/>
      <c r="T164" s="142"/>
    </row>
    <row r="165" spans="1:20" ht="15" customHeight="1">
      <c r="A165" s="143"/>
      <c r="B165" s="144"/>
      <c r="C165" s="142"/>
      <c r="D165" s="142"/>
      <c r="E165" s="142"/>
      <c r="F165" s="142"/>
      <c r="G165" s="142"/>
      <c r="H165" s="142"/>
      <c r="I165" s="142"/>
      <c r="J165" s="142"/>
      <c r="K165" s="245"/>
      <c r="L165" s="245"/>
      <c r="M165" s="142"/>
      <c r="N165" s="245"/>
      <c r="O165" s="245"/>
      <c r="P165" s="142"/>
      <c r="Q165" s="142"/>
      <c r="R165" s="142"/>
      <c r="S165" s="142"/>
      <c r="T165" s="142"/>
    </row>
    <row r="166" spans="1:20" ht="15" customHeight="1">
      <c r="A166" s="143"/>
      <c r="B166" s="144"/>
      <c r="C166" s="142"/>
      <c r="D166" s="142"/>
      <c r="E166" s="142"/>
      <c r="F166" s="142"/>
      <c r="G166" s="142"/>
      <c r="H166" s="142"/>
      <c r="I166" s="142"/>
      <c r="J166" s="142"/>
      <c r="K166" s="245"/>
      <c r="L166" s="245"/>
      <c r="M166" s="142"/>
      <c r="N166" s="245"/>
      <c r="O166" s="245"/>
      <c r="P166" s="142"/>
      <c r="Q166" s="142"/>
      <c r="R166" s="142"/>
      <c r="S166" s="142"/>
      <c r="T166" s="142"/>
    </row>
    <row r="167" spans="1:20" ht="15" customHeight="1">
      <c r="A167" s="143"/>
      <c r="B167" s="144"/>
      <c r="C167" s="142"/>
      <c r="D167" s="142"/>
      <c r="E167" s="142"/>
      <c r="F167" s="142"/>
      <c r="G167" s="142"/>
      <c r="H167" s="142"/>
      <c r="I167" s="142"/>
      <c r="J167" s="142"/>
      <c r="K167" s="245"/>
      <c r="L167" s="245"/>
      <c r="M167" s="142"/>
      <c r="N167" s="245"/>
      <c r="O167" s="245"/>
      <c r="P167" s="142"/>
      <c r="Q167" s="142"/>
      <c r="R167" s="142"/>
      <c r="S167" s="142"/>
      <c r="T167" s="142"/>
    </row>
    <row r="168" spans="1:20" ht="15" customHeight="1">
      <c r="A168" s="143"/>
      <c r="B168" s="144"/>
      <c r="C168" s="142"/>
      <c r="D168" s="142"/>
      <c r="E168" s="142"/>
      <c r="F168" s="142"/>
      <c r="G168" s="142"/>
      <c r="H168" s="142"/>
      <c r="I168" s="142"/>
      <c r="J168" s="142"/>
      <c r="K168" s="245"/>
      <c r="L168" s="245"/>
      <c r="M168" s="142"/>
      <c r="N168" s="245"/>
      <c r="O168" s="245"/>
      <c r="P168" s="142"/>
      <c r="Q168" s="142"/>
      <c r="R168" s="142"/>
      <c r="S168" s="142"/>
      <c r="T168" s="142"/>
    </row>
    <row r="169" spans="1:20" ht="15" customHeight="1">
      <c r="A169" s="143"/>
      <c r="B169" s="144"/>
      <c r="C169" s="142"/>
      <c r="D169" s="142"/>
      <c r="E169" s="142"/>
      <c r="F169" s="142"/>
      <c r="G169" s="142"/>
      <c r="H169" s="142"/>
      <c r="I169" s="142"/>
      <c r="J169" s="142"/>
      <c r="K169" s="245"/>
      <c r="L169" s="245"/>
      <c r="M169" s="142"/>
      <c r="N169" s="245"/>
      <c r="O169" s="245"/>
      <c r="P169" s="142"/>
      <c r="Q169" s="142"/>
      <c r="R169" s="142"/>
      <c r="S169" s="142"/>
      <c r="T169" s="142"/>
    </row>
    <row r="170" spans="1:20" ht="15" customHeight="1">
      <c r="A170" s="143"/>
      <c r="B170" s="144"/>
      <c r="C170" s="142"/>
      <c r="D170" s="142"/>
      <c r="E170" s="142"/>
      <c r="F170" s="142"/>
      <c r="G170" s="142"/>
      <c r="H170" s="142"/>
      <c r="I170" s="142"/>
      <c r="J170" s="142"/>
      <c r="K170" s="245"/>
      <c r="L170" s="245"/>
      <c r="M170" s="142"/>
      <c r="N170" s="245"/>
      <c r="O170" s="245"/>
      <c r="P170" s="142"/>
      <c r="Q170" s="142"/>
      <c r="R170" s="142"/>
      <c r="S170" s="142"/>
      <c r="T170" s="142"/>
    </row>
    <row r="171" spans="1:20" ht="15" customHeight="1">
      <c r="A171" s="143"/>
      <c r="B171" s="144"/>
      <c r="C171" s="142"/>
      <c r="D171" s="142"/>
      <c r="E171" s="142"/>
      <c r="F171" s="142"/>
      <c r="G171" s="142"/>
      <c r="H171" s="142"/>
      <c r="I171" s="142"/>
      <c r="J171" s="142"/>
      <c r="K171" s="245"/>
      <c r="L171" s="245"/>
      <c r="M171" s="142"/>
      <c r="N171" s="245"/>
      <c r="O171" s="245"/>
      <c r="P171" s="142"/>
      <c r="Q171" s="142"/>
      <c r="R171" s="142"/>
      <c r="S171" s="142"/>
      <c r="T171" s="142"/>
    </row>
    <row r="172" spans="1:20" ht="15" customHeight="1">
      <c r="A172" s="143"/>
      <c r="B172" s="144"/>
      <c r="C172" s="142"/>
      <c r="D172" s="142"/>
      <c r="E172" s="142"/>
      <c r="F172" s="142"/>
      <c r="G172" s="142"/>
      <c r="H172" s="142"/>
      <c r="I172" s="142"/>
      <c r="J172" s="142"/>
      <c r="K172" s="245"/>
      <c r="L172" s="245"/>
      <c r="M172" s="142"/>
      <c r="N172" s="245"/>
      <c r="O172" s="245"/>
      <c r="P172" s="142"/>
      <c r="Q172" s="142"/>
      <c r="R172" s="142"/>
      <c r="S172" s="142"/>
      <c r="T172" s="142"/>
    </row>
    <row r="173" spans="1:20" ht="15" customHeight="1">
      <c r="A173" s="143"/>
      <c r="B173" s="144"/>
      <c r="C173" s="142"/>
      <c r="D173" s="142"/>
      <c r="E173" s="142"/>
      <c r="F173" s="142"/>
      <c r="G173" s="142"/>
      <c r="H173" s="142"/>
      <c r="I173" s="142"/>
      <c r="J173" s="142"/>
      <c r="K173" s="245"/>
      <c r="L173" s="245"/>
      <c r="M173" s="142"/>
      <c r="N173" s="245"/>
      <c r="O173" s="245"/>
      <c r="P173" s="142"/>
      <c r="Q173" s="142"/>
      <c r="R173" s="142"/>
      <c r="S173" s="142"/>
      <c r="T173" s="142"/>
    </row>
    <row r="174" spans="1:20" ht="15" customHeight="1">
      <c r="A174" s="143"/>
      <c r="B174" s="144"/>
      <c r="C174" s="142"/>
      <c r="D174" s="142"/>
      <c r="E174" s="142"/>
      <c r="F174" s="142"/>
      <c r="G174" s="142"/>
      <c r="H174" s="142"/>
      <c r="I174" s="142"/>
      <c r="J174" s="142"/>
      <c r="K174" s="245"/>
      <c r="L174" s="245"/>
      <c r="M174" s="142"/>
      <c r="N174" s="245"/>
      <c r="O174" s="245"/>
      <c r="P174" s="142"/>
      <c r="Q174" s="142"/>
      <c r="R174" s="142"/>
      <c r="S174" s="142"/>
      <c r="T174" s="142"/>
    </row>
    <row r="175" spans="1:20" ht="15" customHeight="1">
      <c r="A175" s="143"/>
      <c r="B175" s="144"/>
      <c r="C175" s="142"/>
      <c r="D175" s="142"/>
      <c r="E175" s="142"/>
      <c r="F175" s="142"/>
      <c r="G175" s="142"/>
      <c r="H175" s="142"/>
      <c r="I175" s="142"/>
      <c r="J175" s="142"/>
      <c r="K175" s="245"/>
      <c r="L175" s="245"/>
      <c r="M175" s="142"/>
      <c r="N175" s="245"/>
      <c r="O175" s="245"/>
      <c r="P175" s="142"/>
      <c r="Q175" s="142"/>
      <c r="R175" s="142"/>
      <c r="S175" s="142"/>
      <c r="T175" s="142"/>
    </row>
    <row r="176" spans="1:20" ht="15" customHeight="1">
      <c r="A176" s="143"/>
      <c r="B176" s="144"/>
      <c r="C176" s="142"/>
      <c r="D176" s="142"/>
      <c r="E176" s="142"/>
      <c r="F176" s="142"/>
      <c r="G176" s="142"/>
      <c r="H176" s="142"/>
      <c r="I176" s="142"/>
      <c r="J176" s="142"/>
      <c r="K176" s="245"/>
      <c r="L176" s="245"/>
      <c r="M176" s="142"/>
      <c r="N176" s="245"/>
      <c r="O176" s="245"/>
      <c r="P176" s="142"/>
      <c r="Q176" s="142"/>
      <c r="R176" s="142"/>
      <c r="S176" s="142"/>
      <c r="T176" s="142"/>
    </row>
    <row r="177" spans="1:20" ht="15" customHeight="1">
      <c r="A177" s="143"/>
      <c r="B177" s="144"/>
      <c r="C177" s="142"/>
      <c r="D177" s="142"/>
      <c r="E177" s="142"/>
      <c r="F177" s="142"/>
      <c r="G177" s="142"/>
      <c r="H177" s="142"/>
      <c r="I177" s="142"/>
      <c r="J177" s="142"/>
      <c r="K177" s="245"/>
      <c r="L177" s="245"/>
      <c r="M177" s="142"/>
      <c r="N177" s="245"/>
      <c r="O177" s="245"/>
      <c r="P177" s="142"/>
      <c r="Q177" s="142"/>
      <c r="R177" s="142"/>
      <c r="S177" s="142"/>
      <c r="T177" s="142"/>
    </row>
    <row r="178" spans="1:20" ht="15" customHeight="1">
      <c r="A178" s="143"/>
      <c r="B178" s="144"/>
      <c r="C178" s="142"/>
      <c r="D178" s="142"/>
      <c r="E178" s="142"/>
      <c r="F178" s="142"/>
      <c r="G178" s="142"/>
      <c r="H178" s="142"/>
      <c r="I178" s="142"/>
      <c r="J178" s="142"/>
      <c r="K178" s="245"/>
      <c r="L178" s="245"/>
      <c r="M178" s="142"/>
      <c r="N178" s="245"/>
      <c r="O178" s="245"/>
      <c r="P178" s="142"/>
      <c r="Q178" s="142"/>
      <c r="R178" s="142"/>
      <c r="S178" s="142"/>
      <c r="T178" s="142"/>
    </row>
    <row r="179" spans="1:20" ht="15" customHeight="1">
      <c r="A179" s="143"/>
      <c r="B179" s="144"/>
      <c r="C179" s="142"/>
      <c r="D179" s="142"/>
      <c r="E179" s="142"/>
      <c r="F179" s="142"/>
      <c r="G179" s="142"/>
      <c r="H179" s="142"/>
      <c r="I179" s="142"/>
      <c r="J179" s="142"/>
      <c r="K179" s="245"/>
      <c r="L179" s="245"/>
      <c r="M179" s="142"/>
      <c r="N179" s="245"/>
      <c r="O179" s="245"/>
      <c r="P179" s="142"/>
      <c r="Q179" s="142"/>
      <c r="R179" s="142"/>
      <c r="S179" s="142"/>
      <c r="T179" s="142"/>
    </row>
    <row r="180" spans="1:20" ht="15" customHeight="1">
      <c r="A180" s="143"/>
      <c r="B180" s="144"/>
      <c r="C180" s="142"/>
      <c r="D180" s="142"/>
      <c r="E180" s="142"/>
      <c r="F180" s="142"/>
      <c r="G180" s="142"/>
      <c r="H180" s="142"/>
      <c r="I180" s="142"/>
      <c r="J180" s="142"/>
      <c r="K180" s="245"/>
      <c r="L180" s="245"/>
      <c r="M180" s="142"/>
      <c r="N180" s="245"/>
      <c r="O180" s="245"/>
      <c r="P180" s="142"/>
      <c r="Q180" s="142"/>
      <c r="R180" s="142"/>
      <c r="S180" s="142"/>
      <c r="T180" s="142"/>
    </row>
    <row r="181" spans="1:20" ht="15" customHeight="1">
      <c r="A181" s="143"/>
      <c r="B181" s="144"/>
      <c r="C181" s="142"/>
      <c r="D181" s="142"/>
      <c r="E181" s="142"/>
      <c r="F181" s="142"/>
      <c r="G181" s="142"/>
      <c r="H181" s="142"/>
      <c r="I181" s="142"/>
      <c r="J181" s="142"/>
      <c r="K181" s="245"/>
      <c r="L181" s="245"/>
      <c r="M181" s="142"/>
      <c r="N181" s="245"/>
      <c r="O181" s="245"/>
      <c r="P181" s="142"/>
      <c r="Q181" s="142"/>
      <c r="R181" s="142"/>
      <c r="S181" s="142"/>
      <c r="T181" s="142"/>
    </row>
    <row r="182" spans="1:20" ht="15" customHeight="1">
      <c r="A182" s="143"/>
      <c r="B182" s="144"/>
      <c r="C182" s="142"/>
      <c r="D182" s="142"/>
      <c r="E182" s="142"/>
      <c r="F182" s="142"/>
      <c r="G182" s="142"/>
      <c r="H182" s="142"/>
      <c r="I182" s="142"/>
      <c r="J182" s="142"/>
      <c r="K182" s="245"/>
      <c r="L182" s="245"/>
      <c r="M182" s="142"/>
      <c r="N182" s="245"/>
      <c r="O182" s="245"/>
      <c r="P182" s="142"/>
      <c r="Q182" s="142"/>
      <c r="R182" s="142"/>
      <c r="S182" s="142"/>
      <c r="T182" s="142"/>
    </row>
    <row r="183" spans="1:20" ht="15" customHeight="1">
      <c r="A183" s="143"/>
      <c r="B183" s="144"/>
      <c r="C183" s="142"/>
      <c r="D183" s="142"/>
      <c r="E183" s="142"/>
      <c r="F183" s="142"/>
      <c r="G183" s="142"/>
      <c r="H183" s="142"/>
      <c r="I183" s="142"/>
      <c r="J183" s="142"/>
      <c r="K183" s="245"/>
      <c r="L183" s="245"/>
      <c r="M183" s="142"/>
      <c r="N183" s="245"/>
      <c r="O183" s="245"/>
      <c r="P183" s="142"/>
      <c r="Q183" s="142"/>
      <c r="R183" s="142"/>
      <c r="S183" s="142"/>
      <c r="T183" s="142"/>
    </row>
    <row r="184" spans="1:20" ht="15" customHeight="1">
      <c r="A184" s="143"/>
      <c r="B184" s="144"/>
      <c r="C184" s="142"/>
      <c r="D184" s="142"/>
      <c r="E184" s="142"/>
      <c r="F184" s="142"/>
      <c r="G184" s="142"/>
      <c r="H184" s="142"/>
      <c r="I184" s="142"/>
      <c r="J184" s="142"/>
      <c r="K184" s="245"/>
      <c r="L184" s="245"/>
      <c r="M184" s="142"/>
      <c r="N184" s="245"/>
      <c r="O184" s="245"/>
      <c r="P184" s="142"/>
      <c r="Q184" s="142"/>
      <c r="R184" s="142"/>
      <c r="S184" s="142"/>
      <c r="T184" s="142"/>
    </row>
    <row r="185" spans="1:20" ht="15" customHeight="1">
      <c r="A185" s="143"/>
      <c r="B185" s="144"/>
      <c r="C185" s="142"/>
      <c r="D185" s="142"/>
      <c r="E185" s="142"/>
      <c r="F185" s="142"/>
      <c r="G185" s="142"/>
      <c r="H185" s="142"/>
      <c r="I185" s="142"/>
      <c r="J185" s="142"/>
      <c r="K185" s="245"/>
      <c r="L185" s="245"/>
      <c r="M185" s="142"/>
      <c r="N185" s="245"/>
      <c r="O185" s="245"/>
      <c r="P185" s="142"/>
      <c r="Q185" s="142"/>
      <c r="R185" s="142"/>
      <c r="S185" s="142"/>
      <c r="T185" s="142"/>
    </row>
    <row r="186" spans="1:20" ht="15" customHeight="1">
      <c r="A186" s="143"/>
      <c r="B186" s="144"/>
      <c r="C186" s="142"/>
      <c r="D186" s="142"/>
      <c r="E186" s="142"/>
      <c r="F186" s="142"/>
      <c r="G186" s="142"/>
      <c r="H186" s="142"/>
      <c r="I186" s="142"/>
      <c r="J186" s="142"/>
      <c r="K186" s="245"/>
      <c r="L186" s="245"/>
      <c r="M186" s="142"/>
      <c r="N186" s="245"/>
      <c r="O186" s="245"/>
      <c r="P186" s="142"/>
      <c r="Q186" s="142"/>
      <c r="R186" s="142"/>
      <c r="S186" s="142"/>
      <c r="T186" s="142"/>
    </row>
    <row r="187" spans="1:20" ht="15" customHeight="1">
      <c r="A187" s="143"/>
      <c r="B187" s="144"/>
      <c r="C187" s="142"/>
      <c r="D187" s="142"/>
      <c r="E187" s="142"/>
      <c r="F187" s="142"/>
      <c r="G187" s="142"/>
      <c r="H187" s="142"/>
      <c r="I187" s="142"/>
      <c r="J187" s="142"/>
      <c r="K187" s="245"/>
      <c r="L187" s="245"/>
      <c r="M187" s="142"/>
      <c r="N187" s="245"/>
      <c r="O187" s="245"/>
      <c r="P187" s="142"/>
      <c r="Q187" s="142"/>
      <c r="R187" s="142"/>
      <c r="S187" s="142"/>
      <c r="T187" s="142"/>
    </row>
    <row r="188" spans="1:20" ht="15" customHeight="1">
      <c r="A188" s="143"/>
      <c r="B188" s="144"/>
      <c r="C188" s="142"/>
      <c r="D188" s="142"/>
      <c r="E188" s="142"/>
      <c r="F188" s="142"/>
      <c r="G188" s="142"/>
      <c r="H188" s="142"/>
      <c r="I188" s="142"/>
      <c r="J188" s="142"/>
      <c r="K188" s="245"/>
      <c r="L188" s="245"/>
      <c r="M188" s="142"/>
      <c r="N188" s="245"/>
      <c r="O188" s="245"/>
      <c r="P188" s="142"/>
      <c r="Q188" s="142"/>
      <c r="R188" s="142"/>
      <c r="S188" s="142"/>
      <c r="T188" s="142"/>
    </row>
    <row r="189" spans="1:20" ht="15" customHeight="1">
      <c r="A189" s="143"/>
      <c r="B189" s="144"/>
      <c r="C189" s="142"/>
      <c r="D189" s="142"/>
      <c r="E189" s="142"/>
      <c r="F189" s="142"/>
      <c r="G189" s="142"/>
      <c r="H189" s="142"/>
      <c r="I189" s="142"/>
      <c r="J189" s="142"/>
      <c r="K189" s="245"/>
      <c r="L189" s="245"/>
      <c r="M189" s="142"/>
      <c r="N189" s="245"/>
      <c r="O189" s="245"/>
      <c r="P189" s="142"/>
      <c r="Q189" s="142"/>
      <c r="R189" s="142"/>
      <c r="S189" s="142"/>
      <c r="T189" s="142"/>
    </row>
    <row r="190" spans="1:20" ht="15" customHeight="1">
      <c r="A190" s="143"/>
      <c r="B190" s="144"/>
      <c r="C190" s="142"/>
      <c r="D190" s="142"/>
      <c r="E190" s="142"/>
      <c r="F190" s="142"/>
      <c r="G190" s="142"/>
      <c r="H190" s="142"/>
      <c r="I190" s="142"/>
      <c r="J190" s="142"/>
      <c r="K190" s="245"/>
      <c r="L190" s="245"/>
      <c r="M190" s="142"/>
      <c r="N190" s="245"/>
      <c r="O190" s="245"/>
      <c r="P190" s="142"/>
      <c r="Q190" s="142"/>
      <c r="R190" s="142"/>
      <c r="S190" s="142"/>
      <c r="T190" s="142"/>
    </row>
    <row r="191" spans="1:20" ht="15" customHeight="1">
      <c r="A191" s="143"/>
      <c r="B191" s="144"/>
      <c r="C191" s="142"/>
      <c r="D191" s="142"/>
      <c r="E191" s="142"/>
      <c r="F191" s="142"/>
      <c r="G191" s="142"/>
      <c r="H191" s="142"/>
      <c r="I191" s="142"/>
      <c r="J191" s="142"/>
      <c r="K191" s="245"/>
      <c r="L191" s="245"/>
      <c r="M191" s="142"/>
      <c r="N191" s="245"/>
      <c r="O191" s="245"/>
      <c r="P191" s="142"/>
      <c r="Q191" s="142"/>
      <c r="R191" s="142"/>
      <c r="S191" s="142"/>
      <c r="T191" s="142"/>
    </row>
    <row r="192" spans="1:20" ht="15" customHeight="1">
      <c r="A192" s="143"/>
      <c r="B192" s="144"/>
      <c r="C192" s="142"/>
      <c r="D192" s="142"/>
      <c r="E192" s="142"/>
      <c r="F192" s="142"/>
      <c r="G192" s="142"/>
      <c r="H192" s="142"/>
      <c r="I192" s="142"/>
      <c r="J192" s="142"/>
      <c r="K192" s="245"/>
      <c r="L192" s="245"/>
      <c r="M192" s="142"/>
      <c r="N192" s="245"/>
      <c r="O192" s="245"/>
      <c r="P192" s="142"/>
      <c r="Q192" s="142"/>
      <c r="R192" s="142"/>
      <c r="S192" s="142"/>
      <c r="T192" s="142"/>
    </row>
    <row r="193" spans="1:20" ht="15" customHeight="1">
      <c r="A193" s="143"/>
      <c r="B193" s="144"/>
      <c r="C193" s="142"/>
      <c r="D193" s="142"/>
      <c r="E193" s="142"/>
      <c r="F193" s="142"/>
      <c r="G193" s="142"/>
      <c r="H193" s="142"/>
      <c r="I193" s="142"/>
      <c r="J193" s="142"/>
      <c r="K193" s="245"/>
      <c r="L193" s="245"/>
      <c r="M193" s="142"/>
      <c r="N193" s="245"/>
      <c r="O193" s="245"/>
      <c r="P193" s="142"/>
      <c r="Q193" s="142"/>
      <c r="R193" s="142"/>
      <c r="S193" s="142"/>
      <c r="T193" s="142"/>
    </row>
    <row r="194" spans="1:20" ht="15" customHeight="1">
      <c r="A194" s="143"/>
      <c r="B194" s="144"/>
      <c r="C194" s="142"/>
      <c r="D194" s="142"/>
      <c r="E194" s="142"/>
      <c r="F194" s="142"/>
      <c r="G194" s="142"/>
      <c r="H194" s="142"/>
      <c r="I194" s="142"/>
      <c r="J194" s="142"/>
      <c r="K194" s="245"/>
      <c r="L194" s="245"/>
      <c r="M194" s="142"/>
      <c r="N194" s="245"/>
      <c r="O194" s="245"/>
      <c r="P194" s="142"/>
      <c r="Q194" s="142"/>
      <c r="R194" s="142"/>
      <c r="S194" s="142"/>
      <c r="T194" s="142"/>
    </row>
    <row r="195" spans="1:20" ht="15" customHeight="1">
      <c r="A195" s="143"/>
      <c r="B195" s="144"/>
      <c r="C195" s="142"/>
      <c r="D195" s="142"/>
      <c r="E195" s="142"/>
      <c r="F195" s="142"/>
      <c r="G195" s="142"/>
      <c r="H195" s="142"/>
      <c r="I195" s="142"/>
      <c r="J195" s="142"/>
      <c r="K195" s="245"/>
      <c r="L195" s="245"/>
      <c r="M195" s="142"/>
      <c r="N195" s="245"/>
      <c r="O195" s="245"/>
      <c r="P195" s="142"/>
      <c r="Q195" s="142"/>
      <c r="R195" s="142"/>
      <c r="S195" s="142"/>
      <c r="T195" s="142"/>
    </row>
    <row r="196" spans="1:20" ht="15" customHeight="1">
      <c r="A196" s="143"/>
      <c r="B196" s="144"/>
      <c r="C196" s="142"/>
      <c r="D196" s="142"/>
      <c r="E196" s="142"/>
      <c r="F196" s="142"/>
      <c r="G196" s="142"/>
      <c r="H196" s="142"/>
      <c r="I196" s="142"/>
      <c r="J196" s="142"/>
      <c r="K196" s="245"/>
      <c r="L196" s="245"/>
      <c r="M196" s="142"/>
      <c r="N196" s="245"/>
      <c r="O196" s="245"/>
      <c r="P196" s="142"/>
      <c r="Q196" s="142"/>
      <c r="R196" s="142"/>
      <c r="S196" s="142"/>
      <c r="T196" s="142"/>
    </row>
    <row r="197" spans="1:20" ht="15" customHeight="1">
      <c r="A197" s="143"/>
      <c r="B197" s="144"/>
      <c r="C197" s="142"/>
      <c r="D197" s="142"/>
      <c r="E197" s="142"/>
      <c r="F197" s="142"/>
      <c r="G197" s="142"/>
      <c r="H197" s="142"/>
      <c r="I197" s="142"/>
      <c r="J197" s="142"/>
      <c r="K197" s="245"/>
      <c r="L197" s="245"/>
      <c r="M197" s="142"/>
      <c r="N197" s="245"/>
      <c r="O197" s="245"/>
      <c r="P197" s="142"/>
      <c r="Q197" s="142"/>
      <c r="R197" s="142"/>
      <c r="S197" s="142"/>
      <c r="T197" s="142"/>
    </row>
    <row r="198" spans="1:20" ht="15" customHeight="1">
      <c r="A198" s="143"/>
      <c r="B198" s="144"/>
      <c r="C198" s="142"/>
      <c r="D198" s="142"/>
      <c r="E198" s="142"/>
      <c r="F198" s="142"/>
      <c r="G198" s="142"/>
      <c r="H198" s="142"/>
      <c r="I198" s="142"/>
      <c r="J198" s="142"/>
      <c r="K198" s="245"/>
      <c r="L198" s="245"/>
      <c r="M198" s="142"/>
      <c r="N198" s="245"/>
      <c r="O198" s="245"/>
      <c r="P198" s="142"/>
      <c r="Q198" s="142"/>
      <c r="R198" s="142"/>
      <c r="S198" s="142"/>
      <c r="T198" s="142"/>
    </row>
    <row r="199" spans="1:20" ht="15" customHeight="1">
      <c r="A199" s="143"/>
      <c r="B199" s="144"/>
      <c r="C199" s="142"/>
      <c r="D199" s="142"/>
      <c r="E199" s="142"/>
      <c r="F199" s="142"/>
      <c r="G199" s="142"/>
      <c r="H199" s="142"/>
      <c r="I199" s="142"/>
      <c r="J199" s="142"/>
      <c r="K199" s="245"/>
      <c r="L199" s="245"/>
      <c r="M199" s="142"/>
      <c r="N199" s="245"/>
      <c r="O199" s="245"/>
      <c r="P199" s="142"/>
      <c r="Q199" s="142"/>
      <c r="R199" s="142"/>
      <c r="S199" s="142"/>
      <c r="T199" s="142"/>
    </row>
    <row r="200" spans="1:20" ht="15" customHeight="1">
      <c r="A200" s="143"/>
      <c r="B200" s="144"/>
      <c r="C200" s="142"/>
      <c r="D200" s="142"/>
      <c r="E200" s="142"/>
      <c r="F200" s="142"/>
      <c r="G200" s="142"/>
      <c r="H200" s="142"/>
      <c r="I200" s="142"/>
      <c r="J200" s="142"/>
      <c r="K200" s="245"/>
      <c r="L200" s="245"/>
      <c r="M200" s="142"/>
      <c r="N200" s="245"/>
      <c r="O200" s="245"/>
      <c r="P200" s="142"/>
      <c r="Q200" s="142"/>
      <c r="R200" s="142"/>
      <c r="S200" s="142"/>
      <c r="T200" s="142"/>
    </row>
    <row r="201" spans="1:20" ht="15" customHeight="1">
      <c r="A201" s="143"/>
      <c r="B201" s="144"/>
      <c r="C201" s="142"/>
      <c r="D201" s="142"/>
      <c r="E201" s="142"/>
      <c r="F201" s="142"/>
      <c r="G201" s="142"/>
      <c r="H201" s="142"/>
      <c r="I201" s="142"/>
      <c r="J201" s="142"/>
      <c r="K201" s="245"/>
      <c r="L201" s="245"/>
      <c r="M201" s="142"/>
      <c r="N201" s="245"/>
      <c r="O201" s="245"/>
      <c r="P201" s="142"/>
      <c r="Q201" s="142"/>
      <c r="R201" s="142"/>
      <c r="S201" s="142"/>
      <c r="T201" s="142"/>
    </row>
    <row r="202" spans="1:20" ht="15" customHeight="1">
      <c r="A202" s="143"/>
      <c r="B202" s="144"/>
      <c r="C202" s="142"/>
      <c r="D202" s="142"/>
      <c r="E202" s="142"/>
      <c r="F202" s="142"/>
      <c r="G202" s="142"/>
      <c r="H202" s="142"/>
      <c r="I202" s="142"/>
      <c r="J202" s="142"/>
      <c r="K202" s="245"/>
      <c r="L202" s="245"/>
      <c r="M202" s="142"/>
      <c r="N202" s="245"/>
      <c r="O202" s="245"/>
      <c r="P202" s="142"/>
      <c r="Q202" s="142"/>
      <c r="R202" s="142"/>
      <c r="S202" s="142"/>
      <c r="T202" s="142"/>
    </row>
    <row r="203" spans="1:20" ht="15" customHeight="1">
      <c r="A203" s="143"/>
      <c r="B203" s="144"/>
      <c r="C203" s="142"/>
      <c r="D203" s="142"/>
      <c r="E203" s="142"/>
      <c r="F203" s="142"/>
      <c r="G203" s="142"/>
      <c r="H203" s="142"/>
      <c r="I203" s="142"/>
      <c r="J203" s="142"/>
      <c r="K203" s="245"/>
      <c r="L203" s="245"/>
      <c r="M203" s="142"/>
      <c r="N203" s="245"/>
      <c r="O203" s="245"/>
      <c r="P203" s="142"/>
      <c r="Q203" s="142"/>
      <c r="R203" s="142"/>
      <c r="S203" s="142"/>
      <c r="T203" s="142"/>
    </row>
    <row r="204" spans="1:20" ht="15" customHeight="1">
      <c r="A204" s="143"/>
      <c r="B204" s="144"/>
      <c r="C204" s="142"/>
      <c r="D204" s="142"/>
      <c r="E204" s="142"/>
      <c r="F204" s="142"/>
      <c r="G204" s="142"/>
      <c r="H204" s="142"/>
      <c r="I204" s="142"/>
      <c r="J204" s="142"/>
      <c r="K204" s="245"/>
      <c r="L204" s="245"/>
      <c r="M204" s="142"/>
      <c r="N204" s="245"/>
      <c r="O204" s="245"/>
      <c r="P204" s="142"/>
      <c r="Q204" s="142"/>
      <c r="R204" s="142"/>
      <c r="S204" s="142"/>
      <c r="T204" s="142"/>
    </row>
    <row r="205" spans="1:20" ht="15" customHeight="1">
      <c r="A205" s="143"/>
      <c r="B205" s="144"/>
      <c r="C205" s="142"/>
      <c r="D205" s="142"/>
      <c r="E205" s="142"/>
      <c r="F205" s="142"/>
      <c r="G205" s="142"/>
      <c r="H205" s="142"/>
      <c r="I205" s="142"/>
      <c r="J205" s="142"/>
      <c r="K205" s="245"/>
      <c r="L205" s="245"/>
      <c r="M205" s="142"/>
      <c r="N205" s="245"/>
      <c r="O205" s="245"/>
      <c r="P205" s="142"/>
      <c r="Q205" s="142"/>
      <c r="R205" s="142"/>
      <c r="S205" s="142"/>
      <c r="T205" s="142"/>
    </row>
    <row r="206" spans="1:20" ht="15" customHeight="1">
      <c r="A206" s="143"/>
      <c r="B206" s="144"/>
      <c r="C206" s="142"/>
      <c r="D206" s="142"/>
      <c r="E206" s="142"/>
      <c r="F206" s="142"/>
      <c r="G206" s="142"/>
      <c r="H206" s="142"/>
      <c r="I206" s="142"/>
      <c r="J206" s="142"/>
      <c r="K206" s="245"/>
      <c r="L206" s="245"/>
      <c r="M206" s="142"/>
      <c r="N206" s="245"/>
      <c r="O206" s="245"/>
      <c r="P206" s="142"/>
      <c r="Q206" s="142"/>
      <c r="R206" s="142"/>
      <c r="S206" s="142"/>
      <c r="T206" s="142"/>
    </row>
    <row r="207" spans="1:20" ht="15" customHeight="1">
      <c r="A207" s="143"/>
      <c r="B207" s="144"/>
      <c r="C207" s="142"/>
      <c r="D207" s="142"/>
      <c r="E207" s="142"/>
      <c r="F207" s="142"/>
      <c r="G207" s="142"/>
      <c r="H207" s="142"/>
      <c r="I207" s="142"/>
      <c r="J207" s="142"/>
      <c r="K207" s="245"/>
      <c r="L207" s="245"/>
      <c r="M207" s="142"/>
      <c r="N207" s="245"/>
      <c r="O207" s="245"/>
      <c r="P207" s="142"/>
      <c r="Q207" s="142"/>
      <c r="R207" s="142"/>
      <c r="S207" s="142"/>
      <c r="T207" s="142"/>
    </row>
    <row r="208" spans="1:20" ht="15" customHeight="1">
      <c r="A208" s="143"/>
      <c r="B208" s="144"/>
      <c r="C208" s="142"/>
      <c r="D208" s="142"/>
      <c r="E208" s="142"/>
      <c r="F208" s="142"/>
      <c r="G208" s="142"/>
      <c r="H208" s="142"/>
      <c r="I208" s="142"/>
      <c r="J208" s="142"/>
      <c r="K208" s="245"/>
      <c r="L208" s="245"/>
      <c r="M208" s="142"/>
      <c r="N208" s="245"/>
      <c r="O208" s="245"/>
      <c r="P208" s="142"/>
      <c r="Q208" s="142"/>
      <c r="R208" s="142"/>
      <c r="S208" s="142"/>
      <c r="T208" s="142"/>
    </row>
    <row r="209" spans="1:20" ht="15" customHeight="1">
      <c r="A209" s="143"/>
      <c r="B209" s="144"/>
      <c r="C209" s="142"/>
      <c r="D209" s="142"/>
      <c r="E209" s="142"/>
      <c r="F209" s="142"/>
      <c r="G209" s="142"/>
      <c r="H209" s="142"/>
      <c r="I209" s="142"/>
      <c r="J209" s="142"/>
      <c r="K209" s="245"/>
      <c r="L209" s="245"/>
      <c r="M209" s="142"/>
      <c r="N209" s="245"/>
      <c r="O209" s="245"/>
      <c r="P209" s="142"/>
      <c r="Q209" s="142"/>
      <c r="R209" s="142"/>
      <c r="S209" s="142"/>
      <c r="T209" s="142"/>
    </row>
    <row r="210" spans="1:20" ht="15" customHeight="1">
      <c r="A210" s="143"/>
      <c r="B210" s="144"/>
      <c r="C210" s="142"/>
      <c r="D210" s="142"/>
      <c r="E210" s="142"/>
      <c r="F210" s="142"/>
      <c r="G210" s="142"/>
      <c r="H210" s="142"/>
      <c r="I210" s="142"/>
      <c r="J210" s="142"/>
      <c r="K210" s="245"/>
      <c r="L210" s="245"/>
      <c r="M210" s="142"/>
      <c r="N210" s="245"/>
      <c r="O210" s="245"/>
      <c r="P210" s="142"/>
      <c r="Q210" s="142"/>
      <c r="R210" s="142"/>
      <c r="S210" s="142"/>
      <c r="T210" s="142"/>
    </row>
    <row r="211" spans="1:20" ht="15" customHeight="1">
      <c r="A211" s="143"/>
      <c r="B211" s="144"/>
      <c r="C211" s="142"/>
      <c r="D211" s="142"/>
      <c r="E211" s="142"/>
      <c r="F211" s="142"/>
      <c r="G211" s="142"/>
      <c r="H211" s="142"/>
      <c r="I211" s="142"/>
      <c r="J211" s="142"/>
      <c r="K211" s="245"/>
      <c r="L211" s="245"/>
      <c r="M211" s="142"/>
      <c r="N211" s="245"/>
      <c r="O211" s="245"/>
      <c r="P211" s="142"/>
      <c r="Q211" s="142"/>
      <c r="R211" s="142"/>
      <c r="S211" s="142"/>
      <c r="T211" s="142"/>
    </row>
    <row r="212" spans="1:20" ht="15" customHeight="1">
      <c r="A212" s="143"/>
      <c r="B212" s="144"/>
      <c r="C212" s="142"/>
      <c r="D212" s="142"/>
      <c r="E212" s="142"/>
      <c r="F212" s="142"/>
      <c r="G212" s="142"/>
      <c r="H212" s="142"/>
      <c r="I212" s="142"/>
      <c r="J212" s="142"/>
      <c r="K212" s="245"/>
      <c r="L212" s="245"/>
      <c r="M212" s="142"/>
      <c r="N212" s="245"/>
      <c r="O212" s="245"/>
      <c r="P212" s="142"/>
      <c r="Q212" s="142"/>
      <c r="R212" s="142"/>
      <c r="S212" s="142"/>
      <c r="T212" s="142"/>
    </row>
    <row r="213" spans="1:20" ht="15" customHeight="1">
      <c r="A213" s="143"/>
      <c r="B213" s="144"/>
      <c r="C213" s="142"/>
      <c r="D213" s="142"/>
      <c r="E213" s="142"/>
      <c r="F213" s="142"/>
      <c r="G213" s="142"/>
      <c r="H213" s="142"/>
      <c r="I213" s="142"/>
      <c r="J213" s="142"/>
      <c r="K213" s="245"/>
      <c r="L213" s="245"/>
      <c r="M213" s="142"/>
      <c r="N213" s="245"/>
      <c r="O213" s="245"/>
      <c r="P213" s="142"/>
      <c r="Q213" s="142"/>
      <c r="R213" s="142"/>
      <c r="S213" s="142"/>
      <c r="T213" s="142"/>
    </row>
    <row r="214" spans="1:20" ht="15" customHeight="1">
      <c r="A214" s="143"/>
      <c r="B214" s="144"/>
      <c r="C214" s="142"/>
      <c r="D214" s="142"/>
      <c r="E214" s="142"/>
      <c r="F214" s="142"/>
      <c r="G214" s="142"/>
      <c r="H214" s="142"/>
      <c r="I214" s="142"/>
      <c r="J214" s="142"/>
      <c r="K214" s="245"/>
      <c r="L214" s="245"/>
      <c r="M214" s="142"/>
      <c r="N214" s="245"/>
      <c r="O214" s="245"/>
      <c r="P214" s="142"/>
      <c r="Q214" s="142"/>
      <c r="R214" s="142"/>
      <c r="S214" s="142"/>
      <c r="T214" s="142"/>
    </row>
    <row r="215" spans="1:20" ht="15" customHeight="1">
      <c r="A215" s="143"/>
      <c r="B215" s="144"/>
      <c r="C215" s="142"/>
      <c r="D215" s="142"/>
      <c r="E215" s="142"/>
      <c r="F215" s="142"/>
      <c r="G215" s="142"/>
      <c r="H215" s="142"/>
      <c r="I215" s="142"/>
      <c r="J215" s="142"/>
      <c r="K215" s="245"/>
      <c r="L215" s="245"/>
      <c r="M215" s="142"/>
      <c r="N215" s="245"/>
      <c r="O215" s="245"/>
      <c r="P215" s="142"/>
      <c r="Q215" s="142"/>
      <c r="R215" s="142"/>
      <c r="S215" s="142"/>
      <c r="T215" s="142"/>
    </row>
    <row r="216" spans="1:20" ht="15" customHeight="1">
      <c r="A216" s="143"/>
      <c r="B216" s="144"/>
      <c r="C216" s="142"/>
      <c r="D216" s="142"/>
      <c r="E216" s="142"/>
      <c r="F216" s="142"/>
      <c r="G216" s="142"/>
      <c r="H216" s="142"/>
      <c r="I216" s="142"/>
      <c r="J216" s="142"/>
      <c r="K216" s="245"/>
      <c r="L216" s="245"/>
      <c r="M216" s="142"/>
      <c r="N216" s="245"/>
      <c r="O216" s="245"/>
      <c r="P216" s="142"/>
      <c r="Q216" s="142"/>
      <c r="R216" s="142"/>
      <c r="S216" s="142"/>
      <c r="T216" s="142"/>
    </row>
    <row r="217" spans="1:20" ht="15" customHeight="1">
      <c r="A217" s="143"/>
      <c r="B217" s="144"/>
      <c r="C217" s="142"/>
      <c r="D217" s="142"/>
      <c r="E217" s="142"/>
      <c r="F217" s="142"/>
      <c r="G217" s="142"/>
      <c r="H217" s="142"/>
      <c r="I217" s="142"/>
      <c r="J217" s="142"/>
      <c r="K217" s="245"/>
      <c r="L217" s="245"/>
      <c r="M217" s="142"/>
      <c r="N217" s="245"/>
      <c r="O217" s="245"/>
      <c r="P217" s="142"/>
      <c r="Q217" s="142"/>
      <c r="R217" s="142"/>
      <c r="S217" s="142"/>
      <c r="T217" s="142"/>
    </row>
    <row r="218" spans="1:20" ht="15" customHeight="1">
      <c r="A218" s="143"/>
      <c r="B218" s="144"/>
      <c r="C218" s="142"/>
      <c r="D218" s="142"/>
      <c r="E218" s="142"/>
      <c r="F218" s="142"/>
      <c r="G218" s="142"/>
      <c r="H218" s="142"/>
      <c r="I218" s="142"/>
      <c r="J218" s="142"/>
      <c r="K218" s="245"/>
      <c r="L218" s="245"/>
      <c r="M218" s="142"/>
      <c r="N218" s="245"/>
      <c r="O218" s="245"/>
      <c r="P218" s="142"/>
      <c r="Q218" s="142"/>
      <c r="R218" s="142"/>
      <c r="S218" s="142"/>
      <c r="T218" s="142"/>
    </row>
    <row r="219" spans="1:20" ht="15" customHeight="1">
      <c r="A219" s="143"/>
      <c r="B219" s="144"/>
      <c r="C219" s="142"/>
      <c r="D219" s="142"/>
      <c r="E219" s="142"/>
      <c r="F219" s="142"/>
      <c r="G219" s="142"/>
      <c r="H219" s="142"/>
      <c r="I219" s="142"/>
      <c r="J219" s="142"/>
      <c r="K219" s="245"/>
      <c r="L219" s="245"/>
      <c r="M219" s="142"/>
      <c r="N219" s="245"/>
      <c r="O219" s="245"/>
      <c r="P219" s="142"/>
      <c r="Q219" s="142"/>
      <c r="R219" s="142"/>
      <c r="S219" s="142"/>
      <c r="T219" s="142"/>
    </row>
    <row r="220" spans="1:20" ht="15" customHeight="1">
      <c r="A220" s="143"/>
      <c r="B220" s="144"/>
      <c r="C220" s="142"/>
      <c r="D220" s="142"/>
      <c r="E220" s="142"/>
      <c r="F220" s="142"/>
      <c r="G220" s="142"/>
      <c r="H220" s="142"/>
      <c r="I220" s="142"/>
      <c r="J220" s="142"/>
      <c r="K220" s="245"/>
      <c r="L220" s="245"/>
      <c r="M220" s="142"/>
      <c r="N220" s="245"/>
      <c r="O220" s="245"/>
      <c r="P220" s="142"/>
      <c r="Q220" s="142"/>
      <c r="R220" s="142"/>
      <c r="S220" s="142"/>
      <c r="T220" s="142"/>
    </row>
    <row r="221" spans="1:20" ht="15" customHeight="1">
      <c r="A221" s="143"/>
      <c r="B221" s="144"/>
      <c r="C221" s="142"/>
      <c r="D221" s="142"/>
      <c r="E221" s="142"/>
      <c r="F221" s="142"/>
      <c r="G221" s="142"/>
      <c r="H221" s="142"/>
      <c r="I221" s="142"/>
      <c r="J221" s="142"/>
      <c r="K221" s="245"/>
      <c r="L221" s="245"/>
      <c r="M221" s="142"/>
      <c r="N221" s="245"/>
      <c r="O221" s="245"/>
      <c r="P221" s="142"/>
      <c r="Q221" s="142"/>
      <c r="R221" s="142"/>
      <c r="S221" s="142"/>
      <c r="T221" s="142"/>
    </row>
    <row r="222" spans="1:20" ht="15" customHeight="1">
      <c r="A222" s="143"/>
      <c r="B222" s="144"/>
      <c r="C222" s="142"/>
      <c r="D222" s="142"/>
      <c r="E222" s="142"/>
      <c r="F222" s="142"/>
      <c r="G222" s="142"/>
      <c r="H222" s="142"/>
      <c r="I222" s="142"/>
      <c r="J222" s="142"/>
      <c r="K222" s="245"/>
      <c r="L222" s="245"/>
      <c r="M222" s="142"/>
      <c r="N222" s="245"/>
      <c r="O222" s="245"/>
      <c r="P222" s="142"/>
      <c r="Q222" s="142"/>
      <c r="R222" s="142"/>
      <c r="S222" s="142"/>
      <c r="T222" s="142"/>
    </row>
    <row r="223" spans="1:20" ht="15" customHeight="1">
      <c r="A223" s="143"/>
      <c r="B223" s="144"/>
      <c r="C223" s="142"/>
      <c r="D223" s="142"/>
      <c r="E223" s="142"/>
      <c r="F223" s="142"/>
      <c r="G223" s="142"/>
      <c r="H223" s="142"/>
      <c r="I223" s="142"/>
      <c r="J223" s="142"/>
      <c r="K223" s="245"/>
      <c r="L223" s="245"/>
      <c r="M223" s="142"/>
      <c r="N223" s="245"/>
      <c r="O223" s="245"/>
      <c r="P223" s="142"/>
      <c r="Q223" s="142"/>
      <c r="R223" s="142"/>
      <c r="S223" s="142"/>
      <c r="T223" s="142"/>
    </row>
    <row r="224" spans="1:20" ht="15" customHeight="1">
      <c r="A224" s="143"/>
      <c r="B224" s="144"/>
      <c r="C224" s="142"/>
      <c r="D224" s="142"/>
      <c r="E224" s="142"/>
      <c r="F224" s="142"/>
      <c r="G224" s="142"/>
      <c r="H224" s="142"/>
      <c r="I224" s="142"/>
      <c r="J224" s="142"/>
      <c r="K224" s="245"/>
      <c r="L224" s="245"/>
      <c r="M224" s="142"/>
      <c r="N224" s="245"/>
      <c r="O224" s="245"/>
      <c r="P224" s="142"/>
      <c r="Q224" s="142"/>
      <c r="R224" s="142"/>
      <c r="S224" s="142"/>
      <c r="T224" s="142"/>
    </row>
    <row r="225" spans="1:20" ht="15" customHeight="1">
      <c r="A225" s="143"/>
      <c r="B225" s="144"/>
      <c r="C225" s="142"/>
      <c r="D225" s="142"/>
      <c r="E225" s="142"/>
      <c r="F225" s="142"/>
      <c r="G225" s="142"/>
      <c r="H225" s="142"/>
      <c r="I225" s="142"/>
      <c r="J225" s="142"/>
      <c r="K225" s="245"/>
      <c r="L225" s="245"/>
      <c r="M225" s="142"/>
      <c r="N225" s="245"/>
      <c r="O225" s="245"/>
      <c r="P225" s="142"/>
      <c r="Q225" s="142"/>
      <c r="R225" s="142"/>
      <c r="S225" s="142"/>
      <c r="T225" s="142"/>
    </row>
    <row r="226" spans="1:20" ht="15" customHeight="1">
      <c r="A226" s="143"/>
      <c r="B226" s="144"/>
      <c r="C226" s="142"/>
      <c r="D226" s="142"/>
      <c r="E226" s="142"/>
      <c r="F226" s="142"/>
      <c r="G226" s="142"/>
      <c r="H226" s="142"/>
      <c r="I226" s="142"/>
      <c r="J226" s="142"/>
      <c r="K226" s="245"/>
      <c r="L226" s="245"/>
      <c r="M226" s="142"/>
      <c r="N226" s="245"/>
      <c r="O226" s="245"/>
      <c r="P226" s="142"/>
      <c r="Q226" s="142"/>
      <c r="R226" s="142"/>
      <c r="S226" s="142"/>
      <c r="T226" s="142"/>
    </row>
    <row r="227" spans="1:20" ht="15" customHeight="1">
      <c r="A227" s="143"/>
      <c r="B227" s="144"/>
      <c r="C227" s="142"/>
      <c r="D227" s="142"/>
      <c r="E227" s="142"/>
      <c r="F227" s="142"/>
      <c r="G227" s="142"/>
      <c r="H227" s="142"/>
      <c r="I227" s="142"/>
      <c r="J227" s="142"/>
      <c r="K227" s="245"/>
      <c r="L227" s="245"/>
      <c r="M227" s="142"/>
      <c r="N227" s="245"/>
      <c r="O227" s="245"/>
      <c r="P227" s="142"/>
      <c r="Q227" s="142"/>
      <c r="R227" s="142"/>
      <c r="S227" s="142"/>
      <c r="T227" s="142"/>
    </row>
    <row r="228" spans="1:20" ht="15" customHeight="1">
      <c r="A228" s="143"/>
      <c r="B228" s="144"/>
      <c r="C228" s="142"/>
      <c r="D228" s="142"/>
      <c r="E228" s="142"/>
      <c r="F228" s="142"/>
      <c r="G228" s="142"/>
      <c r="H228" s="142"/>
      <c r="I228" s="142"/>
      <c r="J228" s="142"/>
      <c r="K228" s="245"/>
      <c r="L228" s="245"/>
      <c r="M228" s="142"/>
      <c r="N228" s="245"/>
      <c r="O228" s="245"/>
      <c r="P228" s="142"/>
      <c r="Q228" s="142"/>
      <c r="R228" s="142"/>
      <c r="S228" s="142"/>
      <c r="T228" s="142"/>
    </row>
    <row r="229" spans="1:20" ht="15" customHeight="1">
      <c r="A229" s="143"/>
      <c r="B229" s="144"/>
      <c r="C229" s="142"/>
      <c r="D229" s="142"/>
      <c r="E229" s="142"/>
      <c r="F229" s="142"/>
      <c r="G229" s="142"/>
      <c r="H229" s="142"/>
      <c r="I229" s="142"/>
      <c r="J229" s="142"/>
      <c r="K229" s="245"/>
      <c r="L229" s="245"/>
      <c r="M229" s="142"/>
      <c r="N229" s="245"/>
      <c r="O229" s="245"/>
      <c r="P229" s="142"/>
      <c r="Q229" s="142"/>
      <c r="R229" s="142"/>
      <c r="S229" s="142"/>
      <c r="T229" s="142"/>
    </row>
    <row r="230" spans="1:20" ht="15" customHeight="1">
      <c r="A230" s="143"/>
      <c r="B230" s="144"/>
      <c r="C230" s="142"/>
      <c r="D230" s="142"/>
      <c r="E230" s="142"/>
      <c r="F230" s="142"/>
      <c r="G230" s="142"/>
      <c r="H230" s="142"/>
      <c r="I230" s="142"/>
      <c r="J230" s="142"/>
      <c r="K230" s="245"/>
      <c r="L230" s="245"/>
      <c r="M230" s="142"/>
      <c r="N230" s="245"/>
      <c r="O230" s="245"/>
      <c r="P230" s="142"/>
      <c r="Q230" s="142"/>
      <c r="R230" s="142"/>
      <c r="S230" s="142"/>
      <c r="T230" s="142"/>
    </row>
    <row r="231" spans="1:20" ht="15" customHeight="1">
      <c r="A231" s="143"/>
      <c r="B231" s="144"/>
      <c r="C231" s="142"/>
      <c r="D231" s="142"/>
      <c r="E231" s="142"/>
      <c r="F231" s="142"/>
      <c r="G231" s="142"/>
      <c r="H231" s="142"/>
      <c r="I231" s="142"/>
      <c r="J231" s="142"/>
      <c r="K231" s="245"/>
      <c r="L231" s="245"/>
      <c r="M231" s="142"/>
      <c r="N231" s="245"/>
      <c r="O231" s="245"/>
      <c r="P231" s="142"/>
      <c r="Q231" s="142"/>
      <c r="R231" s="142"/>
      <c r="S231" s="142"/>
      <c r="T231" s="142"/>
    </row>
    <row r="232" spans="1:20" ht="15" customHeight="1">
      <c r="A232" s="143"/>
      <c r="B232" s="144"/>
      <c r="C232" s="142"/>
      <c r="D232" s="142"/>
      <c r="E232" s="142"/>
      <c r="F232" s="142"/>
      <c r="G232" s="142"/>
      <c r="H232" s="142"/>
      <c r="I232" s="142"/>
      <c r="J232" s="142"/>
      <c r="K232" s="245"/>
      <c r="L232" s="245"/>
      <c r="M232" s="142"/>
      <c r="N232" s="245"/>
      <c r="O232" s="245"/>
      <c r="P232" s="142"/>
      <c r="Q232" s="142"/>
      <c r="R232" s="142"/>
      <c r="S232" s="142"/>
      <c r="T232" s="142"/>
    </row>
    <row r="233" spans="1:20" ht="15" customHeight="1">
      <c r="A233" s="143"/>
      <c r="B233" s="144"/>
      <c r="C233" s="142"/>
      <c r="D233" s="142"/>
      <c r="E233" s="142"/>
      <c r="F233" s="142"/>
      <c r="G233" s="142"/>
      <c r="H233" s="142"/>
      <c r="I233" s="142"/>
      <c r="J233" s="142"/>
      <c r="K233" s="245"/>
      <c r="L233" s="245"/>
      <c r="M233" s="142"/>
      <c r="N233" s="245"/>
      <c r="O233" s="245"/>
      <c r="P233" s="142"/>
      <c r="Q233" s="142"/>
      <c r="R233" s="142"/>
      <c r="S233" s="142"/>
      <c r="T233" s="142"/>
    </row>
    <row r="234" spans="1:20" ht="15" customHeight="1">
      <c r="A234" s="143"/>
      <c r="B234" s="144"/>
      <c r="C234" s="142"/>
      <c r="D234" s="142"/>
      <c r="E234" s="142"/>
      <c r="F234" s="142"/>
      <c r="G234" s="142"/>
      <c r="H234" s="142"/>
      <c r="I234" s="142"/>
      <c r="J234" s="142"/>
      <c r="K234" s="245"/>
      <c r="L234" s="245"/>
      <c r="M234" s="142"/>
      <c r="N234" s="245"/>
      <c r="O234" s="245"/>
      <c r="P234" s="142"/>
      <c r="Q234" s="142"/>
      <c r="R234" s="142"/>
      <c r="S234" s="142"/>
      <c r="T234" s="142"/>
    </row>
    <row r="235" spans="1:20" ht="15" customHeight="1">
      <c r="A235" s="143"/>
      <c r="B235" s="144"/>
      <c r="C235" s="142"/>
      <c r="D235" s="142"/>
      <c r="E235" s="142"/>
      <c r="F235" s="142"/>
      <c r="G235" s="142"/>
      <c r="H235" s="142"/>
      <c r="I235" s="142"/>
      <c r="J235" s="142"/>
      <c r="K235" s="245"/>
      <c r="L235" s="245"/>
      <c r="M235" s="142"/>
      <c r="N235" s="245"/>
      <c r="O235" s="245"/>
      <c r="P235" s="142"/>
      <c r="Q235" s="142"/>
      <c r="R235" s="142"/>
      <c r="S235" s="142"/>
      <c r="T235" s="142"/>
    </row>
    <row r="236" spans="1:20" ht="15" customHeight="1">
      <c r="A236" s="143"/>
      <c r="B236" s="144"/>
      <c r="C236" s="142"/>
      <c r="D236" s="142"/>
      <c r="E236" s="142"/>
      <c r="F236" s="142"/>
      <c r="G236" s="142"/>
      <c r="H236" s="142"/>
      <c r="I236" s="142"/>
      <c r="J236" s="142"/>
      <c r="K236" s="245"/>
      <c r="L236" s="245"/>
      <c r="M236" s="142"/>
      <c r="N236" s="245"/>
      <c r="O236" s="245"/>
      <c r="P236" s="142"/>
      <c r="Q236" s="142"/>
      <c r="R236" s="142"/>
      <c r="S236" s="142"/>
      <c r="T236" s="142"/>
    </row>
    <row r="237" spans="1:20" ht="15" customHeight="1">
      <c r="A237" s="143"/>
      <c r="B237" s="144"/>
      <c r="C237" s="142"/>
      <c r="D237" s="142"/>
      <c r="E237" s="142"/>
      <c r="F237" s="142"/>
      <c r="G237" s="142"/>
      <c r="H237" s="142"/>
      <c r="I237" s="142"/>
      <c r="J237" s="142"/>
      <c r="K237" s="245"/>
      <c r="L237" s="245"/>
      <c r="M237" s="142"/>
      <c r="N237" s="245"/>
      <c r="O237" s="245"/>
      <c r="P237" s="142"/>
      <c r="Q237" s="142"/>
      <c r="R237" s="142"/>
      <c r="S237" s="142"/>
      <c r="T237" s="142"/>
    </row>
    <row r="238" spans="1:20" ht="15" customHeight="1">
      <c r="A238" s="143"/>
      <c r="B238" s="144"/>
      <c r="C238" s="142"/>
      <c r="D238" s="142"/>
      <c r="E238" s="142"/>
      <c r="F238" s="142"/>
      <c r="G238" s="142"/>
      <c r="H238" s="142"/>
      <c r="I238" s="142"/>
      <c r="J238" s="142"/>
      <c r="K238" s="245"/>
      <c r="L238" s="245"/>
      <c r="M238" s="142"/>
      <c r="N238" s="245"/>
      <c r="O238" s="245"/>
      <c r="P238" s="142"/>
      <c r="Q238" s="142"/>
      <c r="R238" s="142"/>
      <c r="S238" s="142"/>
      <c r="T238" s="142"/>
    </row>
    <row r="239" spans="1:20" ht="15" customHeight="1">
      <c r="A239" s="143"/>
      <c r="B239" s="144"/>
      <c r="C239" s="142"/>
      <c r="D239" s="142"/>
      <c r="E239" s="142"/>
      <c r="F239" s="142"/>
      <c r="G239" s="142"/>
      <c r="H239" s="142"/>
      <c r="I239" s="142"/>
      <c r="J239" s="142"/>
      <c r="K239" s="245"/>
      <c r="L239" s="245"/>
      <c r="M239" s="142"/>
      <c r="N239" s="245"/>
      <c r="O239" s="245"/>
      <c r="P239" s="142"/>
      <c r="Q239" s="142"/>
      <c r="R239" s="142"/>
      <c r="S239" s="142"/>
      <c r="T239" s="142"/>
    </row>
    <row r="240" spans="1:20" ht="15" customHeight="1">
      <c r="A240" s="143"/>
      <c r="B240" s="144"/>
      <c r="C240" s="142"/>
      <c r="D240" s="142"/>
      <c r="E240" s="142"/>
      <c r="F240" s="142"/>
      <c r="G240" s="142"/>
      <c r="H240" s="142"/>
      <c r="I240" s="142"/>
      <c r="J240" s="142"/>
      <c r="K240" s="245"/>
      <c r="L240" s="245"/>
      <c r="M240" s="142"/>
      <c r="N240" s="245"/>
      <c r="O240" s="245"/>
      <c r="P240" s="142"/>
      <c r="Q240" s="142"/>
      <c r="R240" s="142"/>
      <c r="S240" s="142"/>
      <c r="T240" s="142"/>
    </row>
    <row r="241" spans="1:20" ht="15" customHeight="1">
      <c r="A241" s="143"/>
      <c r="B241" s="144"/>
      <c r="C241" s="142"/>
      <c r="D241" s="142"/>
      <c r="E241" s="142"/>
      <c r="F241" s="142"/>
      <c r="G241" s="142"/>
      <c r="H241" s="142"/>
      <c r="I241" s="142"/>
      <c r="J241" s="142"/>
      <c r="K241" s="245"/>
      <c r="L241" s="245"/>
      <c r="M241" s="142"/>
      <c r="N241" s="245"/>
      <c r="O241" s="245"/>
      <c r="P241" s="142"/>
      <c r="Q241" s="142"/>
      <c r="R241" s="142"/>
      <c r="S241" s="142"/>
      <c r="T241" s="142"/>
    </row>
    <row r="242" spans="1:20" ht="15" customHeight="1">
      <c r="A242" s="143"/>
      <c r="B242" s="144"/>
      <c r="C242" s="142"/>
      <c r="D242" s="142"/>
      <c r="E242" s="142"/>
      <c r="F242" s="142"/>
      <c r="G242" s="142"/>
      <c r="H242" s="142"/>
      <c r="I242" s="142"/>
      <c r="J242" s="142"/>
      <c r="K242" s="245"/>
      <c r="L242" s="245"/>
      <c r="M242" s="142"/>
      <c r="N242" s="245"/>
      <c r="O242" s="245"/>
      <c r="P242" s="142"/>
      <c r="Q242" s="142"/>
      <c r="R242" s="142"/>
      <c r="S242" s="142"/>
      <c r="T242" s="142"/>
    </row>
    <row r="243" spans="1:20" ht="15" customHeight="1">
      <c r="A243" s="143"/>
      <c r="B243" s="144"/>
      <c r="C243" s="142"/>
      <c r="D243" s="142"/>
      <c r="E243" s="142"/>
      <c r="F243" s="142"/>
      <c r="G243" s="142"/>
      <c r="H243" s="142"/>
      <c r="I243" s="142"/>
      <c r="J243" s="142"/>
      <c r="K243" s="245"/>
      <c r="L243" s="245"/>
      <c r="M243" s="142"/>
      <c r="N243" s="245"/>
      <c r="O243" s="245"/>
      <c r="P243" s="142"/>
      <c r="Q243" s="142"/>
      <c r="R243" s="142"/>
      <c r="S243" s="142"/>
      <c r="T243" s="142"/>
    </row>
    <row r="244" spans="1:20" ht="15" customHeight="1">
      <c r="A244" s="143"/>
      <c r="B244" s="144"/>
      <c r="C244" s="142"/>
      <c r="D244" s="142"/>
      <c r="E244" s="142"/>
      <c r="F244" s="142"/>
      <c r="G244" s="142"/>
      <c r="H244" s="142"/>
      <c r="I244" s="142"/>
      <c r="J244" s="142"/>
      <c r="K244" s="245"/>
      <c r="L244" s="245"/>
      <c r="M244" s="142"/>
      <c r="N244" s="245"/>
      <c r="O244" s="245"/>
      <c r="P244" s="142"/>
      <c r="Q244" s="142"/>
      <c r="R244" s="142"/>
      <c r="S244" s="142"/>
      <c r="T244" s="142"/>
    </row>
    <row r="245" spans="1:20" ht="15" customHeight="1">
      <c r="A245" s="143"/>
      <c r="B245" s="144"/>
      <c r="C245" s="142"/>
      <c r="D245" s="142"/>
      <c r="E245" s="142"/>
      <c r="F245" s="142"/>
      <c r="G245" s="142"/>
      <c r="H245" s="142"/>
      <c r="I245" s="142"/>
      <c r="J245" s="142"/>
      <c r="K245" s="245"/>
      <c r="L245" s="245"/>
      <c r="M245" s="142"/>
      <c r="N245" s="245"/>
      <c r="O245" s="245"/>
      <c r="P245" s="142"/>
      <c r="Q245" s="142"/>
      <c r="R245" s="142"/>
      <c r="S245" s="142"/>
      <c r="T245" s="142"/>
    </row>
    <row r="246" spans="1:20" ht="15" customHeight="1">
      <c r="A246" s="143"/>
      <c r="B246" s="144"/>
      <c r="C246" s="142"/>
      <c r="D246" s="142"/>
      <c r="E246" s="142"/>
      <c r="F246" s="142"/>
      <c r="G246" s="142"/>
      <c r="H246" s="142"/>
      <c r="I246" s="142"/>
      <c r="J246" s="142"/>
      <c r="K246" s="245"/>
      <c r="L246" s="245"/>
      <c r="M246" s="142"/>
      <c r="N246" s="245"/>
      <c r="O246" s="245"/>
      <c r="P246" s="142"/>
      <c r="Q246" s="142"/>
      <c r="R246" s="142"/>
      <c r="S246" s="142"/>
      <c r="T246" s="142"/>
    </row>
    <row r="247" spans="1:20" ht="15" customHeight="1">
      <c r="A247" s="143"/>
      <c r="B247" s="144"/>
      <c r="C247" s="142"/>
      <c r="D247" s="142"/>
      <c r="E247" s="142"/>
      <c r="F247" s="142"/>
      <c r="G247" s="142"/>
      <c r="H247" s="142"/>
      <c r="I247" s="142"/>
      <c r="J247" s="142"/>
      <c r="K247" s="245"/>
      <c r="L247" s="245"/>
      <c r="M247" s="142"/>
      <c r="N247" s="245"/>
      <c r="O247" s="245"/>
      <c r="P247" s="142"/>
      <c r="Q247" s="142"/>
      <c r="R247" s="142"/>
      <c r="S247" s="142"/>
      <c r="T247" s="142"/>
    </row>
    <row r="248" spans="1:20" ht="15" customHeight="1">
      <c r="A248" s="143"/>
      <c r="B248" s="144"/>
      <c r="C248" s="142"/>
      <c r="D248" s="142"/>
      <c r="E248" s="142"/>
      <c r="F248" s="142"/>
      <c r="G248" s="142"/>
      <c r="H248" s="142"/>
      <c r="I248" s="142"/>
      <c r="J248" s="142"/>
      <c r="K248" s="245"/>
      <c r="L248" s="245"/>
      <c r="M248" s="142"/>
      <c r="N248" s="245"/>
      <c r="O248" s="245"/>
      <c r="P248" s="142"/>
      <c r="Q248" s="142"/>
      <c r="R248" s="142"/>
      <c r="S248" s="142"/>
      <c r="T248" s="142"/>
    </row>
    <row r="249" spans="1:20" ht="15" customHeight="1">
      <c r="A249" s="143"/>
      <c r="B249" s="144"/>
      <c r="C249" s="142"/>
      <c r="D249" s="142"/>
      <c r="E249" s="142"/>
      <c r="F249" s="142"/>
      <c r="G249" s="142"/>
      <c r="H249" s="142"/>
      <c r="I249" s="142"/>
      <c r="J249" s="142"/>
      <c r="K249" s="245"/>
      <c r="L249" s="245"/>
      <c r="M249" s="142"/>
      <c r="N249" s="245"/>
      <c r="O249" s="245"/>
      <c r="P249" s="142"/>
      <c r="Q249" s="142"/>
      <c r="R249" s="142"/>
      <c r="S249" s="142"/>
      <c r="T249" s="142"/>
    </row>
    <row r="250" spans="1:20" ht="15" customHeight="1">
      <c r="A250" s="143"/>
      <c r="B250" s="144"/>
      <c r="C250" s="142"/>
      <c r="D250" s="142"/>
      <c r="E250" s="142"/>
      <c r="F250" s="142"/>
      <c r="G250" s="142"/>
      <c r="H250" s="142"/>
      <c r="I250" s="142"/>
      <c r="J250" s="142"/>
      <c r="K250" s="245"/>
      <c r="L250" s="245"/>
      <c r="M250" s="142"/>
      <c r="N250" s="245"/>
      <c r="O250" s="245"/>
      <c r="P250" s="142"/>
      <c r="Q250" s="142"/>
      <c r="R250" s="142"/>
      <c r="S250" s="142"/>
      <c r="T250" s="142"/>
    </row>
    <row r="251" spans="1:20" ht="15" customHeight="1">
      <c r="A251" s="143"/>
      <c r="B251" s="144"/>
      <c r="C251" s="142"/>
      <c r="D251" s="142"/>
      <c r="E251" s="142"/>
      <c r="F251" s="142"/>
      <c r="G251" s="142"/>
      <c r="H251" s="142"/>
      <c r="I251" s="142"/>
      <c r="J251" s="142"/>
      <c r="K251" s="245"/>
      <c r="L251" s="245"/>
      <c r="M251" s="142"/>
      <c r="N251" s="245"/>
      <c r="O251" s="245"/>
      <c r="P251" s="142"/>
      <c r="Q251" s="142"/>
      <c r="R251" s="142"/>
      <c r="S251" s="142"/>
      <c r="T251" s="142"/>
    </row>
    <row r="252" spans="1:20" ht="15" customHeight="1">
      <c r="A252" s="143"/>
      <c r="B252" s="144"/>
      <c r="C252" s="142"/>
      <c r="D252" s="142"/>
      <c r="E252" s="142"/>
      <c r="F252" s="142"/>
      <c r="G252" s="142"/>
      <c r="H252" s="142"/>
      <c r="I252" s="142"/>
      <c r="J252" s="142"/>
      <c r="K252" s="245"/>
      <c r="L252" s="245"/>
      <c r="M252" s="142"/>
      <c r="N252" s="245"/>
      <c r="O252" s="245"/>
      <c r="P252" s="142"/>
      <c r="Q252" s="142"/>
      <c r="R252" s="142"/>
      <c r="S252" s="142"/>
      <c r="T252" s="142"/>
    </row>
    <row r="253" spans="1:20" ht="15" customHeight="1">
      <c r="A253" s="143"/>
      <c r="B253" s="144"/>
      <c r="C253" s="142"/>
      <c r="D253" s="142"/>
      <c r="E253" s="142"/>
      <c r="F253" s="142"/>
      <c r="G253" s="142"/>
      <c r="H253" s="142"/>
      <c r="I253" s="142"/>
      <c r="J253" s="142"/>
      <c r="K253" s="245"/>
      <c r="L253" s="245"/>
      <c r="M253" s="142"/>
      <c r="N253" s="245"/>
      <c r="O253" s="245"/>
      <c r="P253" s="142"/>
      <c r="Q253" s="142"/>
      <c r="R253" s="142"/>
      <c r="S253" s="142"/>
      <c r="T253" s="142"/>
    </row>
    <row r="254" spans="1:20" ht="15" customHeight="1">
      <c r="A254" s="143"/>
      <c r="B254" s="144"/>
      <c r="C254" s="142"/>
      <c r="D254" s="142"/>
      <c r="E254" s="142"/>
      <c r="F254" s="142"/>
      <c r="G254" s="142"/>
      <c r="H254" s="142"/>
      <c r="I254" s="142"/>
      <c r="J254" s="142"/>
      <c r="K254" s="245"/>
      <c r="L254" s="245"/>
      <c r="M254" s="142"/>
      <c r="N254" s="245"/>
      <c r="O254" s="245"/>
      <c r="P254" s="142"/>
      <c r="Q254" s="142"/>
      <c r="R254" s="142"/>
      <c r="S254" s="142"/>
      <c r="T254" s="142"/>
    </row>
    <row r="255" spans="1:20" ht="15" customHeight="1">
      <c r="A255" s="143"/>
      <c r="B255" s="144"/>
      <c r="C255" s="142"/>
      <c r="D255" s="142"/>
      <c r="E255" s="142"/>
      <c r="F255" s="142"/>
      <c r="G255" s="142"/>
      <c r="H255" s="142"/>
      <c r="I255" s="142"/>
      <c r="J255" s="142"/>
      <c r="K255" s="245"/>
      <c r="L255" s="245"/>
      <c r="M255" s="142"/>
      <c r="N255" s="245"/>
      <c r="O255" s="245"/>
      <c r="P255" s="142"/>
      <c r="Q255" s="142"/>
      <c r="R255" s="142"/>
      <c r="S255" s="142"/>
      <c r="T255" s="142"/>
    </row>
    <row r="256" spans="1:20" ht="15" customHeight="1">
      <c r="A256" s="143"/>
      <c r="B256" s="144"/>
      <c r="C256" s="142"/>
      <c r="D256" s="142"/>
      <c r="E256" s="142"/>
      <c r="F256" s="142"/>
      <c r="G256" s="142"/>
      <c r="H256" s="142"/>
      <c r="I256" s="142"/>
      <c r="J256" s="142"/>
      <c r="K256" s="245"/>
      <c r="L256" s="245"/>
      <c r="M256" s="142"/>
      <c r="N256" s="245"/>
      <c r="O256" s="245"/>
      <c r="P256" s="142"/>
      <c r="Q256" s="142"/>
      <c r="R256" s="142"/>
      <c r="S256" s="142"/>
      <c r="T256" s="142"/>
    </row>
    <row r="257" spans="1:20" ht="15" customHeight="1">
      <c r="A257" s="143"/>
      <c r="B257" s="144"/>
      <c r="C257" s="142"/>
      <c r="D257" s="142"/>
      <c r="E257" s="142"/>
      <c r="F257" s="142"/>
      <c r="G257" s="142"/>
      <c r="H257" s="142"/>
      <c r="I257" s="142"/>
      <c r="J257" s="142"/>
      <c r="K257" s="245"/>
      <c r="L257" s="245"/>
      <c r="M257" s="142"/>
      <c r="N257" s="245"/>
      <c r="O257" s="245"/>
      <c r="P257" s="142"/>
      <c r="Q257" s="142"/>
      <c r="R257" s="142"/>
      <c r="S257" s="142"/>
      <c r="T257" s="142"/>
    </row>
    <row r="258" spans="1:20" ht="15" customHeight="1">
      <c r="A258" s="143"/>
      <c r="B258" s="144"/>
      <c r="C258" s="142"/>
      <c r="D258" s="142"/>
      <c r="E258" s="142"/>
      <c r="F258" s="142"/>
      <c r="G258" s="142"/>
      <c r="H258" s="142"/>
      <c r="I258" s="142"/>
      <c r="J258" s="142"/>
      <c r="K258" s="245"/>
      <c r="L258" s="245"/>
      <c r="M258" s="142"/>
      <c r="N258" s="245"/>
      <c r="O258" s="245"/>
      <c r="P258" s="142"/>
      <c r="Q258" s="142"/>
      <c r="R258" s="142"/>
      <c r="S258" s="142"/>
      <c r="T258" s="142"/>
    </row>
    <row r="259" spans="1:20" ht="15" customHeight="1">
      <c r="A259" s="143"/>
      <c r="B259" s="144"/>
      <c r="C259" s="142"/>
      <c r="D259" s="142"/>
      <c r="E259" s="142"/>
      <c r="F259" s="142"/>
      <c r="G259" s="142"/>
      <c r="H259" s="142"/>
      <c r="I259" s="142"/>
      <c r="J259" s="142"/>
      <c r="K259" s="245"/>
      <c r="L259" s="245"/>
      <c r="M259" s="142"/>
      <c r="N259" s="245"/>
      <c r="O259" s="245"/>
      <c r="P259" s="142"/>
      <c r="Q259" s="142"/>
      <c r="R259" s="142"/>
      <c r="S259" s="142"/>
      <c r="T259" s="142"/>
    </row>
    <row r="260" spans="1:20" ht="15" customHeight="1">
      <c r="A260" s="143"/>
      <c r="B260" s="144"/>
      <c r="C260" s="142"/>
      <c r="D260" s="142"/>
      <c r="E260" s="142"/>
      <c r="F260" s="142"/>
      <c r="G260" s="142"/>
      <c r="H260" s="142"/>
      <c r="I260" s="142"/>
      <c r="J260" s="142"/>
      <c r="K260" s="245"/>
      <c r="L260" s="245"/>
      <c r="M260" s="142"/>
      <c r="N260" s="245"/>
      <c r="O260" s="245"/>
      <c r="P260" s="142"/>
      <c r="Q260" s="142"/>
      <c r="R260" s="142"/>
      <c r="S260" s="142"/>
      <c r="T260" s="142"/>
    </row>
    <row r="261" spans="1:20" ht="15" customHeight="1">
      <c r="A261" s="143"/>
      <c r="B261" s="144"/>
      <c r="C261" s="142"/>
      <c r="D261" s="142"/>
      <c r="E261" s="142"/>
      <c r="F261" s="142"/>
      <c r="G261" s="142"/>
      <c r="H261" s="142"/>
      <c r="I261" s="142"/>
      <c r="J261" s="142"/>
      <c r="K261" s="245"/>
      <c r="L261" s="245"/>
      <c r="M261" s="142"/>
      <c r="N261" s="245"/>
      <c r="O261" s="245"/>
      <c r="P261" s="142"/>
      <c r="Q261" s="142"/>
      <c r="R261" s="142"/>
      <c r="S261" s="142"/>
      <c r="T261" s="142"/>
    </row>
    <row r="262" spans="1:20" ht="15" customHeight="1">
      <c r="A262" s="143"/>
      <c r="B262" s="144"/>
      <c r="C262" s="142"/>
      <c r="D262" s="142"/>
      <c r="E262" s="142"/>
      <c r="F262" s="142"/>
      <c r="G262" s="142"/>
      <c r="H262" s="142"/>
      <c r="I262" s="142"/>
      <c r="J262" s="142"/>
      <c r="K262" s="245"/>
      <c r="L262" s="245"/>
      <c r="M262" s="142"/>
      <c r="N262" s="245"/>
      <c r="O262" s="245"/>
      <c r="P262" s="142"/>
      <c r="Q262" s="142"/>
      <c r="R262" s="142"/>
      <c r="S262" s="142"/>
      <c r="T262" s="142"/>
    </row>
    <row r="263" spans="1:20" ht="15" customHeight="1">
      <c r="A263" s="143"/>
      <c r="B263" s="144"/>
      <c r="C263" s="142"/>
      <c r="D263" s="142"/>
      <c r="E263" s="142"/>
      <c r="F263" s="142"/>
      <c r="G263" s="142"/>
      <c r="H263" s="142"/>
      <c r="I263" s="142"/>
      <c r="J263" s="142"/>
      <c r="K263" s="245"/>
      <c r="L263" s="245"/>
      <c r="M263" s="142"/>
      <c r="N263" s="245"/>
      <c r="O263" s="245"/>
      <c r="P263" s="142"/>
      <c r="Q263" s="142"/>
      <c r="R263" s="142"/>
      <c r="S263" s="142"/>
      <c r="T263" s="142"/>
    </row>
    <row r="264" spans="1:20" ht="15" customHeight="1">
      <c r="A264" s="143"/>
      <c r="B264" s="144"/>
      <c r="C264" s="142"/>
      <c r="D264" s="142"/>
      <c r="E264" s="142"/>
      <c r="F264" s="142"/>
      <c r="G264" s="142"/>
      <c r="H264" s="142"/>
      <c r="I264" s="142"/>
      <c r="J264" s="142"/>
      <c r="K264" s="245"/>
      <c r="L264" s="245"/>
      <c r="M264" s="142"/>
      <c r="N264" s="245"/>
      <c r="O264" s="245"/>
      <c r="P264" s="142"/>
      <c r="Q264" s="142"/>
      <c r="R264" s="142"/>
      <c r="S264" s="142"/>
      <c r="T264" s="142"/>
    </row>
    <row r="265" spans="1:20" ht="15" customHeight="1">
      <c r="A265" s="143"/>
      <c r="B265" s="144"/>
      <c r="C265" s="142"/>
      <c r="D265" s="142"/>
      <c r="E265" s="142"/>
      <c r="F265" s="142"/>
      <c r="G265" s="142"/>
      <c r="H265" s="142"/>
      <c r="I265" s="142"/>
      <c r="J265" s="142"/>
      <c r="K265" s="245"/>
      <c r="L265" s="245"/>
      <c r="M265" s="142"/>
      <c r="N265" s="245"/>
      <c r="O265" s="245"/>
      <c r="P265" s="142"/>
      <c r="Q265" s="142"/>
      <c r="R265" s="142"/>
      <c r="S265" s="142"/>
      <c r="T265" s="142"/>
    </row>
    <row r="266" spans="1:20" ht="15" customHeight="1">
      <c r="A266" s="143"/>
      <c r="B266" s="144"/>
      <c r="C266" s="142"/>
      <c r="D266" s="142"/>
      <c r="E266" s="142"/>
      <c r="F266" s="142"/>
      <c r="G266" s="142"/>
      <c r="H266" s="142"/>
      <c r="I266" s="142"/>
      <c r="J266" s="142"/>
      <c r="K266" s="245"/>
      <c r="L266" s="245"/>
      <c r="M266" s="142"/>
      <c r="N266" s="245"/>
      <c r="O266" s="245"/>
      <c r="P266" s="142"/>
      <c r="Q266" s="142"/>
      <c r="R266" s="142"/>
      <c r="S266" s="142"/>
      <c r="T266" s="142"/>
    </row>
    <row r="267" spans="1:20" ht="15" customHeight="1">
      <c r="A267" s="143"/>
      <c r="B267" s="144"/>
      <c r="C267" s="142"/>
      <c r="D267" s="142"/>
      <c r="E267" s="142"/>
      <c r="F267" s="142"/>
      <c r="G267" s="142"/>
      <c r="H267" s="142"/>
      <c r="I267" s="142"/>
      <c r="J267" s="142"/>
      <c r="K267" s="245"/>
      <c r="L267" s="245"/>
      <c r="M267" s="142"/>
      <c r="N267" s="245"/>
      <c r="O267" s="245"/>
      <c r="P267" s="142"/>
      <c r="Q267" s="142"/>
      <c r="R267" s="142"/>
      <c r="S267" s="142"/>
      <c r="T267" s="142"/>
    </row>
    <row r="268" spans="1:20" ht="15" customHeight="1">
      <c r="A268" s="143"/>
      <c r="B268" s="144"/>
      <c r="C268" s="142"/>
      <c r="D268" s="142"/>
      <c r="E268" s="142"/>
      <c r="F268" s="142"/>
      <c r="G268" s="142"/>
      <c r="H268" s="142"/>
      <c r="I268" s="142"/>
      <c r="J268" s="142"/>
      <c r="K268" s="245"/>
      <c r="L268" s="245"/>
      <c r="M268" s="142"/>
      <c r="N268" s="245"/>
      <c r="O268" s="245"/>
      <c r="P268" s="142"/>
      <c r="Q268" s="142"/>
      <c r="R268" s="142"/>
      <c r="S268" s="142"/>
      <c r="T268" s="142"/>
    </row>
    <row r="269" spans="1:20" ht="15" customHeight="1">
      <c r="A269" s="143"/>
      <c r="B269" s="144"/>
      <c r="C269" s="142"/>
      <c r="D269" s="142"/>
      <c r="E269" s="142"/>
      <c r="F269" s="142"/>
      <c r="G269" s="142"/>
      <c r="H269" s="142"/>
      <c r="I269" s="142"/>
      <c r="J269" s="142"/>
      <c r="K269" s="245"/>
      <c r="L269" s="245"/>
      <c r="M269" s="142"/>
      <c r="N269" s="245"/>
      <c r="O269" s="245"/>
      <c r="P269" s="142"/>
      <c r="Q269" s="142"/>
      <c r="R269" s="142"/>
      <c r="S269" s="142"/>
      <c r="T269" s="142"/>
    </row>
    <row r="270" spans="1:20" ht="15" customHeight="1">
      <c r="A270" s="143"/>
      <c r="B270" s="144"/>
      <c r="C270" s="142"/>
      <c r="D270" s="142"/>
      <c r="E270" s="142"/>
      <c r="F270" s="142"/>
      <c r="G270" s="142"/>
      <c r="H270" s="142"/>
      <c r="I270" s="142"/>
      <c r="J270" s="142"/>
      <c r="K270" s="245"/>
      <c r="L270" s="245"/>
      <c r="M270" s="142"/>
      <c r="N270" s="245"/>
      <c r="O270" s="245"/>
      <c r="P270" s="142"/>
      <c r="Q270" s="142"/>
      <c r="R270" s="142"/>
      <c r="S270" s="142"/>
      <c r="T270" s="142"/>
    </row>
    <row r="271" spans="1:20" ht="15" customHeight="1">
      <c r="A271" s="143"/>
      <c r="B271" s="144"/>
      <c r="C271" s="142"/>
      <c r="D271" s="142"/>
      <c r="E271" s="142"/>
      <c r="F271" s="142"/>
      <c r="G271" s="142"/>
      <c r="H271" s="142"/>
      <c r="I271" s="142"/>
      <c r="J271" s="142"/>
      <c r="K271" s="245"/>
      <c r="L271" s="245"/>
      <c r="M271" s="142"/>
      <c r="N271" s="245"/>
      <c r="O271" s="245"/>
      <c r="P271" s="142"/>
      <c r="Q271" s="142"/>
      <c r="R271" s="142"/>
      <c r="S271" s="142"/>
      <c r="T271" s="142"/>
    </row>
    <row r="272" spans="1:20" ht="15" customHeight="1">
      <c r="A272" s="143"/>
      <c r="B272" s="144"/>
      <c r="C272" s="142"/>
      <c r="D272" s="142"/>
      <c r="E272" s="142"/>
      <c r="F272" s="142"/>
      <c r="G272" s="142"/>
      <c r="H272" s="142"/>
      <c r="I272" s="142"/>
      <c r="J272" s="142"/>
      <c r="K272" s="245"/>
      <c r="L272" s="245"/>
      <c r="M272" s="142"/>
      <c r="N272" s="245"/>
      <c r="O272" s="245"/>
      <c r="P272" s="142"/>
      <c r="Q272" s="142"/>
      <c r="R272" s="142"/>
      <c r="S272" s="142"/>
      <c r="T272" s="142"/>
    </row>
    <row r="273" spans="1:20" ht="15" customHeight="1">
      <c r="A273" s="143"/>
      <c r="B273" s="144"/>
      <c r="C273" s="142"/>
      <c r="D273" s="142"/>
      <c r="E273" s="142"/>
      <c r="F273" s="142"/>
      <c r="G273" s="142"/>
      <c r="H273" s="142"/>
      <c r="I273" s="142"/>
      <c r="J273" s="142"/>
      <c r="K273" s="245"/>
      <c r="L273" s="245"/>
      <c r="M273" s="142"/>
      <c r="N273" s="245"/>
      <c r="O273" s="245"/>
      <c r="P273" s="142"/>
      <c r="Q273" s="142"/>
      <c r="R273" s="142"/>
      <c r="S273" s="142"/>
      <c r="T273" s="142"/>
    </row>
    <row r="274" spans="1:20" ht="15" customHeight="1">
      <c r="A274" s="143"/>
      <c r="B274" s="144"/>
      <c r="C274" s="142"/>
      <c r="D274" s="142"/>
      <c r="E274" s="142"/>
      <c r="F274" s="142"/>
      <c r="G274" s="142"/>
      <c r="H274" s="142"/>
      <c r="I274" s="142"/>
      <c r="J274" s="142"/>
      <c r="K274" s="245"/>
      <c r="L274" s="245"/>
      <c r="M274" s="142"/>
      <c r="N274" s="245"/>
      <c r="O274" s="245"/>
      <c r="P274" s="142"/>
      <c r="Q274" s="142"/>
      <c r="R274" s="142"/>
      <c r="S274" s="142"/>
      <c r="T274" s="142"/>
    </row>
    <row r="275" spans="1:20" ht="15" customHeight="1">
      <c r="A275" s="143"/>
      <c r="B275" s="144"/>
      <c r="C275" s="142"/>
      <c r="D275" s="142"/>
      <c r="E275" s="142"/>
      <c r="F275" s="142"/>
      <c r="G275" s="142"/>
      <c r="H275" s="142"/>
      <c r="I275" s="142"/>
      <c r="J275" s="142"/>
      <c r="K275" s="245"/>
      <c r="L275" s="245"/>
      <c r="M275" s="142"/>
      <c r="N275" s="245"/>
      <c r="O275" s="245"/>
      <c r="P275" s="142"/>
      <c r="Q275" s="142"/>
      <c r="R275" s="142"/>
      <c r="S275" s="142"/>
      <c r="T275" s="142"/>
    </row>
    <row r="276" spans="1:20" ht="15" customHeight="1">
      <c r="A276" s="143"/>
      <c r="B276" s="144"/>
      <c r="C276" s="142"/>
      <c r="D276" s="142"/>
      <c r="E276" s="142"/>
      <c r="F276" s="142"/>
      <c r="G276" s="142"/>
      <c r="H276" s="142"/>
      <c r="I276" s="142"/>
      <c r="J276" s="142"/>
      <c r="K276" s="245"/>
      <c r="L276" s="245"/>
      <c r="M276" s="142"/>
      <c r="N276" s="245"/>
      <c r="O276" s="245"/>
      <c r="P276" s="142"/>
      <c r="Q276" s="142"/>
      <c r="R276" s="142"/>
      <c r="S276" s="142"/>
      <c r="T276" s="142"/>
    </row>
    <row r="277" spans="1:20" ht="15" customHeight="1">
      <c r="A277" s="143"/>
      <c r="B277" s="144"/>
      <c r="C277" s="142"/>
      <c r="D277" s="142"/>
      <c r="E277" s="142"/>
      <c r="F277" s="142"/>
      <c r="G277" s="142"/>
      <c r="H277" s="142"/>
      <c r="I277" s="142"/>
      <c r="J277" s="142"/>
      <c r="K277" s="245"/>
      <c r="L277" s="245"/>
      <c r="M277" s="142"/>
      <c r="N277" s="245"/>
      <c r="O277" s="245"/>
      <c r="P277" s="142"/>
      <c r="Q277" s="142"/>
      <c r="R277" s="142"/>
      <c r="S277" s="142"/>
      <c r="T277" s="142"/>
    </row>
    <row r="278" spans="1:20" ht="15" customHeight="1">
      <c r="A278" s="143"/>
      <c r="B278" s="144"/>
      <c r="C278" s="142"/>
      <c r="D278" s="142"/>
      <c r="E278" s="142"/>
      <c r="F278" s="142"/>
      <c r="G278" s="142"/>
      <c r="H278" s="142"/>
      <c r="I278" s="142"/>
      <c r="J278" s="142"/>
      <c r="K278" s="245"/>
      <c r="L278" s="245"/>
      <c r="M278" s="142"/>
      <c r="N278" s="245"/>
      <c r="O278" s="245"/>
      <c r="P278" s="142"/>
      <c r="Q278" s="142"/>
      <c r="R278" s="142"/>
      <c r="S278" s="142"/>
      <c r="T278" s="142"/>
    </row>
    <row r="279" spans="1:20" ht="15" customHeight="1">
      <c r="A279" s="143"/>
      <c r="B279" s="144"/>
      <c r="C279" s="142"/>
      <c r="D279" s="142"/>
      <c r="E279" s="142"/>
      <c r="F279" s="142"/>
      <c r="G279" s="142"/>
      <c r="H279" s="142"/>
      <c r="I279" s="142"/>
      <c r="J279" s="142"/>
      <c r="K279" s="245"/>
      <c r="L279" s="245"/>
      <c r="M279" s="142"/>
      <c r="N279" s="245"/>
      <c r="O279" s="245"/>
      <c r="P279" s="142"/>
      <c r="Q279" s="142"/>
      <c r="R279" s="142"/>
      <c r="S279" s="142"/>
      <c r="T279" s="142"/>
    </row>
    <row r="280" spans="1:20" ht="15" customHeight="1">
      <c r="A280" s="143"/>
      <c r="B280" s="144"/>
      <c r="C280" s="142"/>
      <c r="D280" s="142"/>
      <c r="E280" s="142"/>
      <c r="F280" s="142"/>
      <c r="G280" s="142"/>
      <c r="H280" s="142"/>
      <c r="I280" s="142"/>
      <c r="J280" s="142"/>
      <c r="K280" s="245"/>
      <c r="L280" s="245"/>
      <c r="M280" s="142"/>
      <c r="N280" s="245"/>
      <c r="O280" s="245"/>
      <c r="P280" s="142"/>
      <c r="Q280" s="142"/>
      <c r="R280" s="142"/>
      <c r="S280" s="142"/>
      <c r="T280" s="142"/>
    </row>
    <row r="281" spans="1:20" ht="15" customHeight="1">
      <c r="A281" s="143"/>
      <c r="B281" s="144"/>
      <c r="C281" s="142"/>
      <c r="D281" s="142"/>
      <c r="E281" s="142"/>
      <c r="F281" s="142"/>
      <c r="G281" s="142"/>
      <c r="H281" s="142"/>
      <c r="I281" s="142"/>
      <c r="J281" s="142"/>
      <c r="K281" s="245"/>
      <c r="L281" s="245"/>
      <c r="M281" s="142"/>
      <c r="N281" s="245"/>
      <c r="O281" s="245"/>
      <c r="P281" s="142"/>
      <c r="Q281" s="142"/>
      <c r="R281" s="142"/>
      <c r="S281" s="142"/>
      <c r="T281" s="142"/>
    </row>
    <row r="282" spans="1:20" ht="15" customHeight="1">
      <c r="A282" s="143"/>
      <c r="B282" s="144"/>
      <c r="C282" s="142"/>
      <c r="D282" s="142"/>
      <c r="E282" s="142"/>
      <c r="F282" s="142"/>
      <c r="G282" s="142"/>
      <c r="H282" s="142"/>
      <c r="I282" s="142"/>
      <c r="J282" s="142"/>
      <c r="K282" s="245"/>
      <c r="L282" s="245"/>
      <c r="M282" s="142"/>
      <c r="N282" s="245"/>
      <c r="O282" s="245"/>
      <c r="P282" s="142"/>
      <c r="Q282" s="142"/>
      <c r="R282" s="142"/>
      <c r="S282" s="142"/>
      <c r="T282" s="142"/>
    </row>
    <row r="283" spans="1:20" ht="15" customHeight="1">
      <c r="A283" s="143"/>
      <c r="B283" s="144"/>
      <c r="C283" s="142"/>
      <c r="D283" s="142"/>
      <c r="E283" s="142"/>
      <c r="F283" s="142"/>
      <c r="G283" s="142"/>
      <c r="H283" s="142"/>
      <c r="I283" s="142"/>
      <c r="J283" s="142"/>
      <c r="K283" s="245"/>
      <c r="L283" s="245"/>
      <c r="M283" s="142"/>
      <c r="N283" s="245"/>
      <c r="O283" s="245"/>
      <c r="P283" s="142"/>
      <c r="Q283" s="142"/>
      <c r="R283" s="142"/>
      <c r="S283" s="142"/>
      <c r="T283" s="142"/>
    </row>
    <row r="284" spans="1:20" ht="15" customHeight="1">
      <c r="A284" s="143"/>
      <c r="B284" s="144"/>
      <c r="C284" s="142"/>
      <c r="D284" s="142"/>
      <c r="E284" s="142"/>
      <c r="F284" s="142"/>
      <c r="G284" s="142"/>
      <c r="H284" s="142"/>
      <c r="I284" s="142"/>
      <c r="J284" s="142"/>
      <c r="K284" s="245"/>
      <c r="L284" s="245"/>
      <c r="M284" s="142"/>
      <c r="N284" s="245"/>
      <c r="O284" s="245"/>
      <c r="P284" s="142"/>
      <c r="Q284" s="142"/>
      <c r="R284" s="142"/>
      <c r="S284" s="142"/>
      <c r="T284" s="142"/>
    </row>
    <row r="285" spans="1:20" ht="15" customHeight="1">
      <c r="A285" s="143"/>
      <c r="B285" s="144"/>
      <c r="C285" s="142"/>
      <c r="D285" s="142"/>
      <c r="E285" s="142"/>
      <c r="F285" s="142"/>
      <c r="G285" s="142"/>
      <c r="H285" s="142"/>
      <c r="I285" s="142"/>
      <c r="J285" s="142"/>
      <c r="K285" s="245"/>
      <c r="L285" s="245"/>
      <c r="M285" s="142"/>
      <c r="N285" s="245"/>
      <c r="O285" s="245"/>
      <c r="P285" s="142"/>
      <c r="Q285" s="142"/>
      <c r="R285" s="142"/>
      <c r="S285" s="142"/>
      <c r="T285" s="142"/>
    </row>
    <row r="286" spans="1:20" ht="15" customHeight="1">
      <c r="A286" s="143"/>
      <c r="B286" s="144"/>
      <c r="C286" s="142"/>
      <c r="D286" s="142"/>
      <c r="E286" s="142"/>
      <c r="F286" s="142"/>
      <c r="G286" s="142"/>
      <c r="H286" s="142"/>
      <c r="I286" s="142"/>
      <c r="J286" s="142"/>
      <c r="K286" s="245"/>
      <c r="L286" s="245"/>
      <c r="M286" s="142"/>
      <c r="N286" s="245"/>
      <c r="O286" s="245"/>
      <c r="P286" s="142"/>
      <c r="Q286" s="142"/>
      <c r="R286" s="142"/>
      <c r="S286" s="142"/>
      <c r="T286" s="142"/>
    </row>
    <row r="287" spans="1:20" ht="15" customHeight="1">
      <c r="A287" s="143"/>
      <c r="B287" s="144"/>
      <c r="C287" s="142"/>
      <c r="D287" s="142"/>
      <c r="E287" s="142"/>
      <c r="F287" s="142"/>
      <c r="G287" s="142"/>
      <c r="H287" s="142"/>
      <c r="I287" s="142"/>
      <c r="J287" s="142"/>
      <c r="K287" s="245"/>
      <c r="L287" s="245"/>
      <c r="M287" s="142"/>
      <c r="N287" s="245"/>
      <c r="O287" s="245"/>
      <c r="P287" s="142"/>
      <c r="Q287" s="142"/>
      <c r="R287" s="142"/>
      <c r="S287" s="142"/>
      <c r="T287" s="142"/>
    </row>
    <row r="288" spans="1:20" ht="15" customHeight="1">
      <c r="A288" s="143"/>
      <c r="B288" s="144"/>
      <c r="C288" s="142"/>
      <c r="D288" s="142"/>
      <c r="E288" s="142"/>
      <c r="F288" s="142"/>
      <c r="G288" s="142"/>
      <c r="H288" s="142"/>
      <c r="I288" s="142"/>
      <c r="J288" s="142"/>
      <c r="K288" s="245"/>
      <c r="L288" s="245"/>
      <c r="M288" s="142"/>
      <c r="N288" s="245"/>
      <c r="O288" s="245"/>
      <c r="P288" s="142"/>
      <c r="Q288" s="142"/>
      <c r="R288" s="142"/>
      <c r="S288" s="142"/>
      <c r="T288" s="142"/>
    </row>
    <row r="289" spans="1:20" ht="15" customHeight="1">
      <c r="A289" s="143"/>
      <c r="B289" s="144"/>
      <c r="C289" s="142"/>
      <c r="D289" s="142"/>
      <c r="E289" s="142"/>
      <c r="F289" s="142"/>
      <c r="G289" s="142"/>
      <c r="H289" s="142"/>
      <c r="I289" s="142"/>
      <c r="J289" s="142"/>
      <c r="K289" s="245"/>
      <c r="L289" s="245"/>
      <c r="M289" s="142"/>
      <c r="N289" s="245"/>
      <c r="O289" s="245"/>
      <c r="P289" s="142"/>
      <c r="Q289" s="142"/>
      <c r="R289" s="142"/>
      <c r="S289" s="142"/>
      <c r="T289" s="142"/>
    </row>
    <row r="290" spans="1:20" ht="15" customHeight="1">
      <c r="A290" s="143"/>
      <c r="B290" s="144"/>
      <c r="C290" s="142"/>
      <c r="D290" s="142"/>
      <c r="E290" s="142"/>
      <c r="F290" s="142"/>
      <c r="G290" s="142"/>
      <c r="H290" s="142"/>
      <c r="I290" s="142"/>
      <c r="J290" s="142"/>
      <c r="K290" s="245"/>
      <c r="L290" s="245"/>
      <c r="M290" s="142"/>
      <c r="N290" s="245"/>
      <c r="O290" s="245"/>
      <c r="P290" s="142"/>
      <c r="Q290" s="142"/>
      <c r="R290" s="142"/>
      <c r="S290" s="142"/>
      <c r="T290" s="142"/>
    </row>
    <row r="291" spans="1:20" ht="15" customHeight="1">
      <c r="A291" s="143"/>
      <c r="B291" s="144"/>
      <c r="C291" s="142"/>
      <c r="D291" s="142"/>
      <c r="E291" s="142"/>
      <c r="F291" s="142"/>
      <c r="G291" s="142"/>
      <c r="H291" s="142"/>
      <c r="I291" s="142"/>
      <c r="J291" s="142"/>
      <c r="K291" s="245"/>
      <c r="L291" s="245"/>
      <c r="M291" s="142"/>
      <c r="N291" s="245"/>
      <c r="O291" s="245"/>
      <c r="P291" s="142"/>
      <c r="Q291" s="142"/>
      <c r="R291" s="142"/>
      <c r="S291" s="142"/>
      <c r="T291" s="142"/>
    </row>
    <row r="292" spans="1:20" ht="15" customHeight="1">
      <c r="A292" s="143"/>
      <c r="B292" s="144"/>
      <c r="C292" s="142"/>
      <c r="D292" s="142"/>
      <c r="E292" s="142"/>
      <c r="F292" s="142"/>
      <c r="G292" s="142"/>
      <c r="H292" s="142"/>
      <c r="I292" s="142"/>
      <c r="J292" s="142"/>
      <c r="K292" s="245"/>
      <c r="L292" s="245"/>
      <c r="M292" s="142"/>
      <c r="N292" s="245"/>
      <c r="O292" s="245"/>
      <c r="P292" s="142"/>
      <c r="Q292" s="142"/>
      <c r="R292" s="142"/>
      <c r="S292" s="142"/>
      <c r="T292" s="142"/>
    </row>
    <row r="293" spans="1:20" ht="15" customHeight="1">
      <c r="A293" s="143"/>
      <c r="B293" s="144"/>
      <c r="C293" s="142"/>
      <c r="D293" s="142"/>
      <c r="E293" s="142"/>
      <c r="F293" s="142"/>
      <c r="G293" s="142"/>
      <c r="H293" s="142"/>
      <c r="I293" s="142"/>
      <c r="J293" s="142"/>
      <c r="K293" s="245"/>
      <c r="L293" s="245"/>
      <c r="M293" s="142"/>
      <c r="N293" s="245"/>
      <c r="O293" s="245"/>
      <c r="P293" s="142"/>
      <c r="Q293" s="142"/>
      <c r="R293" s="142"/>
      <c r="S293" s="142"/>
      <c r="T293" s="142"/>
    </row>
    <row r="294" spans="1:20" ht="15" customHeight="1">
      <c r="A294" s="143"/>
      <c r="B294" s="144"/>
      <c r="C294" s="142"/>
      <c r="D294" s="142"/>
      <c r="E294" s="142"/>
      <c r="F294" s="142"/>
      <c r="G294" s="142"/>
      <c r="H294" s="142"/>
      <c r="I294" s="142"/>
      <c r="J294" s="142"/>
      <c r="K294" s="245"/>
      <c r="L294" s="245"/>
      <c r="M294" s="142"/>
      <c r="N294" s="245"/>
      <c r="O294" s="245"/>
      <c r="P294" s="142"/>
      <c r="Q294" s="142"/>
      <c r="R294" s="142"/>
      <c r="S294" s="142"/>
      <c r="T294" s="142"/>
    </row>
    <row r="295" spans="1:20" ht="15" customHeight="1">
      <c r="A295" s="143"/>
      <c r="B295" s="144"/>
      <c r="C295" s="142"/>
      <c r="D295" s="142"/>
      <c r="E295" s="142"/>
      <c r="F295" s="142"/>
      <c r="G295" s="142"/>
      <c r="H295" s="142"/>
      <c r="I295" s="142"/>
      <c r="J295" s="142"/>
      <c r="K295" s="245"/>
      <c r="L295" s="245"/>
      <c r="M295" s="142"/>
      <c r="N295" s="245"/>
      <c r="O295" s="245"/>
      <c r="P295" s="142"/>
      <c r="Q295" s="142"/>
      <c r="R295" s="142"/>
      <c r="S295" s="142"/>
      <c r="T295" s="142"/>
    </row>
    <row r="296" spans="1:20" ht="15" customHeight="1">
      <c r="A296" s="143"/>
      <c r="B296" s="144"/>
      <c r="C296" s="142"/>
      <c r="D296" s="142"/>
      <c r="E296" s="142"/>
      <c r="F296" s="142"/>
      <c r="G296" s="142"/>
      <c r="H296" s="142"/>
      <c r="I296" s="142"/>
      <c r="J296" s="142"/>
      <c r="K296" s="245"/>
      <c r="L296" s="245"/>
      <c r="M296" s="142"/>
      <c r="N296" s="245"/>
      <c r="O296" s="245"/>
      <c r="P296" s="142"/>
      <c r="Q296" s="142"/>
      <c r="R296" s="142"/>
      <c r="S296" s="142"/>
      <c r="T296" s="142"/>
    </row>
    <row r="297" spans="1:20" ht="15" customHeight="1">
      <c r="A297" s="143"/>
      <c r="B297" s="144"/>
      <c r="C297" s="142"/>
      <c r="D297" s="142"/>
      <c r="E297" s="142"/>
      <c r="F297" s="142"/>
      <c r="G297" s="142"/>
      <c r="H297" s="142"/>
      <c r="I297" s="142"/>
      <c r="J297" s="142"/>
      <c r="K297" s="245"/>
      <c r="L297" s="245"/>
      <c r="M297" s="142"/>
      <c r="N297" s="245"/>
      <c r="O297" s="245"/>
      <c r="P297" s="142"/>
      <c r="Q297" s="142"/>
      <c r="R297" s="142"/>
      <c r="S297" s="142"/>
      <c r="T297" s="142"/>
    </row>
    <row r="298" spans="1:20" ht="15" customHeight="1">
      <c r="A298" s="143"/>
      <c r="B298" s="144"/>
      <c r="C298" s="142"/>
      <c r="D298" s="142"/>
      <c r="E298" s="142"/>
      <c r="F298" s="142"/>
      <c r="G298" s="142"/>
      <c r="H298" s="142"/>
      <c r="I298" s="142"/>
      <c r="J298" s="142"/>
      <c r="K298" s="245"/>
      <c r="L298" s="245"/>
      <c r="M298" s="142"/>
      <c r="N298" s="245"/>
      <c r="O298" s="245"/>
      <c r="P298" s="142"/>
      <c r="Q298" s="142"/>
      <c r="R298" s="142"/>
      <c r="S298" s="142"/>
      <c r="T298" s="142"/>
    </row>
    <row r="299" spans="1:20" ht="15" customHeight="1">
      <c r="A299" s="143"/>
      <c r="B299" s="144"/>
      <c r="C299" s="142"/>
      <c r="D299" s="142"/>
      <c r="E299" s="142"/>
      <c r="F299" s="142"/>
      <c r="G299" s="142"/>
      <c r="H299" s="142"/>
      <c r="I299" s="142"/>
      <c r="J299" s="142"/>
      <c r="K299" s="245"/>
      <c r="L299" s="245"/>
      <c r="M299" s="142"/>
      <c r="N299" s="245"/>
      <c r="O299" s="245"/>
      <c r="P299" s="142"/>
      <c r="Q299" s="142"/>
      <c r="R299" s="142"/>
      <c r="S299" s="142"/>
      <c r="T299" s="142"/>
    </row>
    <row r="300" spans="1:20" ht="15" customHeight="1">
      <c r="A300" s="143"/>
      <c r="B300" s="144"/>
      <c r="C300" s="142"/>
      <c r="D300" s="142"/>
      <c r="E300" s="142"/>
      <c r="F300" s="142"/>
      <c r="G300" s="142"/>
      <c r="H300" s="142"/>
      <c r="I300" s="142"/>
      <c r="J300" s="142"/>
      <c r="K300" s="245"/>
      <c r="L300" s="245"/>
      <c r="M300" s="142"/>
      <c r="N300" s="245"/>
      <c r="O300" s="245"/>
      <c r="P300" s="142"/>
      <c r="Q300" s="142"/>
      <c r="R300" s="142"/>
      <c r="S300" s="142"/>
      <c r="T300" s="142"/>
    </row>
    <row r="301" spans="1:20" ht="15" customHeight="1">
      <c r="A301" s="143"/>
      <c r="B301" s="144"/>
      <c r="C301" s="142"/>
      <c r="D301" s="142"/>
      <c r="E301" s="142"/>
      <c r="F301" s="142"/>
      <c r="G301" s="142"/>
      <c r="H301" s="142"/>
      <c r="I301" s="142"/>
      <c r="J301" s="142"/>
      <c r="K301" s="245"/>
      <c r="L301" s="245"/>
      <c r="M301" s="142"/>
      <c r="N301" s="245"/>
      <c r="O301" s="245"/>
      <c r="P301" s="142"/>
      <c r="Q301" s="142"/>
      <c r="R301" s="142"/>
      <c r="S301" s="142"/>
      <c r="T301" s="142"/>
    </row>
    <row r="302" spans="1:20" ht="15" customHeight="1">
      <c r="A302" s="143"/>
      <c r="B302" s="144"/>
      <c r="C302" s="142"/>
      <c r="D302" s="142"/>
      <c r="E302" s="142"/>
      <c r="F302" s="142"/>
      <c r="G302" s="142"/>
      <c r="H302" s="142"/>
      <c r="I302" s="142"/>
      <c r="J302" s="142"/>
      <c r="K302" s="245"/>
      <c r="L302" s="245"/>
      <c r="M302" s="142"/>
      <c r="N302" s="245"/>
      <c r="O302" s="245"/>
      <c r="P302" s="142"/>
      <c r="Q302" s="142"/>
      <c r="R302" s="142"/>
      <c r="S302" s="142"/>
      <c r="T302" s="142"/>
    </row>
    <row r="303" spans="1:20" ht="15" customHeight="1">
      <c r="A303" s="143"/>
      <c r="B303" s="144"/>
      <c r="C303" s="142"/>
      <c r="D303" s="142"/>
      <c r="E303" s="142"/>
      <c r="F303" s="142"/>
      <c r="G303" s="142"/>
      <c r="H303" s="142"/>
      <c r="I303" s="142"/>
      <c r="J303" s="142"/>
      <c r="K303" s="245"/>
      <c r="L303" s="245"/>
      <c r="M303" s="142"/>
      <c r="N303" s="245"/>
      <c r="O303" s="245"/>
      <c r="P303" s="142"/>
      <c r="Q303" s="142"/>
      <c r="R303" s="142"/>
      <c r="S303" s="142"/>
      <c r="T303" s="142"/>
    </row>
    <row r="304" spans="1:20" ht="15" customHeight="1">
      <c r="A304" s="143"/>
      <c r="B304" s="144"/>
      <c r="C304" s="142"/>
      <c r="D304" s="142"/>
      <c r="E304" s="142"/>
      <c r="F304" s="142"/>
      <c r="G304" s="142"/>
      <c r="H304" s="142"/>
      <c r="I304" s="142"/>
      <c r="J304" s="142"/>
      <c r="K304" s="245"/>
      <c r="L304" s="245"/>
      <c r="M304" s="142"/>
      <c r="N304" s="245"/>
      <c r="O304" s="245"/>
      <c r="P304" s="142"/>
      <c r="Q304" s="142"/>
      <c r="R304" s="142"/>
      <c r="S304" s="142"/>
      <c r="T304" s="142"/>
    </row>
    <row r="305" spans="1:20" ht="15" customHeight="1">
      <c r="A305" s="143"/>
      <c r="B305" s="144"/>
      <c r="C305" s="142"/>
      <c r="D305" s="142"/>
      <c r="E305" s="142"/>
      <c r="F305" s="142"/>
      <c r="G305" s="142"/>
      <c r="H305" s="142"/>
      <c r="I305" s="142"/>
      <c r="J305" s="142"/>
      <c r="K305" s="245"/>
      <c r="L305" s="245"/>
      <c r="M305" s="142"/>
      <c r="N305" s="245"/>
      <c r="O305" s="245"/>
      <c r="P305" s="142"/>
      <c r="Q305" s="142"/>
      <c r="R305" s="142"/>
      <c r="S305" s="142"/>
      <c r="T305" s="142"/>
    </row>
    <row r="306" spans="1:20" ht="15" customHeight="1">
      <c r="A306" s="143"/>
      <c r="B306" s="144"/>
      <c r="C306" s="142"/>
      <c r="D306" s="142"/>
      <c r="E306" s="142"/>
      <c r="F306" s="142"/>
      <c r="G306" s="142"/>
      <c r="H306" s="142"/>
      <c r="I306" s="142"/>
      <c r="J306" s="142"/>
      <c r="K306" s="245"/>
      <c r="L306" s="245"/>
      <c r="M306" s="142"/>
      <c r="N306" s="245"/>
      <c r="O306" s="245"/>
      <c r="P306" s="142"/>
      <c r="Q306" s="142"/>
      <c r="R306" s="142"/>
      <c r="S306" s="142"/>
      <c r="T306" s="142"/>
    </row>
    <row r="307" spans="1:20" ht="15" customHeight="1">
      <c r="A307" s="143"/>
      <c r="B307" s="144"/>
      <c r="C307" s="142"/>
      <c r="D307" s="142"/>
      <c r="E307" s="142"/>
      <c r="F307" s="142"/>
      <c r="G307" s="142"/>
      <c r="H307" s="142"/>
      <c r="I307" s="142"/>
      <c r="J307" s="142"/>
      <c r="K307" s="245"/>
      <c r="L307" s="245"/>
      <c r="M307" s="142"/>
      <c r="N307" s="245"/>
      <c r="O307" s="245"/>
      <c r="P307" s="142"/>
      <c r="Q307" s="142"/>
      <c r="R307" s="142"/>
      <c r="S307" s="142"/>
      <c r="T307" s="142"/>
    </row>
    <row r="308" spans="1:20" ht="15" customHeight="1">
      <c r="A308" s="143"/>
      <c r="B308" s="144"/>
      <c r="C308" s="142"/>
      <c r="D308" s="142"/>
      <c r="E308" s="142"/>
      <c r="F308" s="142"/>
      <c r="G308" s="142"/>
      <c r="H308" s="142"/>
      <c r="I308" s="142"/>
      <c r="J308" s="142"/>
      <c r="K308" s="245"/>
      <c r="L308" s="245"/>
      <c r="M308" s="142"/>
      <c r="N308" s="245"/>
      <c r="O308" s="245"/>
      <c r="P308" s="142"/>
      <c r="Q308" s="142"/>
      <c r="R308" s="142"/>
      <c r="S308" s="142"/>
      <c r="T308" s="142"/>
    </row>
    <row r="309" spans="1:20" ht="15" customHeight="1">
      <c r="A309" s="143"/>
      <c r="B309" s="144"/>
      <c r="C309" s="142"/>
      <c r="D309" s="142"/>
      <c r="E309" s="142"/>
      <c r="F309" s="142"/>
      <c r="G309" s="142"/>
      <c r="H309" s="142"/>
      <c r="I309" s="142"/>
      <c r="J309" s="142"/>
      <c r="K309" s="245"/>
      <c r="L309" s="245"/>
      <c r="M309" s="142"/>
      <c r="N309" s="245"/>
      <c r="O309" s="245"/>
      <c r="P309" s="142"/>
      <c r="Q309" s="142"/>
      <c r="R309" s="142"/>
      <c r="S309" s="142"/>
      <c r="T309" s="142"/>
    </row>
    <row r="310" spans="1:20" ht="15" customHeight="1">
      <c r="A310" s="143"/>
      <c r="B310" s="144"/>
      <c r="C310" s="142"/>
      <c r="D310" s="142"/>
      <c r="E310" s="142"/>
      <c r="F310" s="142"/>
      <c r="G310" s="142"/>
      <c r="H310" s="142"/>
      <c r="I310" s="142"/>
      <c r="J310" s="142"/>
      <c r="K310" s="245"/>
      <c r="L310" s="245"/>
      <c r="M310" s="142"/>
      <c r="N310" s="245"/>
      <c r="O310" s="245"/>
      <c r="P310" s="142"/>
      <c r="Q310" s="142"/>
      <c r="R310" s="142"/>
      <c r="S310" s="142"/>
      <c r="T310" s="142"/>
    </row>
    <row r="311" spans="1:20" ht="15" customHeight="1">
      <c r="A311" s="143"/>
      <c r="B311" s="144"/>
      <c r="C311" s="142"/>
      <c r="D311" s="142"/>
      <c r="E311" s="142"/>
      <c r="F311" s="142"/>
      <c r="G311" s="142"/>
      <c r="H311" s="142"/>
      <c r="I311" s="142"/>
      <c r="J311" s="142"/>
      <c r="K311" s="245"/>
      <c r="L311" s="245"/>
      <c r="M311" s="142"/>
      <c r="N311" s="245"/>
      <c r="O311" s="245"/>
      <c r="P311" s="142"/>
      <c r="Q311" s="142"/>
      <c r="R311" s="142"/>
      <c r="S311" s="142"/>
      <c r="T311" s="142"/>
    </row>
    <row r="312" spans="1:20" ht="15" customHeight="1">
      <c r="A312" s="143"/>
      <c r="B312" s="144"/>
      <c r="C312" s="142"/>
      <c r="D312" s="142"/>
      <c r="E312" s="142"/>
      <c r="F312" s="142"/>
      <c r="G312" s="142"/>
      <c r="H312" s="142"/>
      <c r="I312" s="142"/>
      <c r="J312" s="142"/>
      <c r="K312" s="245"/>
      <c r="L312" s="245"/>
      <c r="M312" s="142"/>
      <c r="N312" s="245"/>
      <c r="O312" s="245"/>
      <c r="P312" s="142"/>
      <c r="Q312" s="142"/>
      <c r="R312" s="142"/>
      <c r="S312" s="142"/>
      <c r="T312" s="142"/>
    </row>
    <row r="313" spans="1:20" ht="15" customHeight="1">
      <c r="A313" s="143"/>
      <c r="B313" s="144"/>
      <c r="C313" s="142"/>
      <c r="D313" s="142"/>
      <c r="E313" s="142"/>
      <c r="F313" s="142"/>
      <c r="G313" s="142"/>
      <c r="H313" s="142"/>
      <c r="I313" s="142"/>
      <c r="J313" s="142"/>
      <c r="K313" s="245"/>
      <c r="L313" s="245"/>
      <c r="M313" s="142"/>
      <c r="N313" s="245"/>
      <c r="O313" s="245"/>
      <c r="P313" s="142"/>
      <c r="Q313" s="142"/>
      <c r="R313" s="142"/>
      <c r="S313" s="142"/>
      <c r="T313" s="142"/>
    </row>
    <row r="314" spans="1:20" ht="15" customHeight="1">
      <c r="A314" s="143"/>
      <c r="B314" s="144"/>
      <c r="C314" s="142"/>
      <c r="D314" s="142"/>
      <c r="E314" s="142"/>
      <c r="F314" s="142"/>
      <c r="G314" s="142"/>
      <c r="H314" s="142"/>
      <c r="I314" s="142"/>
      <c r="J314" s="142"/>
      <c r="K314" s="245"/>
      <c r="L314" s="245"/>
      <c r="M314" s="142"/>
      <c r="N314" s="245"/>
      <c r="O314" s="245"/>
      <c r="P314" s="142"/>
      <c r="Q314" s="142"/>
      <c r="R314" s="142"/>
      <c r="S314" s="142"/>
      <c r="T314" s="142"/>
    </row>
    <row r="315" spans="1:20" ht="15" customHeight="1">
      <c r="A315" s="143"/>
      <c r="B315" s="144"/>
      <c r="C315" s="142"/>
      <c r="D315" s="142"/>
      <c r="E315" s="142"/>
      <c r="F315" s="142"/>
      <c r="G315" s="142"/>
      <c r="H315" s="142"/>
      <c r="I315" s="142"/>
      <c r="J315" s="142"/>
      <c r="K315" s="245"/>
      <c r="L315" s="245"/>
      <c r="M315" s="142"/>
      <c r="N315" s="245"/>
      <c r="O315" s="245"/>
      <c r="P315" s="142"/>
      <c r="Q315" s="142"/>
      <c r="R315" s="142"/>
      <c r="S315" s="142"/>
      <c r="T315" s="142"/>
    </row>
    <row r="316" spans="1:20" ht="15" customHeight="1">
      <c r="A316" s="143"/>
      <c r="B316" s="144"/>
      <c r="C316" s="142"/>
      <c r="D316" s="142"/>
      <c r="E316" s="142"/>
      <c r="F316" s="142"/>
      <c r="G316" s="142"/>
      <c r="H316" s="142"/>
      <c r="I316" s="142"/>
      <c r="J316" s="142"/>
      <c r="K316" s="245"/>
      <c r="L316" s="245"/>
      <c r="M316" s="142"/>
      <c r="N316" s="245"/>
      <c r="O316" s="245"/>
      <c r="P316" s="142"/>
      <c r="Q316" s="142"/>
      <c r="R316" s="142"/>
      <c r="S316" s="142"/>
      <c r="T316" s="142"/>
    </row>
    <row r="317" spans="1:20" ht="15" customHeight="1">
      <c r="A317" s="143"/>
      <c r="B317" s="144"/>
      <c r="C317" s="142"/>
      <c r="D317" s="142"/>
      <c r="E317" s="142"/>
      <c r="F317" s="142"/>
      <c r="G317" s="142"/>
      <c r="H317" s="142"/>
      <c r="I317" s="142"/>
      <c r="J317" s="142"/>
      <c r="K317" s="245"/>
      <c r="L317" s="245"/>
      <c r="M317" s="142"/>
      <c r="N317" s="245"/>
      <c r="O317" s="245"/>
      <c r="P317" s="142"/>
      <c r="Q317" s="142"/>
      <c r="R317" s="142"/>
      <c r="S317" s="142"/>
      <c r="T317" s="142"/>
    </row>
    <row r="318" spans="1:20" ht="15" customHeight="1">
      <c r="A318" s="143"/>
      <c r="B318" s="144"/>
      <c r="C318" s="142"/>
      <c r="D318" s="142"/>
      <c r="E318" s="142"/>
      <c r="F318" s="142"/>
      <c r="G318" s="142"/>
      <c r="H318" s="142"/>
      <c r="I318" s="142"/>
      <c r="J318" s="142"/>
      <c r="K318" s="245"/>
      <c r="L318" s="245"/>
      <c r="M318" s="142"/>
      <c r="N318" s="245"/>
      <c r="O318" s="245"/>
      <c r="P318" s="142"/>
      <c r="Q318" s="142"/>
      <c r="R318" s="142"/>
      <c r="S318" s="142"/>
      <c r="T318" s="142"/>
    </row>
    <row r="319" spans="1:20" ht="15" customHeight="1">
      <c r="A319" s="143"/>
      <c r="B319" s="144"/>
      <c r="C319" s="142"/>
      <c r="D319" s="142"/>
      <c r="E319" s="142"/>
      <c r="F319" s="142"/>
      <c r="G319" s="142"/>
      <c r="H319" s="142"/>
      <c r="I319" s="142"/>
      <c r="J319" s="142"/>
      <c r="K319" s="245"/>
      <c r="L319" s="245"/>
      <c r="M319" s="142"/>
      <c r="N319" s="245"/>
      <c r="O319" s="245"/>
      <c r="P319" s="142"/>
      <c r="Q319" s="142"/>
      <c r="R319" s="142"/>
      <c r="S319" s="142"/>
      <c r="T319" s="142"/>
    </row>
    <row r="320" spans="1:20" ht="15" customHeight="1">
      <c r="A320" s="143"/>
      <c r="B320" s="144"/>
      <c r="C320" s="142"/>
      <c r="D320" s="142"/>
      <c r="E320" s="142"/>
      <c r="F320" s="142"/>
      <c r="G320" s="142"/>
      <c r="H320" s="142"/>
      <c r="I320" s="142"/>
      <c r="J320" s="142"/>
      <c r="K320" s="245"/>
      <c r="L320" s="245"/>
      <c r="M320" s="142"/>
      <c r="N320" s="245"/>
      <c r="O320" s="245"/>
      <c r="P320" s="142"/>
      <c r="Q320" s="142"/>
      <c r="R320" s="142"/>
      <c r="S320" s="142"/>
      <c r="T320" s="142"/>
    </row>
    <row r="321" spans="1:20" ht="15" customHeight="1">
      <c r="A321" s="143"/>
      <c r="B321" s="144"/>
      <c r="C321" s="142"/>
      <c r="D321" s="142"/>
      <c r="E321" s="142"/>
      <c r="F321" s="142"/>
      <c r="G321" s="142"/>
      <c r="H321" s="142"/>
      <c r="I321" s="142"/>
      <c r="J321" s="142"/>
      <c r="K321" s="245"/>
      <c r="L321" s="245"/>
      <c r="M321" s="142"/>
      <c r="N321" s="245"/>
      <c r="O321" s="245"/>
      <c r="P321" s="142"/>
      <c r="Q321" s="142"/>
      <c r="R321" s="142"/>
      <c r="S321" s="142"/>
      <c r="T321" s="142"/>
    </row>
    <row r="322" spans="1:20" ht="15" customHeight="1">
      <c r="A322" s="143"/>
      <c r="B322" s="144"/>
      <c r="C322" s="142"/>
      <c r="D322" s="142"/>
      <c r="E322" s="142"/>
      <c r="F322" s="142"/>
      <c r="G322" s="142"/>
      <c r="H322" s="142"/>
      <c r="I322" s="142"/>
      <c r="J322" s="142"/>
      <c r="K322" s="245"/>
      <c r="L322" s="245"/>
      <c r="M322" s="142"/>
      <c r="N322" s="245"/>
      <c r="O322" s="245"/>
      <c r="P322" s="142"/>
      <c r="Q322" s="142"/>
      <c r="R322" s="142"/>
      <c r="S322" s="142"/>
      <c r="T322" s="142"/>
    </row>
    <row r="323" spans="1:20" ht="15" customHeight="1">
      <c r="A323" s="143"/>
      <c r="B323" s="144"/>
      <c r="C323" s="142"/>
      <c r="D323" s="142"/>
      <c r="E323" s="142"/>
      <c r="F323" s="142"/>
      <c r="G323" s="142"/>
      <c r="H323" s="142"/>
      <c r="I323" s="142"/>
      <c r="J323" s="142"/>
      <c r="K323" s="245"/>
      <c r="L323" s="245"/>
      <c r="M323" s="142"/>
      <c r="N323" s="245"/>
      <c r="O323" s="245"/>
      <c r="P323" s="142"/>
      <c r="Q323" s="142"/>
      <c r="R323" s="142"/>
      <c r="S323" s="142"/>
      <c r="T323" s="142"/>
    </row>
    <row r="324" spans="1:20" ht="15" customHeight="1">
      <c r="A324" s="143"/>
      <c r="B324" s="144"/>
      <c r="C324" s="142"/>
      <c r="D324" s="142"/>
      <c r="E324" s="142"/>
      <c r="F324" s="142"/>
      <c r="G324" s="142"/>
      <c r="H324" s="142"/>
      <c r="I324" s="142"/>
      <c r="J324" s="142"/>
      <c r="K324" s="245"/>
      <c r="L324" s="245"/>
      <c r="M324" s="142"/>
      <c r="N324" s="245"/>
      <c r="O324" s="245"/>
      <c r="P324" s="142"/>
      <c r="Q324" s="142"/>
      <c r="R324" s="142"/>
      <c r="S324" s="142"/>
      <c r="T324" s="142"/>
    </row>
    <row r="325" spans="1:20" ht="15" customHeight="1">
      <c r="A325" s="143"/>
      <c r="B325" s="144"/>
      <c r="C325" s="142"/>
      <c r="D325" s="142"/>
      <c r="E325" s="142"/>
      <c r="F325" s="142"/>
      <c r="G325" s="142"/>
      <c r="H325" s="142"/>
      <c r="I325" s="142"/>
      <c r="J325" s="142"/>
      <c r="K325" s="245"/>
      <c r="L325" s="245"/>
      <c r="M325" s="142"/>
      <c r="N325" s="245"/>
      <c r="O325" s="245"/>
      <c r="P325" s="142"/>
      <c r="Q325" s="142"/>
      <c r="R325" s="142"/>
      <c r="S325" s="142"/>
      <c r="T325" s="142"/>
    </row>
    <row r="326" spans="1:20" ht="15" customHeight="1">
      <c r="A326" s="143"/>
      <c r="B326" s="144"/>
      <c r="C326" s="142"/>
      <c r="D326" s="142"/>
      <c r="E326" s="142"/>
      <c r="F326" s="142"/>
      <c r="G326" s="142"/>
      <c r="H326" s="142"/>
      <c r="I326" s="142"/>
      <c r="J326" s="142"/>
      <c r="K326" s="245"/>
      <c r="L326" s="245"/>
      <c r="M326" s="142"/>
      <c r="N326" s="245"/>
      <c r="O326" s="245"/>
      <c r="P326" s="142"/>
      <c r="Q326" s="142"/>
      <c r="R326" s="142"/>
      <c r="S326" s="142"/>
      <c r="T326" s="142"/>
    </row>
    <row r="327" spans="1:20" ht="15" customHeight="1">
      <c r="A327" s="143"/>
      <c r="B327" s="144"/>
      <c r="C327" s="142"/>
      <c r="D327" s="142"/>
      <c r="E327" s="142"/>
      <c r="F327" s="142"/>
      <c r="G327" s="142"/>
      <c r="H327" s="142"/>
      <c r="I327" s="142"/>
      <c r="J327" s="142"/>
      <c r="K327" s="245"/>
      <c r="L327" s="245"/>
      <c r="M327" s="142"/>
      <c r="N327" s="245"/>
      <c r="O327" s="245"/>
      <c r="P327" s="142"/>
      <c r="Q327" s="142"/>
      <c r="R327" s="142"/>
      <c r="S327" s="142"/>
      <c r="T327" s="142"/>
    </row>
    <row r="328" spans="1:20" ht="15" customHeight="1">
      <c r="A328" s="143"/>
      <c r="B328" s="144"/>
      <c r="C328" s="142"/>
      <c r="D328" s="142"/>
      <c r="E328" s="142"/>
      <c r="F328" s="142"/>
      <c r="G328" s="142"/>
      <c r="H328" s="142"/>
      <c r="I328" s="142"/>
      <c r="J328" s="142"/>
      <c r="K328" s="245"/>
      <c r="L328" s="245"/>
      <c r="M328" s="142"/>
      <c r="N328" s="245"/>
      <c r="O328" s="245"/>
      <c r="P328" s="142"/>
      <c r="Q328" s="142"/>
      <c r="R328" s="142"/>
      <c r="S328" s="142"/>
      <c r="T328" s="142"/>
    </row>
    <row r="329" spans="1:20" ht="15" customHeight="1">
      <c r="A329" s="143"/>
      <c r="B329" s="144"/>
      <c r="C329" s="142"/>
      <c r="D329" s="142"/>
      <c r="E329" s="142"/>
      <c r="F329" s="142"/>
      <c r="G329" s="142"/>
      <c r="H329" s="142"/>
      <c r="I329" s="142"/>
      <c r="J329" s="142"/>
      <c r="K329" s="245"/>
      <c r="L329" s="245"/>
      <c r="M329" s="142"/>
      <c r="N329" s="245"/>
      <c r="O329" s="245"/>
      <c r="P329" s="142"/>
      <c r="Q329" s="142"/>
      <c r="R329" s="142"/>
      <c r="S329" s="142"/>
      <c r="T329" s="142"/>
    </row>
    <row r="330" spans="1:20" ht="15" customHeight="1">
      <c r="A330" s="143"/>
      <c r="B330" s="144"/>
      <c r="C330" s="142"/>
      <c r="D330" s="142"/>
      <c r="E330" s="142"/>
      <c r="F330" s="142"/>
      <c r="G330" s="142"/>
      <c r="H330" s="142"/>
      <c r="I330" s="142"/>
      <c r="J330" s="142"/>
      <c r="K330" s="245"/>
      <c r="L330" s="245"/>
      <c r="M330" s="142"/>
      <c r="N330" s="245"/>
      <c r="O330" s="245"/>
      <c r="P330" s="142"/>
      <c r="Q330" s="142"/>
      <c r="R330" s="142"/>
      <c r="S330" s="142"/>
      <c r="T330" s="142"/>
    </row>
    <row r="331" spans="1:20" ht="15" customHeight="1">
      <c r="A331" s="143"/>
      <c r="B331" s="144"/>
      <c r="C331" s="142"/>
      <c r="D331" s="142"/>
      <c r="E331" s="142"/>
      <c r="F331" s="142"/>
      <c r="G331" s="142"/>
      <c r="H331" s="142"/>
      <c r="I331" s="142"/>
      <c r="J331" s="142"/>
      <c r="K331" s="245"/>
      <c r="L331" s="245"/>
      <c r="M331" s="142"/>
      <c r="N331" s="245"/>
      <c r="O331" s="245"/>
      <c r="P331" s="142"/>
      <c r="Q331" s="142"/>
      <c r="R331" s="142"/>
      <c r="S331" s="142"/>
      <c r="T331" s="142"/>
    </row>
    <row r="332" spans="1:20" ht="15" customHeight="1">
      <c r="A332" s="143"/>
      <c r="B332" s="144"/>
      <c r="C332" s="142"/>
      <c r="D332" s="142"/>
      <c r="E332" s="142"/>
      <c r="F332" s="142"/>
      <c r="G332" s="142"/>
      <c r="H332" s="142"/>
      <c r="I332" s="142"/>
      <c r="J332" s="142"/>
      <c r="K332" s="245"/>
      <c r="L332" s="245"/>
      <c r="M332" s="142"/>
      <c r="N332" s="245"/>
      <c r="O332" s="245"/>
      <c r="P332" s="142"/>
      <c r="Q332" s="142"/>
      <c r="R332" s="142"/>
      <c r="S332" s="142"/>
      <c r="T332" s="142"/>
    </row>
    <row r="333" spans="1:20" ht="15" customHeight="1">
      <c r="A333" s="143"/>
      <c r="B333" s="144"/>
      <c r="C333" s="142"/>
      <c r="D333" s="142"/>
      <c r="E333" s="142"/>
      <c r="F333" s="142"/>
      <c r="G333" s="142"/>
      <c r="H333" s="142"/>
      <c r="I333" s="142"/>
      <c r="J333" s="142"/>
      <c r="K333" s="245"/>
      <c r="L333" s="245"/>
      <c r="M333" s="142"/>
      <c r="N333" s="245"/>
      <c r="O333" s="245"/>
      <c r="P333" s="142"/>
      <c r="Q333" s="142"/>
      <c r="R333" s="142"/>
      <c r="S333" s="142"/>
      <c r="T333" s="142"/>
    </row>
    <row r="334" spans="1:20" ht="15" customHeight="1">
      <c r="A334" s="143"/>
      <c r="B334" s="144"/>
      <c r="C334" s="142"/>
      <c r="D334" s="142"/>
      <c r="E334" s="142"/>
      <c r="F334" s="142"/>
      <c r="G334" s="142"/>
      <c r="H334" s="142"/>
      <c r="I334" s="142"/>
      <c r="J334" s="142"/>
      <c r="K334" s="245"/>
      <c r="L334" s="245"/>
      <c r="M334" s="142"/>
      <c r="N334" s="245"/>
      <c r="O334" s="245"/>
      <c r="P334" s="142"/>
      <c r="Q334" s="142"/>
      <c r="R334" s="142"/>
      <c r="S334" s="142"/>
      <c r="T334" s="142"/>
    </row>
    <row r="335" spans="1:20" ht="15" customHeight="1">
      <c r="A335" s="143"/>
      <c r="B335" s="144"/>
      <c r="C335" s="142"/>
      <c r="D335" s="142"/>
      <c r="E335" s="142"/>
      <c r="F335" s="142"/>
      <c r="G335" s="142"/>
      <c r="H335" s="142"/>
      <c r="I335" s="142"/>
      <c r="J335" s="142"/>
      <c r="K335" s="245"/>
      <c r="L335" s="245"/>
      <c r="M335" s="142"/>
      <c r="N335" s="245"/>
      <c r="O335" s="245"/>
      <c r="P335" s="142"/>
      <c r="Q335" s="142"/>
      <c r="R335" s="142"/>
      <c r="S335" s="142"/>
      <c r="T335" s="142"/>
    </row>
    <row r="336" spans="1:20" ht="15" customHeight="1">
      <c r="A336" s="143"/>
      <c r="B336" s="144"/>
      <c r="C336" s="142"/>
      <c r="D336" s="142"/>
      <c r="E336" s="142"/>
      <c r="F336" s="142"/>
      <c r="G336" s="142"/>
      <c r="H336" s="142"/>
      <c r="I336" s="142"/>
      <c r="J336" s="142"/>
      <c r="K336" s="245"/>
      <c r="L336" s="245"/>
      <c r="M336" s="142"/>
      <c r="N336" s="245"/>
      <c r="O336" s="245"/>
      <c r="P336" s="142"/>
      <c r="Q336" s="142"/>
      <c r="R336" s="142"/>
      <c r="S336" s="142"/>
      <c r="T336" s="142"/>
    </row>
    <row r="337" spans="1:20" ht="15" customHeight="1">
      <c r="A337" s="143"/>
      <c r="B337" s="144"/>
      <c r="C337" s="142"/>
      <c r="D337" s="142"/>
      <c r="E337" s="142"/>
      <c r="F337" s="142"/>
      <c r="G337" s="142"/>
      <c r="H337" s="142"/>
      <c r="I337" s="142"/>
      <c r="J337" s="142"/>
      <c r="K337" s="245"/>
      <c r="L337" s="245"/>
      <c r="M337" s="142"/>
      <c r="N337" s="245"/>
      <c r="O337" s="245"/>
      <c r="P337" s="142"/>
      <c r="Q337" s="142"/>
      <c r="R337" s="142"/>
      <c r="S337" s="142"/>
      <c r="T337" s="142"/>
    </row>
    <row r="338" spans="1:20" ht="15" customHeight="1">
      <c r="A338" s="143"/>
      <c r="B338" s="144"/>
      <c r="C338" s="142"/>
      <c r="D338" s="142"/>
      <c r="E338" s="142"/>
      <c r="F338" s="142"/>
      <c r="G338" s="142"/>
      <c r="H338" s="142"/>
      <c r="I338" s="142"/>
      <c r="J338" s="142"/>
      <c r="K338" s="245"/>
      <c r="L338" s="245"/>
      <c r="M338" s="142"/>
      <c r="N338" s="245"/>
      <c r="O338" s="245"/>
      <c r="P338" s="142"/>
      <c r="Q338" s="142"/>
      <c r="R338" s="142"/>
      <c r="S338" s="142"/>
      <c r="T338" s="142"/>
    </row>
    <row r="339" spans="1:20" ht="15" customHeight="1">
      <c r="A339" s="143"/>
      <c r="B339" s="144"/>
      <c r="C339" s="142"/>
      <c r="D339" s="142"/>
      <c r="E339" s="142"/>
      <c r="F339" s="142"/>
      <c r="G339" s="142"/>
      <c r="H339" s="142"/>
      <c r="I339" s="142"/>
      <c r="J339" s="142"/>
      <c r="K339" s="245"/>
      <c r="L339" s="245"/>
      <c r="M339" s="142"/>
      <c r="N339" s="245"/>
      <c r="O339" s="245"/>
      <c r="P339" s="142"/>
      <c r="Q339" s="142"/>
      <c r="R339" s="142"/>
      <c r="S339" s="142"/>
      <c r="T339" s="142"/>
    </row>
    <row r="340" spans="1:20" ht="15" customHeight="1">
      <c r="A340" s="143"/>
      <c r="B340" s="144"/>
      <c r="C340" s="142"/>
      <c r="D340" s="142"/>
      <c r="E340" s="142"/>
      <c r="F340" s="142"/>
      <c r="G340" s="142"/>
      <c r="H340" s="142"/>
      <c r="I340" s="142"/>
      <c r="J340" s="142"/>
      <c r="K340" s="245"/>
      <c r="L340" s="245"/>
      <c r="M340" s="142"/>
      <c r="N340" s="245"/>
      <c r="O340" s="245"/>
      <c r="P340" s="142"/>
      <c r="Q340" s="142"/>
      <c r="R340" s="142"/>
      <c r="S340" s="142"/>
      <c r="T340" s="142"/>
    </row>
    <row r="341" spans="1:20" ht="15" customHeight="1">
      <c r="A341" s="143"/>
      <c r="B341" s="144"/>
      <c r="C341" s="142"/>
      <c r="D341" s="142"/>
      <c r="E341" s="142"/>
      <c r="F341" s="142"/>
      <c r="G341" s="142"/>
      <c r="H341" s="142"/>
      <c r="I341" s="142"/>
      <c r="J341" s="142"/>
      <c r="K341" s="245"/>
      <c r="L341" s="245"/>
      <c r="M341" s="142"/>
      <c r="N341" s="245"/>
      <c r="O341" s="245"/>
      <c r="P341" s="142"/>
      <c r="Q341" s="142"/>
      <c r="R341" s="142"/>
      <c r="S341" s="142"/>
      <c r="T341" s="142"/>
    </row>
    <row r="342" spans="1:20" ht="15" customHeight="1">
      <c r="A342" s="143"/>
      <c r="B342" s="144"/>
      <c r="C342" s="142"/>
      <c r="D342" s="142"/>
      <c r="E342" s="142"/>
      <c r="F342" s="142"/>
      <c r="G342" s="142"/>
      <c r="H342" s="142"/>
      <c r="I342" s="142"/>
      <c r="J342" s="142"/>
      <c r="K342" s="245"/>
      <c r="L342" s="245"/>
      <c r="M342" s="142"/>
      <c r="N342" s="245"/>
      <c r="O342" s="245"/>
      <c r="P342" s="142"/>
      <c r="Q342" s="142"/>
      <c r="R342" s="142"/>
      <c r="S342" s="142"/>
      <c r="T342" s="142"/>
    </row>
    <row r="343" spans="1:20" ht="15" customHeight="1">
      <c r="A343" s="143"/>
      <c r="B343" s="144"/>
      <c r="C343" s="142"/>
      <c r="D343" s="142"/>
      <c r="E343" s="142"/>
      <c r="F343" s="142"/>
      <c r="G343" s="142"/>
      <c r="H343" s="142"/>
      <c r="I343" s="142"/>
      <c r="J343" s="142"/>
      <c r="K343" s="245"/>
      <c r="L343" s="245"/>
      <c r="M343" s="142"/>
      <c r="N343" s="245"/>
      <c r="O343" s="245"/>
      <c r="P343" s="142"/>
      <c r="Q343" s="142"/>
      <c r="R343" s="142"/>
      <c r="S343" s="142"/>
      <c r="T343" s="142"/>
    </row>
    <row r="344" spans="1:20" ht="15" customHeight="1">
      <c r="A344" s="143"/>
      <c r="B344" s="144"/>
      <c r="C344" s="142"/>
      <c r="D344" s="142"/>
      <c r="E344" s="142"/>
      <c r="F344" s="142"/>
      <c r="G344" s="142"/>
      <c r="H344" s="142"/>
      <c r="I344" s="142"/>
      <c r="J344" s="142"/>
      <c r="K344" s="245"/>
      <c r="L344" s="245"/>
      <c r="M344" s="142"/>
      <c r="N344" s="245"/>
      <c r="O344" s="245"/>
      <c r="P344" s="142"/>
      <c r="Q344" s="142"/>
      <c r="R344" s="142"/>
      <c r="S344" s="142"/>
      <c r="T344" s="142"/>
    </row>
    <row r="345" spans="1:20" ht="15" customHeight="1">
      <c r="A345" s="143"/>
      <c r="B345" s="144"/>
      <c r="C345" s="142"/>
      <c r="D345" s="142"/>
      <c r="E345" s="142"/>
      <c r="F345" s="142"/>
      <c r="G345" s="142"/>
      <c r="H345" s="142"/>
      <c r="I345" s="142"/>
      <c r="J345" s="142"/>
      <c r="K345" s="245"/>
      <c r="L345" s="245"/>
      <c r="M345" s="142"/>
      <c r="N345" s="245"/>
      <c r="O345" s="245"/>
      <c r="P345" s="142"/>
      <c r="Q345" s="142"/>
      <c r="R345" s="142"/>
      <c r="S345" s="142"/>
      <c r="T345" s="142"/>
    </row>
    <row r="346" spans="1:20" ht="15" customHeight="1">
      <c r="A346" s="143"/>
      <c r="B346" s="144"/>
      <c r="C346" s="142"/>
      <c r="D346" s="142"/>
      <c r="E346" s="142"/>
      <c r="F346" s="142"/>
      <c r="G346" s="142"/>
      <c r="H346" s="142"/>
      <c r="I346" s="142"/>
      <c r="J346" s="142"/>
      <c r="K346" s="245"/>
      <c r="L346" s="245"/>
      <c r="M346" s="142"/>
      <c r="N346" s="245"/>
      <c r="O346" s="245"/>
      <c r="P346" s="142"/>
      <c r="Q346" s="142"/>
      <c r="R346" s="142"/>
      <c r="S346" s="142"/>
      <c r="T346" s="142"/>
    </row>
    <row r="347" spans="1:20" ht="15" customHeight="1">
      <c r="A347" s="143"/>
      <c r="B347" s="144"/>
      <c r="C347" s="142"/>
      <c r="D347" s="142"/>
      <c r="E347" s="142"/>
      <c r="F347" s="142"/>
      <c r="G347" s="142"/>
      <c r="H347" s="142"/>
      <c r="I347" s="142"/>
      <c r="J347" s="142"/>
      <c r="K347" s="245"/>
      <c r="L347" s="245"/>
      <c r="M347" s="142"/>
      <c r="N347" s="245"/>
      <c r="O347" s="245"/>
      <c r="P347" s="142"/>
      <c r="Q347" s="142"/>
      <c r="R347" s="142"/>
      <c r="S347" s="142"/>
      <c r="T347" s="142"/>
    </row>
    <row r="348" spans="1:20" ht="15" customHeight="1">
      <c r="A348" s="143"/>
      <c r="B348" s="144"/>
      <c r="C348" s="142"/>
      <c r="D348" s="142"/>
      <c r="E348" s="142"/>
      <c r="F348" s="142"/>
      <c r="G348" s="142"/>
      <c r="H348" s="142"/>
      <c r="I348" s="142"/>
      <c r="J348" s="142"/>
      <c r="K348" s="245"/>
      <c r="L348" s="245"/>
      <c r="M348" s="142"/>
      <c r="N348" s="245"/>
      <c r="O348" s="245"/>
      <c r="P348" s="142"/>
      <c r="Q348" s="142"/>
      <c r="R348" s="142"/>
      <c r="S348" s="142"/>
      <c r="T348" s="142"/>
    </row>
    <row r="349" spans="1:20" ht="15" customHeight="1">
      <c r="A349" s="143"/>
      <c r="B349" s="144"/>
      <c r="C349" s="142"/>
      <c r="D349" s="142"/>
      <c r="E349" s="142"/>
      <c r="F349" s="142"/>
      <c r="G349" s="142"/>
      <c r="H349" s="142"/>
      <c r="I349" s="142"/>
      <c r="J349" s="142"/>
      <c r="K349" s="245"/>
      <c r="L349" s="245"/>
      <c r="M349" s="142"/>
      <c r="N349" s="245"/>
      <c r="O349" s="245"/>
      <c r="P349" s="142"/>
      <c r="Q349" s="142"/>
      <c r="R349" s="142"/>
      <c r="S349" s="142"/>
      <c r="T349" s="142"/>
    </row>
    <row r="350" spans="1:20" ht="15" customHeight="1">
      <c r="A350" s="143"/>
      <c r="B350" s="144"/>
      <c r="C350" s="142"/>
      <c r="D350" s="142"/>
      <c r="E350" s="142"/>
      <c r="F350" s="142"/>
      <c r="G350" s="142"/>
      <c r="H350" s="142"/>
      <c r="I350" s="142"/>
      <c r="J350" s="142"/>
      <c r="K350" s="245"/>
      <c r="L350" s="245"/>
      <c r="M350" s="142"/>
      <c r="N350" s="245"/>
      <c r="O350" s="245"/>
      <c r="P350" s="142"/>
      <c r="Q350" s="142"/>
      <c r="R350" s="142"/>
      <c r="S350" s="142"/>
      <c r="T350" s="142"/>
    </row>
    <row r="351" spans="1:20" ht="15" customHeight="1">
      <c r="A351" s="143"/>
      <c r="B351" s="144"/>
      <c r="C351" s="142"/>
      <c r="D351" s="142"/>
      <c r="E351" s="142"/>
      <c r="F351" s="142"/>
      <c r="G351" s="142"/>
      <c r="H351" s="142"/>
      <c r="I351" s="142"/>
      <c r="J351" s="142"/>
      <c r="K351" s="245"/>
      <c r="L351" s="245"/>
      <c r="M351" s="142"/>
      <c r="N351" s="245"/>
      <c r="O351" s="245"/>
      <c r="P351" s="142"/>
      <c r="Q351" s="142"/>
      <c r="R351" s="142"/>
      <c r="S351" s="142"/>
      <c r="T351" s="142"/>
    </row>
    <row r="352" spans="1:20" ht="15" customHeight="1">
      <c r="A352" s="143"/>
      <c r="B352" s="144"/>
      <c r="C352" s="142"/>
      <c r="D352" s="142"/>
      <c r="E352" s="142"/>
      <c r="F352" s="142"/>
      <c r="G352" s="142"/>
      <c r="H352" s="142"/>
      <c r="I352" s="142"/>
      <c r="J352" s="142"/>
      <c r="K352" s="245"/>
      <c r="L352" s="245"/>
      <c r="M352" s="142"/>
      <c r="N352" s="245"/>
      <c r="O352" s="245"/>
      <c r="P352" s="142"/>
      <c r="Q352" s="142"/>
      <c r="R352" s="142"/>
      <c r="S352" s="142"/>
      <c r="T352" s="142"/>
    </row>
    <row r="353" spans="1:20" ht="15" customHeight="1">
      <c r="A353" s="143"/>
      <c r="B353" s="144"/>
      <c r="C353" s="142"/>
      <c r="D353" s="142"/>
      <c r="E353" s="142"/>
      <c r="F353" s="142"/>
      <c r="G353" s="142"/>
      <c r="H353" s="142"/>
      <c r="I353" s="142"/>
      <c r="J353" s="142"/>
      <c r="K353" s="245"/>
      <c r="L353" s="245"/>
      <c r="M353" s="142"/>
      <c r="N353" s="245"/>
      <c r="O353" s="245"/>
      <c r="P353" s="142"/>
      <c r="Q353" s="142"/>
      <c r="R353" s="142"/>
      <c r="S353" s="142"/>
      <c r="T353" s="142"/>
    </row>
    <row r="354" spans="1:20" ht="15" customHeight="1">
      <c r="A354" s="143"/>
      <c r="B354" s="144"/>
      <c r="C354" s="142"/>
      <c r="D354" s="142"/>
      <c r="E354" s="142"/>
      <c r="F354" s="142"/>
      <c r="G354" s="142"/>
      <c r="H354" s="142"/>
      <c r="I354" s="142"/>
      <c r="J354" s="142"/>
      <c r="K354" s="245"/>
      <c r="L354" s="245"/>
      <c r="M354" s="142"/>
      <c r="N354" s="245"/>
      <c r="O354" s="245"/>
      <c r="P354" s="142"/>
      <c r="Q354" s="142"/>
      <c r="R354" s="142"/>
      <c r="S354" s="142"/>
      <c r="T354" s="142"/>
    </row>
    <row r="355" spans="1:20" ht="15" customHeight="1">
      <c r="A355" s="143"/>
      <c r="B355" s="144"/>
      <c r="C355" s="142"/>
      <c r="D355" s="142"/>
      <c r="E355" s="142"/>
      <c r="F355" s="142"/>
      <c r="G355" s="142"/>
      <c r="H355" s="142"/>
      <c r="I355" s="142"/>
      <c r="J355" s="142"/>
      <c r="K355" s="245"/>
      <c r="L355" s="245"/>
      <c r="M355" s="142"/>
      <c r="N355" s="245"/>
      <c r="O355" s="245"/>
      <c r="P355" s="142"/>
      <c r="Q355" s="142"/>
      <c r="R355" s="142"/>
      <c r="S355" s="142"/>
      <c r="T355" s="142"/>
    </row>
    <row r="356" spans="1:20" ht="15" customHeight="1">
      <c r="A356" s="143"/>
      <c r="B356" s="144"/>
      <c r="C356" s="142"/>
      <c r="D356" s="142"/>
      <c r="E356" s="142"/>
      <c r="F356" s="142"/>
      <c r="G356" s="142"/>
      <c r="H356" s="142"/>
      <c r="I356" s="142"/>
      <c r="J356" s="142"/>
      <c r="K356" s="245"/>
      <c r="L356" s="245"/>
      <c r="M356" s="142"/>
      <c r="N356" s="245"/>
      <c r="O356" s="245"/>
      <c r="P356" s="142"/>
      <c r="Q356" s="142"/>
      <c r="R356" s="142"/>
      <c r="S356" s="142"/>
      <c r="T356" s="142"/>
    </row>
    <row r="357" spans="1:20" ht="15" customHeight="1">
      <c r="A357" s="143"/>
      <c r="B357" s="144"/>
      <c r="C357" s="142"/>
      <c r="D357" s="142"/>
      <c r="E357" s="142"/>
      <c r="F357" s="142"/>
      <c r="G357" s="142"/>
      <c r="H357" s="142"/>
      <c r="I357" s="142"/>
      <c r="J357" s="142"/>
      <c r="K357" s="245"/>
      <c r="L357" s="245"/>
      <c r="M357" s="142"/>
      <c r="N357" s="245"/>
      <c r="O357" s="245"/>
      <c r="P357" s="142"/>
      <c r="Q357" s="142"/>
      <c r="R357" s="142"/>
      <c r="S357" s="142"/>
      <c r="T357" s="142"/>
    </row>
    <row r="358" spans="1:20" ht="15" customHeight="1">
      <c r="A358" s="143"/>
      <c r="B358" s="144"/>
      <c r="C358" s="142"/>
      <c r="D358" s="142"/>
      <c r="E358" s="142"/>
      <c r="F358" s="142"/>
      <c r="G358" s="142"/>
      <c r="H358" s="142"/>
      <c r="I358" s="142"/>
      <c r="J358" s="142"/>
      <c r="K358" s="245"/>
      <c r="L358" s="245"/>
      <c r="M358" s="142"/>
      <c r="N358" s="245"/>
      <c r="O358" s="245"/>
      <c r="P358" s="142"/>
      <c r="Q358" s="142"/>
      <c r="R358" s="142"/>
      <c r="S358" s="142"/>
      <c r="T358" s="142"/>
    </row>
    <row r="359" spans="1:20" ht="15" customHeight="1">
      <c r="A359" s="143"/>
      <c r="B359" s="144"/>
      <c r="C359" s="142"/>
      <c r="D359" s="142"/>
      <c r="E359" s="142"/>
      <c r="F359" s="142"/>
      <c r="G359" s="142"/>
      <c r="H359" s="142"/>
      <c r="I359" s="142"/>
      <c r="J359" s="142"/>
      <c r="K359" s="245"/>
      <c r="L359" s="245"/>
      <c r="M359" s="142"/>
      <c r="N359" s="245"/>
      <c r="O359" s="245"/>
      <c r="P359" s="142"/>
      <c r="Q359" s="142"/>
      <c r="R359" s="142"/>
      <c r="S359" s="142"/>
      <c r="T359" s="142"/>
    </row>
    <row r="360" spans="1:20" ht="15" customHeight="1">
      <c r="A360" s="143"/>
      <c r="B360" s="144"/>
      <c r="C360" s="142"/>
      <c r="D360" s="142"/>
      <c r="E360" s="142"/>
      <c r="F360" s="142"/>
      <c r="G360" s="142"/>
      <c r="H360" s="142"/>
      <c r="I360" s="142"/>
      <c r="J360" s="142"/>
      <c r="K360" s="245"/>
      <c r="L360" s="245"/>
      <c r="M360" s="142"/>
      <c r="N360" s="245"/>
      <c r="O360" s="245"/>
      <c r="P360" s="142"/>
      <c r="Q360" s="142"/>
      <c r="R360" s="142"/>
      <c r="S360" s="142"/>
      <c r="T360" s="142"/>
    </row>
    <row r="361" spans="1:20" ht="15" customHeight="1">
      <c r="A361" s="143"/>
      <c r="B361" s="144"/>
      <c r="C361" s="142"/>
      <c r="D361" s="142"/>
      <c r="E361" s="142"/>
      <c r="F361" s="142"/>
      <c r="G361" s="142"/>
      <c r="H361" s="142"/>
      <c r="I361" s="142"/>
      <c r="J361" s="142"/>
      <c r="K361" s="245"/>
      <c r="L361" s="245"/>
      <c r="M361" s="142"/>
      <c r="N361" s="245"/>
      <c r="O361" s="245"/>
      <c r="P361" s="142"/>
      <c r="Q361" s="142"/>
      <c r="R361" s="142"/>
      <c r="S361" s="142"/>
      <c r="T361" s="142"/>
    </row>
    <row r="362" spans="1:20" ht="15" customHeight="1">
      <c r="A362" s="143"/>
      <c r="B362" s="144"/>
      <c r="C362" s="142"/>
      <c r="D362" s="142"/>
      <c r="E362" s="142"/>
      <c r="F362" s="142"/>
      <c r="G362" s="142"/>
      <c r="H362" s="142"/>
      <c r="I362" s="142"/>
      <c r="J362" s="142"/>
      <c r="K362" s="245"/>
      <c r="L362" s="245"/>
      <c r="M362" s="142"/>
      <c r="N362" s="245"/>
      <c r="O362" s="245"/>
      <c r="P362" s="142"/>
      <c r="Q362" s="142"/>
      <c r="R362" s="142"/>
      <c r="S362" s="142"/>
      <c r="T362" s="142"/>
    </row>
    <row r="363" spans="1:20" ht="15" customHeight="1">
      <c r="A363" s="143"/>
      <c r="B363" s="144"/>
      <c r="C363" s="142"/>
      <c r="D363" s="142"/>
      <c r="E363" s="142"/>
      <c r="F363" s="142"/>
      <c r="G363" s="142"/>
      <c r="H363" s="142"/>
      <c r="I363" s="142"/>
      <c r="J363" s="142"/>
      <c r="K363" s="245"/>
      <c r="L363" s="245"/>
      <c r="M363" s="142"/>
      <c r="N363" s="245"/>
      <c r="O363" s="245"/>
      <c r="P363" s="142"/>
      <c r="Q363" s="142"/>
      <c r="R363" s="142"/>
      <c r="S363" s="142"/>
      <c r="T363" s="142"/>
    </row>
    <row r="364" spans="1:20" ht="15" customHeight="1">
      <c r="A364" s="143"/>
      <c r="B364" s="144"/>
      <c r="C364" s="142"/>
      <c r="D364" s="142"/>
      <c r="E364" s="142"/>
      <c r="F364" s="142"/>
      <c r="G364" s="142"/>
      <c r="H364" s="142"/>
      <c r="I364" s="142"/>
      <c r="J364" s="142"/>
      <c r="K364" s="245"/>
      <c r="L364" s="245"/>
      <c r="M364" s="142"/>
      <c r="N364" s="245"/>
      <c r="O364" s="245"/>
      <c r="P364" s="142"/>
      <c r="Q364" s="142"/>
      <c r="R364" s="142"/>
      <c r="S364" s="142"/>
      <c r="T364" s="142"/>
    </row>
    <row r="365" spans="1:20" ht="15" customHeight="1">
      <c r="A365" s="143"/>
      <c r="B365" s="144"/>
      <c r="C365" s="142"/>
      <c r="D365" s="142"/>
      <c r="E365" s="142"/>
      <c r="F365" s="142"/>
      <c r="G365" s="142"/>
      <c r="H365" s="142"/>
      <c r="I365" s="142"/>
      <c r="J365" s="142"/>
      <c r="K365" s="245"/>
      <c r="L365" s="245"/>
      <c r="M365" s="142"/>
      <c r="N365" s="245"/>
      <c r="O365" s="245"/>
      <c r="P365" s="142"/>
      <c r="Q365" s="142"/>
      <c r="R365" s="142"/>
      <c r="S365" s="142"/>
      <c r="T365" s="142"/>
    </row>
    <row r="366" spans="1:20" ht="15" customHeight="1">
      <c r="A366" s="143"/>
      <c r="B366" s="144"/>
      <c r="C366" s="142"/>
      <c r="D366" s="142"/>
      <c r="E366" s="142"/>
      <c r="F366" s="142"/>
      <c r="G366" s="142"/>
      <c r="H366" s="142"/>
      <c r="I366" s="142"/>
      <c r="J366" s="142"/>
      <c r="K366" s="245"/>
      <c r="L366" s="245"/>
      <c r="M366" s="142"/>
      <c r="N366" s="245"/>
      <c r="O366" s="245"/>
      <c r="P366" s="142"/>
      <c r="Q366" s="142"/>
      <c r="R366" s="142"/>
      <c r="S366" s="142"/>
      <c r="T366" s="142"/>
    </row>
    <row r="367" spans="1:20" ht="15" customHeight="1">
      <c r="A367" s="143"/>
      <c r="B367" s="144"/>
      <c r="C367" s="142"/>
      <c r="D367" s="142"/>
      <c r="E367" s="142"/>
      <c r="F367" s="142"/>
      <c r="G367" s="142"/>
      <c r="H367" s="142"/>
      <c r="I367" s="142"/>
      <c r="J367" s="142"/>
      <c r="K367" s="245"/>
      <c r="L367" s="245"/>
      <c r="M367" s="142"/>
      <c r="N367" s="245"/>
      <c r="O367" s="245"/>
      <c r="P367" s="142"/>
      <c r="Q367" s="142"/>
      <c r="R367" s="142"/>
      <c r="S367" s="142"/>
      <c r="T367" s="142"/>
    </row>
    <row r="368" spans="1:20" ht="15" customHeight="1">
      <c r="A368" s="143"/>
      <c r="B368" s="144"/>
      <c r="C368" s="142"/>
      <c r="D368" s="142"/>
      <c r="E368" s="142"/>
      <c r="F368" s="142"/>
      <c r="G368" s="142"/>
      <c r="H368" s="142"/>
      <c r="I368" s="142"/>
      <c r="J368" s="142"/>
      <c r="K368" s="245"/>
      <c r="L368" s="245"/>
      <c r="M368" s="142"/>
      <c r="N368" s="245"/>
      <c r="O368" s="245"/>
      <c r="P368" s="142"/>
      <c r="Q368" s="142"/>
      <c r="R368" s="142"/>
      <c r="S368" s="142"/>
      <c r="T368" s="142"/>
    </row>
    <row r="369" spans="1:20" ht="15" customHeight="1">
      <c r="A369" s="143"/>
      <c r="B369" s="144"/>
      <c r="C369" s="142"/>
      <c r="D369" s="142"/>
      <c r="E369" s="142"/>
      <c r="F369" s="142"/>
      <c r="G369" s="142"/>
      <c r="H369" s="142"/>
      <c r="I369" s="142"/>
      <c r="J369" s="142"/>
      <c r="K369" s="245"/>
      <c r="L369" s="245"/>
      <c r="M369" s="142"/>
      <c r="N369" s="245"/>
      <c r="O369" s="245"/>
      <c r="P369" s="142"/>
      <c r="Q369" s="142"/>
      <c r="R369" s="142"/>
      <c r="S369" s="142"/>
      <c r="T369" s="142"/>
    </row>
    <row r="370" spans="1:20" ht="15" customHeight="1">
      <c r="A370" s="143"/>
      <c r="B370" s="144"/>
      <c r="C370" s="142"/>
      <c r="D370" s="142"/>
      <c r="E370" s="142"/>
      <c r="F370" s="142"/>
      <c r="G370" s="142"/>
      <c r="H370" s="142"/>
      <c r="I370" s="142"/>
      <c r="J370" s="142"/>
      <c r="K370" s="245"/>
      <c r="L370" s="245"/>
      <c r="M370" s="142"/>
      <c r="N370" s="245"/>
      <c r="O370" s="245"/>
      <c r="P370" s="142"/>
      <c r="Q370" s="142"/>
      <c r="R370" s="142"/>
      <c r="S370" s="142"/>
      <c r="T370" s="142"/>
    </row>
    <row r="371" spans="1:20" ht="15" customHeight="1">
      <c r="A371" s="143"/>
      <c r="B371" s="144"/>
      <c r="C371" s="142"/>
      <c r="D371" s="142"/>
      <c r="E371" s="142"/>
      <c r="F371" s="142"/>
      <c r="G371" s="142"/>
      <c r="H371" s="142"/>
      <c r="I371" s="142"/>
      <c r="J371" s="142"/>
      <c r="K371" s="245"/>
      <c r="L371" s="245"/>
      <c r="M371" s="142"/>
      <c r="N371" s="245"/>
      <c r="O371" s="245"/>
      <c r="P371" s="142"/>
      <c r="Q371" s="142"/>
      <c r="R371" s="142"/>
      <c r="S371" s="142"/>
      <c r="T371" s="142"/>
    </row>
    <row r="372" spans="1:20" ht="15" customHeight="1">
      <c r="A372" s="143"/>
      <c r="B372" s="144"/>
      <c r="C372" s="142"/>
      <c r="D372" s="142"/>
      <c r="E372" s="142"/>
      <c r="F372" s="142"/>
      <c r="G372" s="142"/>
      <c r="H372" s="142"/>
      <c r="I372" s="142"/>
      <c r="J372" s="142"/>
      <c r="K372" s="245"/>
      <c r="L372" s="245"/>
      <c r="M372" s="142"/>
      <c r="N372" s="245"/>
      <c r="O372" s="245"/>
      <c r="P372" s="142"/>
      <c r="Q372" s="142"/>
      <c r="R372" s="142"/>
      <c r="S372" s="142"/>
      <c r="T372" s="142"/>
    </row>
    <row r="373" spans="1:20" ht="15" customHeight="1">
      <c r="A373" s="143"/>
      <c r="B373" s="144"/>
      <c r="C373" s="142"/>
      <c r="D373" s="142"/>
      <c r="E373" s="142"/>
      <c r="F373" s="142"/>
      <c r="G373" s="142"/>
      <c r="H373" s="142"/>
      <c r="I373" s="142"/>
      <c r="J373" s="142"/>
      <c r="K373" s="245"/>
      <c r="L373" s="245"/>
      <c r="M373" s="142"/>
      <c r="N373" s="245"/>
      <c r="O373" s="245"/>
      <c r="P373" s="142"/>
      <c r="Q373" s="142"/>
      <c r="R373" s="142"/>
      <c r="S373" s="142"/>
      <c r="T373" s="142"/>
    </row>
    <row r="374" spans="1:20" ht="15" customHeight="1">
      <c r="A374" s="143"/>
      <c r="B374" s="144"/>
      <c r="C374" s="142"/>
      <c r="D374" s="142"/>
      <c r="E374" s="142"/>
      <c r="F374" s="142"/>
      <c r="G374" s="142"/>
      <c r="H374" s="142"/>
      <c r="I374" s="142"/>
      <c r="J374" s="142"/>
      <c r="K374" s="245"/>
      <c r="L374" s="245"/>
      <c r="M374" s="142"/>
      <c r="N374" s="245"/>
      <c r="O374" s="245"/>
      <c r="P374" s="142"/>
      <c r="Q374" s="142"/>
      <c r="R374" s="142"/>
      <c r="S374" s="142"/>
      <c r="T374" s="142"/>
    </row>
    <row r="375" spans="1:20" ht="15" customHeight="1">
      <c r="A375" s="143"/>
      <c r="B375" s="144"/>
      <c r="C375" s="142"/>
      <c r="D375" s="142"/>
      <c r="E375" s="142"/>
      <c r="F375" s="142"/>
      <c r="G375" s="142"/>
      <c r="H375" s="142"/>
      <c r="I375" s="142"/>
      <c r="J375" s="142"/>
      <c r="K375" s="245"/>
      <c r="L375" s="245"/>
      <c r="M375" s="142"/>
      <c r="N375" s="245"/>
      <c r="O375" s="245"/>
      <c r="P375" s="142"/>
      <c r="Q375" s="142"/>
      <c r="R375" s="142"/>
      <c r="S375" s="142"/>
      <c r="T375" s="142"/>
    </row>
    <row r="376" spans="1:20" ht="15" customHeight="1">
      <c r="A376" s="143"/>
      <c r="B376" s="144"/>
      <c r="C376" s="142"/>
      <c r="D376" s="142"/>
      <c r="E376" s="142"/>
      <c r="F376" s="142"/>
      <c r="G376" s="142"/>
      <c r="H376" s="142"/>
      <c r="I376" s="142"/>
      <c r="J376" s="142"/>
      <c r="K376" s="245"/>
      <c r="L376" s="245"/>
      <c r="M376" s="142"/>
      <c r="N376" s="245"/>
      <c r="O376" s="245"/>
      <c r="P376" s="142"/>
      <c r="Q376" s="142"/>
      <c r="R376" s="142"/>
      <c r="S376" s="142"/>
      <c r="T376" s="142"/>
    </row>
    <row r="377" spans="1:20" ht="15" customHeight="1">
      <c r="A377" s="143"/>
      <c r="B377" s="144"/>
      <c r="C377" s="142"/>
      <c r="D377" s="142"/>
      <c r="E377" s="142"/>
      <c r="F377" s="142"/>
      <c r="G377" s="142"/>
      <c r="H377" s="142"/>
      <c r="I377" s="142"/>
      <c r="J377" s="142"/>
      <c r="K377" s="245"/>
      <c r="L377" s="245"/>
      <c r="M377" s="142"/>
      <c r="N377" s="245"/>
      <c r="O377" s="245"/>
      <c r="P377" s="142"/>
      <c r="Q377" s="142"/>
      <c r="R377" s="142"/>
      <c r="S377" s="142"/>
      <c r="T377" s="142"/>
    </row>
    <row r="378" spans="1:20" ht="15" customHeight="1">
      <c r="A378" s="143"/>
      <c r="B378" s="144"/>
      <c r="C378" s="142"/>
      <c r="D378" s="142"/>
      <c r="E378" s="142"/>
      <c r="F378" s="142"/>
      <c r="G378" s="142"/>
      <c r="H378" s="142"/>
      <c r="I378" s="142"/>
      <c r="J378" s="142"/>
      <c r="K378" s="245"/>
      <c r="L378" s="245"/>
      <c r="M378" s="142"/>
      <c r="N378" s="245"/>
      <c r="O378" s="245"/>
      <c r="P378" s="142"/>
      <c r="Q378" s="142"/>
      <c r="R378" s="142"/>
      <c r="S378" s="142"/>
      <c r="T378" s="142"/>
    </row>
    <row r="379" spans="1:20" ht="15" customHeight="1">
      <c r="A379" s="143"/>
      <c r="B379" s="144"/>
      <c r="C379" s="142"/>
      <c r="D379" s="142"/>
      <c r="E379" s="142"/>
      <c r="F379" s="142"/>
      <c r="G379" s="142"/>
      <c r="H379" s="142"/>
      <c r="I379" s="142"/>
      <c r="J379" s="142"/>
      <c r="K379" s="245"/>
      <c r="L379" s="245"/>
      <c r="M379" s="142"/>
      <c r="N379" s="245"/>
      <c r="O379" s="245"/>
      <c r="P379" s="142"/>
      <c r="Q379" s="142"/>
      <c r="R379" s="142"/>
      <c r="S379" s="142"/>
      <c r="T379" s="142"/>
    </row>
    <row r="380" spans="1:20" ht="15" customHeight="1">
      <c r="A380" s="143"/>
      <c r="B380" s="144"/>
      <c r="C380" s="142"/>
      <c r="D380" s="142"/>
      <c r="E380" s="142"/>
      <c r="F380" s="142"/>
      <c r="G380" s="142"/>
      <c r="H380" s="142"/>
      <c r="I380" s="142"/>
      <c r="J380" s="142"/>
      <c r="K380" s="245"/>
      <c r="L380" s="245"/>
      <c r="M380" s="142"/>
      <c r="N380" s="245"/>
      <c r="O380" s="245"/>
      <c r="P380" s="142"/>
      <c r="Q380" s="142"/>
      <c r="R380" s="142"/>
      <c r="S380" s="142"/>
      <c r="T380" s="142"/>
    </row>
    <row r="381" spans="1:20" ht="15" customHeight="1">
      <c r="A381" s="143"/>
      <c r="B381" s="144"/>
      <c r="C381" s="142"/>
      <c r="D381" s="142"/>
      <c r="E381" s="142"/>
      <c r="F381" s="142"/>
      <c r="G381" s="142"/>
      <c r="H381" s="142"/>
      <c r="I381" s="142"/>
      <c r="J381" s="142"/>
      <c r="K381" s="245"/>
      <c r="L381" s="245"/>
      <c r="M381" s="142"/>
      <c r="N381" s="245"/>
      <c r="O381" s="245"/>
      <c r="P381" s="142"/>
      <c r="Q381" s="142"/>
      <c r="R381" s="142"/>
      <c r="S381" s="142"/>
      <c r="T381" s="142"/>
    </row>
    <row r="382" spans="1:20" ht="15" customHeight="1">
      <c r="A382" s="143"/>
      <c r="B382" s="144"/>
      <c r="C382" s="142"/>
      <c r="D382" s="142"/>
      <c r="E382" s="142"/>
      <c r="F382" s="142"/>
      <c r="G382" s="142"/>
      <c r="H382" s="142"/>
      <c r="I382" s="142"/>
      <c r="J382" s="142"/>
      <c r="K382" s="245"/>
      <c r="L382" s="245"/>
      <c r="M382" s="142"/>
      <c r="N382" s="245"/>
      <c r="O382" s="245"/>
      <c r="P382" s="142"/>
      <c r="Q382" s="142"/>
      <c r="R382" s="142"/>
      <c r="S382" s="142"/>
      <c r="T382" s="142"/>
    </row>
    <row r="383" spans="1:20" ht="15" customHeight="1">
      <c r="A383" s="143"/>
      <c r="B383" s="144"/>
      <c r="C383" s="142"/>
      <c r="D383" s="142"/>
      <c r="E383" s="142"/>
      <c r="F383" s="142"/>
      <c r="G383" s="142"/>
      <c r="H383" s="142"/>
      <c r="I383" s="142"/>
      <c r="J383" s="142"/>
      <c r="K383" s="245"/>
      <c r="L383" s="245"/>
      <c r="M383" s="142"/>
      <c r="N383" s="245"/>
      <c r="O383" s="245"/>
      <c r="P383" s="142"/>
      <c r="Q383" s="142"/>
      <c r="R383" s="142"/>
      <c r="S383" s="142"/>
      <c r="T383" s="142"/>
    </row>
    <row r="384" spans="1:20" ht="15" customHeight="1">
      <c r="A384" s="143"/>
      <c r="B384" s="144"/>
      <c r="C384" s="142"/>
      <c r="D384" s="142"/>
      <c r="E384" s="142"/>
      <c r="F384" s="142"/>
      <c r="G384" s="142"/>
      <c r="H384" s="142"/>
      <c r="I384" s="142"/>
      <c r="J384" s="142"/>
      <c r="K384" s="245"/>
      <c r="L384" s="245"/>
      <c r="M384" s="142"/>
      <c r="N384" s="245"/>
      <c r="O384" s="245"/>
      <c r="P384" s="142"/>
      <c r="Q384" s="142"/>
      <c r="R384" s="142"/>
      <c r="S384" s="142"/>
      <c r="T384" s="142"/>
    </row>
    <row r="385" spans="1:20" ht="15" customHeight="1">
      <c r="A385" s="143"/>
      <c r="B385" s="144"/>
      <c r="C385" s="142"/>
      <c r="D385" s="142"/>
      <c r="E385" s="142"/>
      <c r="F385" s="142"/>
      <c r="G385" s="142"/>
      <c r="H385" s="142"/>
      <c r="I385" s="142"/>
      <c r="J385" s="142"/>
      <c r="K385" s="245"/>
      <c r="L385" s="245"/>
      <c r="M385" s="142"/>
      <c r="N385" s="245"/>
      <c r="O385" s="245"/>
      <c r="P385" s="142"/>
      <c r="Q385" s="142"/>
      <c r="R385" s="142"/>
      <c r="S385" s="142"/>
      <c r="T385" s="142"/>
    </row>
    <row r="386" spans="1:20" ht="15" customHeight="1">
      <c r="A386" s="143"/>
      <c r="B386" s="144"/>
      <c r="C386" s="142"/>
      <c r="D386" s="142"/>
      <c r="E386" s="142"/>
      <c r="F386" s="142"/>
      <c r="G386" s="142"/>
      <c r="H386" s="142"/>
      <c r="I386" s="142"/>
      <c r="J386" s="142"/>
      <c r="K386" s="245"/>
      <c r="L386" s="245"/>
      <c r="M386" s="142"/>
      <c r="N386" s="245"/>
      <c r="O386" s="245"/>
      <c r="P386" s="142"/>
      <c r="Q386" s="142"/>
      <c r="R386" s="142"/>
      <c r="S386" s="142"/>
      <c r="T386" s="142"/>
    </row>
    <row r="387" spans="1:20" ht="15" customHeight="1">
      <c r="A387" s="143"/>
      <c r="B387" s="144"/>
      <c r="C387" s="142"/>
      <c r="D387" s="142"/>
      <c r="E387" s="142"/>
      <c r="F387" s="142"/>
      <c r="G387" s="142"/>
      <c r="H387" s="142"/>
      <c r="I387" s="142"/>
      <c r="J387" s="142"/>
      <c r="K387" s="245"/>
      <c r="L387" s="245"/>
      <c r="M387" s="142"/>
      <c r="N387" s="245"/>
      <c r="O387" s="245"/>
      <c r="P387" s="142"/>
      <c r="Q387" s="142"/>
      <c r="R387" s="142"/>
      <c r="S387" s="142"/>
      <c r="T387" s="142"/>
    </row>
    <row r="388" spans="1:20" ht="15" customHeight="1">
      <c r="A388" s="143"/>
      <c r="B388" s="144"/>
      <c r="C388" s="142"/>
      <c r="D388" s="142"/>
      <c r="E388" s="142"/>
      <c r="F388" s="142"/>
      <c r="G388" s="142"/>
      <c r="H388" s="142"/>
      <c r="I388" s="142"/>
      <c r="J388" s="142"/>
      <c r="K388" s="245"/>
      <c r="L388" s="245"/>
      <c r="M388" s="142"/>
      <c r="N388" s="245"/>
      <c r="O388" s="245"/>
      <c r="P388" s="142"/>
      <c r="Q388" s="142"/>
      <c r="R388" s="142"/>
      <c r="S388" s="142"/>
      <c r="T388" s="142"/>
    </row>
    <row r="389" spans="1:20" ht="15" customHeight="1">
      <c r="A389" s="143"/>
      <c r="B389" s="144"/>
      <c r="C389" s="142"/>
      <c r="D389" s="142"/>
      <c r="E389" s="142"/>
      <c r="F389" s="142"/>
      <c r="G389" s="142"/>
      <c r="H389" s="142"/>
      <c r="I389" s="142"/>
      <c r="J389" s="142"/>
      <c r="K389" s="245"/>
      <c r="L389" s="245"/>
      <c r="M389" s="142"/>
      <c r="N389" s="245"/>
      <c r="O389" s="245"/>
      <c r="P389" s="142"/>
      <c r="Q389" s="142"/>
      <c r="R389" s="142"/>
      <c r="S389" s="142"/>
      <c r="T389" s="142"/>
    </row>
    <row r="390" spans="1:20" ht="15" customHeight="1">
      <c r="A390" s="143"/>
      <c r="B390" s="144"/>
      <c r="C390" s="142"/>
      <c r="D390" s="142"/>
      <c r="E390" s="142"/>
      <c r="F390" s="142"/>
      <c r="G390" s="142"/>
      <c r="H390" s="142"/>
      <c r="I390" s="142"/>
      <c r="J390" s="142"/>
      <c r="K390" s="245"/>
      <c r="L390" s="245"/>
      <c r="M390" s="142"/>
      <c r="N390" s="245"/>
      <c r="O390" s="245"/>
      <c r="P390" s="142"/>
      <c r="Q390" s="142"/>
      <c r="R390" s="142"/>
      <c r="S390" s="142"/>
      <c r="T390" s="142"/>
    </row>
    <row r="391" spans="1:20" ht="15" customHeight="1">
      <c r="A391" s="143"/>
      <c r="B391" s="144"/>
      <c r="C391" s="142"/>
      <c r="D391" s="142"/>
      <c r="E391" s="142"/>
      <c r="F391" s="142"/>
      <c r="G391" s="142"/>
      <c r="H391" s="142"/>
      <c r="I391" s="142"/>
      <c r="J391" s="142"/>
      <c r="K391" s="245"/>
      <c r="L391" s="245"/>
      <c r="M391" s="142"/>
      <c r="N391" s="245"/>
      <c r="O391" s="245"/>
      <c r="P391" s="142"/>
      <c r="Q391" s="142"/>
      <c r="R391" s="142"/>
      <c r="S391" s="142"/>
      <c r="T391" s="142"/>
    </row>
    <row r="392" spans="1:20" ht="15" customHeight="1">
      <c r="A392" s="143"/>
      <c r="B392" s="144"/>
      <c r="C392" s="142"/>
      <c r="D392" s="142"/>
      <c r="E392" s="142"/>
      <c r="F392" s="142"/>
      <c r="G392" s="142"/>
      <c r="H392" s="142"/>
      <c r="I392" s="142"/>
      <c r="J392" s="142"/>
      <c r="K392" s="245"/>
      <c r="L392" s="245"/>
      <c r="M392" s="142"/>
      <c r="N392" s="245"/>
      <c r="O392" s="245"/>
      <c r="P392" s="142"/>
      <c r="Q392" s="142"/>
      <c r="R392" s="142"/>
      <c r="S392" s="142"/>
      <c r="T392" s="142"/>
    </row>
    <row r="393" spans="1:20" ht="15" customHeight="1">
      <c r="A393" s="143"/>
      <c r="B393" s="144"/>
      <c r="C393" s="142"/>
      <c r="D393" s="142"/>
      <c r="E393" s="142"/>
      <c r="F393" s="142"/>
      <c r="G393" s="142"/>
      <c r="H393" s="142"/>
      <c r="I393" s="142"/>
      <c r="J393" s="142"/>
      <c r="K393" s="245"/>
      <c r="L393" s="245"/>
      <c r="M393" s="142"/>
      <c r="N393" s="245"/>
      <c r="O393" s="245"/>
      <c r="P393" s="142"/>
      <c r="Q393" s="142"/>
      <c r="R393" s="142"/>
      <c r="S393" s="142"/>
      <c r="T393" s="142"/>
    </row>
    <row r="394" spans="1:20" ht="15" customHeight="1">
      <c r="A394" s="143"/>
      <c r="B394" s="144"/>
      <c r="C394" s="142"/>
      <c r="D394" s="142"/>
      <c r="E394" s="142"/>
      <c r="F394" s="142"/>
      <c r="G394" s="142"/>
      <c r="H394" s="142"/>
      <c r="I394" s="142"/>
      <c r="J394" s="142"/>
      <c r="K394" s="245"/>
      <c r="L394" s="245"/>
      <c r="M394" s="142"/>
      <c r="N394" s="245"/>
      <c r="O394" s="245"/>
      <c r="P394" s="142"/>
      <c r="Q394" s="142"/>
      <c r="R394" s="142"/>
      <c r="S394" s="142"/>
      <c r="T394" s="142"/>
    </row>
    <row r="395" spans="1:20" ht="15" customHeight="1">
      <c r="A395" s="143"/>
      <c r="B395" s="144"/>
      <c r="C395" s="142"/>
      <c r="D395" s="142"/>
      <c r="E395" s="142"/>
      <c r="F395" s="142"/>
      <c r="G395" s="142"/>
      <c r="H395" s="142"/>
      <c r="I395" s="142"/>
      <c r="J395" s="142"/>
      <c r="K395" s="245"/>
      <c r="L395" s="245"/>
      <c r="M395" s="142"/>
      <c r="N395" s="245"/>
      <c r="O395" s="245"/>
      <c r="P395" s="142"/>
      <c r="Q395" s="142"/>
      <c r="R395" s="142"/>
      <c r="S395" s="142"/>
      <c r="T395" s="142"/>
    </row>
    <row r="396" spans="1:20" ht="15" customHeight="1">
      <c r="A396" s="143"/>
      <c r="B396" s="144"/>
      <c r="C396" s="142"/>
      <c r="D396" s="142"/>
      <c r="E396" s="142"/>
      <c r="F396" s="142"/>
      <c r="G396" s="142"/>
      <c r="H396" s="142"/>
      <c r="I396" s="142"/>
      <c r="J396" s="142"/>
      <c r="K396" s="245"/>
      <c r="L396" s="245"/>
      <c r="M396" s="142"/>
      <c r="N396" s="245"/>
      <c r="O396" s="245"/>
      <c r="P396" s="142"/>
      <c r="Q396" s="142"/>
      <c r="R396" s="142"/>
      <c r="S396" s="142"/>
      <c r="T396" s="142"/>
    </row>
    <row r="397" spans="1:20" ht="15" customHeight="1">
      <c r="A397" s="143"/>
      <c r="B397" s="144"/>
      <c r="C397" s="142"/>
      <c r="D397" s="142"/>
      <c r="E397" s="142"/>
      <c r="F397" s="142"/>
      <c r="G397" s="142"/>
      <c r="H397" s="142"/>
      <c r="I397" s="142"/>
      <c r="J397" s="142"/>
      <c r="K397" s="245"/>
      <c r="L397" s="245"/>
      <c r="M397" s="142"/>
      <c r="N397" s="245"/>
      <c r="O397" s="245"/>
      <c r="P397" s="142"/>
      <c r="Q397" s="142"/>
      <c r="R397" s="142"/>
      <c r="S397" s="142"/>
      <c r="T397" s="142"/>
    </row>
    <row r="398" spans="1:20" ht="15" customHeight="1">
      <c r="A398" s="143"/>
      <c r="B398" s="144"/>
      <c r="C398" s="142"/>
      <c r="D398" s="142"/>
      <c r="E398" s="142"/>
      <c r="F398" s="142"/>
      <c r="G398" s="142"/>
      <c r="H398" s="142"/>
      <c r="I398" s="142"/>
      <c r="J398" s="142"/>
      <c r="K398" s="245"/>
      <c r="L398" s="245"/>
      <c r="M398" s="142"/>
      <c r="N398" s="245"/>
      <c r="O398" s="245"/>
      <c r="P398" s="142"/>
      <c r="Q398" s="142"/>
      <c r="R398" s="142"/>
      <c r="S398" s="142"/>
      <c r="T398" s="142"/>
    </row>
    <row r="399" spans="1:20" ht="15" customHeight="1">
      <c r="A399" s="143"/>
      <c r="B399" s="144"/>
      <c r="C399" s="142"/>
      <c r="D399" s="142"/>
      <c r="E399" s="142"/>
      <c r="F399" s="142"/>
      <c r="G399" s="142"/>
      <c r="H399" s="142"/>
      <c r="I399" s="142"/>
      <c r="J399" s="142"/>
      <c r="K399" s="245"/>
      <c r="L399" s="245"/>
      <c r="M399" s="142"/>
      <c r="N399" s="245"/>
      <c r="O399" s="245"/>
      <c r="P399" s="142"/>
      <c r="Q399" s="142"/>
      <c r="R399" s="142"/>
      <c r="S399" s="142"/>
      <c r="T399" s="142"/>
    </row>
    <row r="400" spans="1:20" ht="15" customHeight="1">
      <c r="A400" s="143"/>
      <c r="B400" s="144"/>
      <c r="C400" s="142"/>
      <c r="D400" s="142"/>
      <c r="E400" s="142"/>
      <c r="F400" s="142"/>
      <c r="G400" s="142"/>
      <c r="H400" s="142"/>
      <c r="I400" s="142"/>
      <c r="J400" s="142"/>
      <c r="K400" s="245"/>
      <c r="L400" s="245"/>
      <c r="M400" s="142"/>
      <c r="N400" s="245"/>
      <c r="O400" s="245"/>
      <c r="P400" s="142"/>
      <c r="Q400" s="142"/>
      <c r="R400" s="142"/>
      <c r="S400" s="142"/>
      <c r="T400" s="142"/>
    </row>
    <row r="401" spans="1:20" ht="15" customHeight="1">
      <c r="A401" s="143"/>
      <c r="B401" s="144"/>
      <c r="C401" s="142"/>
      <c r="D401" s="142"/>
      <c r="E401" s="142"/>
      <c r="F401" s="142"/>
      <c r="G401" s="142"/>
      <c r="H401" s="142"/>
      <c r="I401" s="142"/>
      <c r="J401" s="142"/>
      <c r="K401" s="245"/>
      <c r="L401" s="245"/>
      <c r="M401" s="142"/>
      <c r="N401" s="245"/>
      <c r="O401" s="245"/>
      <c r="P401" s="142"/>
      <c r="Q401" s="142"/>
      <c r="R401" s="142"/>
      <c r="S401" s="142"/>
      <c r="T401" s="142"/>
    </row>
    <row r="402" spans="1:20" ht="15" customHeight="1">
      <c r="A402" s="143"/>
      <c r="B402" s="144"/>
      <c r="C402" s="142"/>
      <c r="D402" s="142"/>
      <c r="E402" s="142"/>
      <c r="F402" s="142"/>
      <c r="G402" s="142"/>
      <c r="H402" s="142"/>
      <c r="I402" s="142"/>
      <c r="J402" s="142"/>
      <c r="K402" s="245"/>
      <c r="L402" s="245"/>
      <c r="M402" s="142"/>
      <c r="N402" s="245"/>
      <c r="O402" s="245"/>
      <c r="P402" s="142"/>
      <c r="Q402" s="142"/>
      <c r="R402" s="142"/>
      <c r="S402" s="142"/>
      <c r="T402" s="142"/>
    </row>
    <row r="403" spans="1:20" ht="15" customHeight="1">
      <c r="A403" s="143"/>
      <c r="B403" s="144"/>
      <c r="C403" s="142"/>
      <c r="D403" s="142"/>
      <c r="E403" s="142"/>
      <c r="F403" s="142"/>
      <c r="G403" s="142"/>
      <c r="H403" s="142"/>
      <c r="I403" s="142"/>
      <c r="J403" s="142"/>
      <c r="K403" s="245"/>
      <c r="L403" s="245"/>
      <c r="M403" s="142"/>
      <c r="N403" s="245"/>
      <c r="O403" s="245"/>
      <c r="P403" s="142"/>
      <c r="Q403" s="142"/>
      <c r="R403" s="142"/>
      <c r="S403" s="142"/>
      <c r="T403" s="142"/>
    </row>
    <row r="404" spans="1:20" ht="15" customHeight="1">
      <c r="A404" s="143"/>
      <c r="B404" s="144"/>
      <c r="C404" s="142"/>
      <c r="D404" s="142"/>
      <c r="E404" s="142"/>
      <c r="F404" s="142"/>
      <c r="G404" s="142"/>
      <c r="H404" s="142"/>
      <c r="I404" s="142"/>
      <c r="J404" s="142"/>
      <c r="K404" s="245"/>
      <c r="L404" s="245"/>
      <c r="M404" s="142"/>
      <c r="N404" s="245"/>
      <c r="O404" s="245"/>
      <c r="P404" s="142"/>
      <c r="Q404" s="142"/>
      <c r="R404" s="142"/>
      <c r="S404" s="142"/>
      <c r="T404" s="142"/>
    </row>
    <row r="405" spans="1:20" ht="15" customHeight="1">
      <c r="A405" s="143"/>
      <c r="B405" s="144"/>
      <c r="C405" s="142"/>
      <c r="D405" s="142"/>
      <c r="E405" s="142"/>
      <c r="F405" s="142"/>
      <c r="G405" s="142"/>
      <c r="H405" s="142"/>
      <c r="I405" s="142"/>
      <c r="J405" s="142"/>
      <c r="K405" s="245"/>
      <c r="L405" s="245"/>
      <c r="M405" s="142"/>
      <c r="N405" s="245"/>
      <c r="O405" s="245"/>
      <c r="P405" s="142"/>
      <c r="Q405" s="142"/>
      <c r="R405" s="142"/>
      <c r="S405" s="142"/>
      <c r="T405" s="142"/>
    </row>
    <row r="406" spans="1:20" ht="15" customHeight="1">
      <c r="A406" s="143"/>
      <c r="B406" s="144"/>
      <c r="C406" s="142"/>
      <c r="D406" s="142"/>
      <c r="E406" s="142"/>
      <c r="F406" s="142"/>
      <c r="G406" s="142"/>
      <c r="H406" s="142"/>
      <c r="I406" s="142"/>
      <c r="J406" s="142"/>
      <c r="K406" s="245"/>
      <c r="L406" s="245"/>
      <c r="M406" s="142"/>
      <c r="N406" s="245"/>
      <c r="O406" s="245"/>
      <c r="P406" s="142"/>
      <c r="Q406" s="142"/>
      <c r="R406" s="142"/>
      <c r="S406" s="142"/>
      <c r="T406" s="142"/>
    </row>
    <row r="407" spans="1:20" ht="15" customHeight="1">
      <c r="A407" s="143"/>
      <c r="B407" s="144"/>
      <c r="C407" s="142"/>
      <c r="D407" s="142"/>
      <c r="E407" s="142"/>
      <c r="F407" s="142"/>
      <c r="G407" s="142"/>
      <c r="H407" s="142"/>
      <c r="I407" s="142"/>
      <c r="J407" s="142"/>
      <c r="K407" s="245"/>
      <c r="L407" s="245"/>
      <c r="M407" s="142"/>
      <c r="N407" s="245"/>
      <c r="O407" s="245"/>
      <c r="P407" s="142"/>
      <c r="Q407" s="142"/>
      <c r="R407" s="142"/>
      <c r="S407" s="142"/>
      <c r="T407" s="142"/>
    </row>
    <row r="408" spans="1:20" ht="15" customHeight="1">
      <c r="A408" s="143"/>
      <c r="B408" s="144"/>
      <c r="C408" s="142"/>
      <c r="D408" s="142"/>
      <c r="E408" s="142"/>
      <c r="F408" s="142"/>
      <c r="G408" s="142"/>
      <c r="H408" s="142"/>
      <c r="I408" s="142"/>
      <c r="J408" s="142"/>
      <c r="K408" s="245"/>
      <c r="L408" s="245"/>
      <c r="M408" s="142"/>
      <c r="N408" s="245"/>
      <c r="O408" s="245"/>
      <c r="P408" s="142"/>
      <c r="Q408" s="142"/>
      <c r="R408" s="142"/>
      <c r="S408" s="142"/>
      <c r="T408" s="142"/>
    </row>
    <row r="409" spans="1:20" ht="15" customHeight="1">
      <c r="A409" s="143"/>
      <c r="B409" s="144"/>
      <c r="C409" s="142"/>
      <c r="D409" s="142"/>
      <c r="E409" s="142"/>
      <c r="F409" s="142"/>
      <c r="G409" s="142"/>
      <c r="H409" s="142"/>
      <c r="I409" s="142"/>
      <c r="J409" s="142"/>
      <c r="K409" s="245"/>
      <c r="L409" s="245"/>
      <c r="M409" s="142"/>
      <c r="N409" s="245"/>
      <c r="O409" s="245"/>
      <c r="P409" s="142"/>
      <c r="Q409" s="142"/>
      <c r="R409" s="142"/>
      <c r="S409" s="142"/>
      <c r="T409" s="142"/>
    </row>
    <row r="410" spans="1:20" ht="15" customHeight="1">
      <c r="A410" s="143"/>
      <c r="B410" s="144"/>
      <c r="C410" s="142"/>
      <c r="D410" s="142"/>
      <c r="E410" s="142"/>
      <c r="F410" s="142"/>
      <c r="G410" s="142"/>
      <c r="H410" s="142"/>
      <c r="I410" s="142"/>
      <c r="J410" s="142"/>
      <c r="K410" s="245"/>
      <c r="L410" s="245"/>
      <c r="M410" s="142"/>
      <c r="N410" s="245"/>
      <c r="O410" s="245"/>
      <c r="P410" s="142"/>
      <c r="Q410" s="142"/>
      <c r="R410" s="142"/>
      <c r="S410" s="142"/>
      <c r="T410" s="142"/>
    </row>
    <row r="411" spans="1:20" ht="15" customHeight="1">
      <c r="A411" s="143"/>
      <c r="B411" s="144"/>
      <c r="C411" s="142"/>
      <c r="D411" s="142"/>
      <c r="E411" s="142"/>
      <c r="F411" s="142"/>
      <c r="G411" s="142"/>
      <c r="H411" s="142"/>
      <c r="I411" s="142"/>
      <c r="J411" s="142"/>
      <c r="K411" s="245"/>
      <c r="L411" s="245"/>
      <c r="M411" s="142"/>
      <c r="N411" s="245"/>
      <c r="O411" s="245"/>
      <c r="P411" s="142"/>
      <c r="Q411" s="142"/>
      <c r="R411" s="142"/>
      <c r="S411" s="142"/>
      <c r="T411" s="142"/>
    </row>
    <row r="412" spans="1:20" ht="15" customHeight="1">
      <c r="A412" s="143"/>
      <c r="B412" s="144"/>
      <c r="C412" s="142"/>
      <c r="D412" s="142"/>
      <c r="E412" s="142"/>
      <c r="F412" s="142"/>
      <c r="G412" s="142"/>
      <c r="H412" s="142"/>
      <c r="I412" s="142"/>
      <c r="J412" s="142"/>
      <c r="K412" s="245"/>
      <c r="L412" s="245"/>
      <c r="M412" s="142"/>
      <c r="N412" s="245"/>
      <c r="O412" s="245"/>
      <c r="P412" s="142"/>
      <c r="Q412" s="142"/>
      <c r="R412" s="142"/>
      <c r="S412" s="142"/>
      <c r="T412" s="142"/>
    </row>
    <row r="413" spans="1:20" ht="15" customHeight="1">
      <c r="A413" s="143"/>
      <c r="B413" s="144"/>
      <c r="C413" s="142"/>
      <c r="D413" s="142"/>
      <c r="E413" s="142"/>
      <c r="F413" s="142"/>
      <c r="G413" s="142"/>
      <c r="H413" s="142"/>
      <c r="I413" s="142"/>
      <c r="J413" s="142"/>
      <c r="K413" s="245"/>
      <c r="L413" s="245"/>
      <c r="M413" s="142"/>
      <c r="N413" s="245"/>
      <c r="O413" s="245"/>
      <c r="P413" s="142"/>
      <c r="Q413" s="142"/>
      <c r="R413" s="142"/>
      <c r="S413" s="142"/>
      <c r="T413" s="142"/>
    </row>
    <row r="414" spans="1:20" ht="15" customHeight="1">
      <c r="A414" s="143"/>
      <c r="B414" s="144"/>
      <c r="C414" s="142"/>
      <c r="D414" s="142"/>
      <c r="E414" s="142"/>
      <c r="F414" s="142"/>
      <c r="G414" s="142"/>
      <c r="H414" s="142"/>
      <c r="I414" s="142"/>
      <c r="J414" s="142"/>
      <c r="K414" s="245"/>
      <c r="L414" s="245"/>
      <c r="M414" s="142"/>
      <c r="N414" s="245"/>
      <c r="O414" s="245"/>
      <c r="P414" s="142"/>
      <c r="Q414" s="142"/>
      <c r="R414" s="142"/>
      <c r="S414" s="142"/>
      <c r="T414" s="142"/>
    </row>
    <row r="415" spans="1:20" ht="15" customHeight="1">
      <c r="A415" s="143"/>
      <c r="B415" s="144"/>
      <c r="C415" s="142"/>
      <c r="D415" s="142"/>
      <c r="E415" s="142"/>
      <c r="F415" s="142"/>
      <c r="G415" s="142"/>
      <c r="H415" s="142"/>
      <c r="I415" s="142"/>
      <c r="J415" s="142"/>
      <c r="K415" s="245"/>
      <c r="L415" s="245"/>
      <c r="M415" s="142"/>
      <c r="N415" s="245"/>
      <c r="O415" s="245"/>
      <c r="P415" s="142"/>
      <c r="Q415" s="142"/>
      <c r="R415" s="142"/>
      <c r="S415" s="142"/>
      <c r="T415" s="142"/>
    </row>
    <row r="416" spans="1:20" ht="15" customHeight="1">
      <c r="A416" s="143"/>
      <c r="B416" s="144"/>
      <c r="C416" s="142"/>
      <c r="D416" s="142"/>
      <c r="E416" s="142"/>
      <c r="F416" s="142"/>
      <c r="G416" s="142"/>
      <c r="H416" s="142"/>
      <c r="I416" s="142"/>
      <c r="J416" s="142"/>
      <c r="K416" s="245"/>
      <c r="L416" s="245"/>
      <c r="M416" s="142"/>
      <c r="N416" s="245"/>
      <c r="O416" s="245"/>
      <c r="P416" s="142"/>
      <c r="Q416" s="142"/>
      <c r="R416" s="142"/>
      <c r="S416" s="142"/>
      <c r="T416" s="142"/>
    </row>
    <row r="417" spans="1:20" ht="15" customHeight="1">
      <c r="A417" s="143"/>
      <c r="B417" s="144"/>
      <c r="C417" s="142"/>
      <c r="D417" s="142"/>
      <c r="E417" s="142"/>
      <c r="F417" s="142"/>
      <c r="G417" s="142"/>
      <c r="H417" s="142"/>
      <c r="I417" s="142"/>
      <c r="J417" s="142"/>
      <c r="K417" s="245"/>
      <c r="L417" s="245"/>
      <c r="M417" s="142"/>
      <c r="N417" s="245"/>
      <c r="O417" s="245"/>
      <c r="P417" s="142"/>
      <c r="Q417" s="142"/>
      <c r="R417" s="142"/>
      <c r="S417" s="142"/>
      <c r="T417" s="142"/>
    </row>
    <row r="418" spans="1:20" ht="15" customHeight="1">
      <c r="A418" s="143"/>
      <c r="B418" s="144"/>
      <c r="C418" s="142"/>
      <c r="D418" s="142"/>
      <c r="E418" s="142"/>
      <c r="F418" s="142"/>
      <c r="G418" s="142"/>
      <c r="H418" s="142"/>
      <c r="I418" s="142"/>
      <c r="J418" s="142"/>
      <c r="K418" s="245"/>
      <c r="L418" s="245"/>
      <c r="M418" s="142"/>
      <c r="N418" s="245"/>
      <c r="O418" s="245"/>
      <c r="P418" s="142"/>
      <c r="Q418" s="142"/>
      <c r="R418" s="142"/>
      <c r="S418" s="142"/>
      <c r="T418" s="142"/>
    </row>
    <row r="419" spans="1:20" ht="15" customHeight="1">
      <c r="A419" s="143"/>
      <c r="B419" s="144"/>
      <c r="C419" s="142"/>
      <c r="D419" s="142"/>
      <c r="E419" s="142"/>
      <c r="F419" s="142"/>
      <c r="G419" s="142"/>
      <c r="H419" s="142"/>
      <c r="I419" s="142"/>
      <c r="J419" s="142"/>
      <c r="K419" s="245"/>
      <c r="L419" s="245"/>
      <c r="M419" s="142"/>
      <c r="N419" s="245"/>
      <c r="O419" s="245"/>
      <c r="P419" s="142"/>
      <c r="Q419" s="142"/>
      <c r="R419" s="142"/>
      <c r="S419" s="142"/>
      <c r="T419" s="142"/>
    </row>
    <row r="420" spans="1:20" ht="15" customHeight="1">
      <c r="A420" s="143"/>
      <c r="B420" s="144"/>
      <c r="C420" s="142"/>
      <c r="D420" s="142"/>
      <c r="E420" s="142"/>
      <c r="F420" s="142"/>
      <c r="G420" s="142"/>
      <c r="H420" s="142"/>
      <c r="I420" s="142"/>
      <c r="J420" s="142"/>
      <c r="K420" s="245"/>
      <c r="L420" s="245"/>
      <c r="M420" s="142"/>
      <c r="N420" s="245"/>
      <c r="O420" s="245"/>
      <c r="P420" s="142"/>
      <c r="Q420" s="142"/>
      <c r="R420" s="142"/>
      <c r="S420" s="142"/>
      <c r="T420" s="142"/>
    </row>
    <row r="421" spans="1:20" ht="15" customHeight="1">
      <c r="A421" s="143"/>
      <c r="B421" s="144"/>
      <c r="C421" s="142"/>
      <c r="D421" s="142"/>
      <c r="E421" s="142"/>
      <c r="F421" s="142"/>
      <c r="G421" s="142"/>
      <c r="H421" s="142"/>
      <c r="I421" s="142"/>
      <c r="J421" s="142"/>
      <c r="K421" s="245"/>
      <c r="L421" s="245"/>
      <c r="M421" s="142"/>
      <c r="N421" s="245"/>
      <c r="O421" s="245"/>
      <c r="P421" s="142"/>
      <c r="Q421" s="142"/>
      <c r="R421" s="142"/>
      <c r="S421" s="142"/>
      <c r="T421" s="142"/>
    </row>
    <row r="422" spans="1:20" ht="15" customHeight="1">
      <c r="A422" s="143"/>
      <c r="B422" s="144"/>
      <c r="C422" s="142"/>
      <c r="D422" s="142"/>
      <c r="E422" s="142"/>
      <c r="F422" s="142"/>
      <c r="G422" s="142"/>
      <c r="H422" s="142"/>
      <c r="I422" s="142"/>
      <c r="J422" s="142"/>
      <c r="K422" s="245"/>
      <c r="L422" s="245"/>
      <c r="M422" s="142"/>
      <c r="N422" s="245"/>
      <c r="O422" s="245"/>
      <c r="P422" s="142"/>
      <c r="Q422" s="142"/>
      <c r="R422" s="142"/>
      <c r="S422" s="142"/>
      <c r="T422" s="142"/>
    </row>
    <row r="423" spans="1:20" ht="15" customHeight="1">
      <c r="A423" s="143"/>
      <c r="B423" s="144"/>
      <c r="C423" s="142"/>
      <c r="D423" s="142"/>
      <c r="E423" s="142"/>
      <c r="F423" s="142"/>
      <c r="G423" s="142"/>
      <c r="H423" s="142"/>
      <c r="I423" s="142"/>
      <c r="J423" s="142"/>
      <c r="K423" s="245"/>
      <c r="L423" s="245"/>
      <c r="M423" s="142"/>
      <c r="N423" s="245"/>
      <c r="O423" s="245"/>
      <c r="P423" s="142"/>
      <c r="Q423" s="142"/>
      <c r="R423" s="142"/>
      <c r="S423" s="142"/>
      <c r="T423" s="142"/>
    </row>
    <row r="424" spans="1:20" ht="15" customHeight="1">
      <c r="A424" s="143"/>
      <c r="B424" s="144"/>
      <c r="C424" s="142"/>
      <c r="D424" s="142"/>
      <c r="E424" s="142"/>
      <c r="F424" s="142"/>
      <c r="G424" s="142"/>
      <c r="H424" s="142"/>
      <c r="I424" s="142"/>
      <c r="J424" s="142"/>
      <c r="K424" s="245"/>
      <c r="L424" s="245"/>
      <c r="M424" s="142"/>
      <c r="N424" s="245"/>
      <c r="O424" s="245"/>
      <c r="P424" s="142"/>
      <c r="Q424" s="142"/>
      <c r="R424" s="142"/>
      <c r="S424" s="142"/>
      <c r="T424" s="142"/>
    </row>
    <row r="425" spans="1:20" ht="15" customHeight="1">
      <c r="A425" s="143"/>
      <c r="B425" s="144"/>
      <c r="C425" s="142"/>
      <c r="D425" s="142"/>
      <c r="E425" s="142"/>
      <c r="F425" s="142"/>
      <c r="G425" s="142"/>
      <c r="H425" s="142"/>
      <c r="I425" s="142"/>
      <c r="J425" s="142"/>
      <c r="K425" s="245"/>
      <c r="L425" s="245"/>
      <c r="M425" s="142"/>
      <c r="N425" s="245"/>
      <c r="O425" s="245"/>
      <c r="P425" s="142"/>
      <c r="Q425" s="142"/>
      <c r="R425" s="142"/>
      <c r="S425" s="142"/>
      <c r="T425" s="142"/>
    </row>
    <row r="426" spans="1:20" ht="15" customHeight="1">
      <c r="A426" s="143"/>
      <c r="B426" s="144"/>
      <c r="C426" s="142"/>
      <c r="D426" s="142"/>
      <c r="E426" s="142"/>
      <c r="F426" s="142"/>
      <c r="G426" s="142"/>
      <c r="H426" s="142"/>
      <c r="I426" s="142"/>
      <c r="J426" s="142"/>
      <c r="K426" s="245"/>
      <c r="L426" s="245"/>
      <c r="M426" s="142"/>
      <c r="N426" s="245"/>
      <c r="O426" s="245"/>
      <c r="P426" s="142"/>
      <c r="Q426" s="142"/>
      <c r="R426" s="142"/>
      <c r="S426" s="142"/>
      <c r="T426" s="142"/>
    </row>
    <row r="427" spans="1:20" ht="15" customHeight="1">
      <c r="A427" s="143"/>
      <c r="B427" s="144"/>
      <c r="C427" s="142"/>
      <c r="D427" s="142"/>
      <c r="E427" s="142"/>
      <c r="F427" s="142"/>
      <c r="G427" s="142"/>
      <c r="H427" s="142"/>
      <c r="I427" s="142"/>
      <c r="J427" s="142"/>
      <c r="K427" s="245"/>
      <c r="L427" s="245"/>
      <c r="M427" s="142"/>
      <c r="N427" s="245"/>
      <c r="O427" s="245"/>
      <c r="P427" s="142"/>
      <c r="Q427" s="142"/>
      <c r="R427" s="142"/>
      <c r="S427" s="142"/>
      <c r="T427" s="142"/>
    </row>
    <row r="428" spans="1:20" ht="15" customHeight="1">
      <c r="A428" s="143"/>
      <c r="B428" s="144"/>
      <c r="C428" s="142"/>
      <c r="D428" s="142"/>
      <c r="E428" s="142"/>
      <c r="F428" s="142"/>
      <c r="G428" s="142"/>
      <c r="H428" s="142"/>
      <c r="I428" s="142"/>
      <c r="J428" s="142"/>
      <c r="K428" s="245"/>
      <c r="L428" s="245"/>
      <c r="M428" s="142"/>
      <c r="N428" s="245"/>
      <c r="O428" s="245"/>
      <c r="P428" s="142"/>
      <c r="Q428" s="142"/>
      <c r="R428" s="142"/>
      <c r="S428" s="142"/>
      <c r="T428" s="142"/>
    </row>
    <row r="429" spans="1:20" ht="15" customHeight="1">
      <c r="A429" s="143"/>
      <c r="B429" s="144"/>
      <c r="C429" s="142"/>
      <c r="D429" s="142"/>
      <c r="E429" s="142"/>
      <c r="F429" s="142"/>
      <c r="G429" s="142"/>
      <c r="H429" s="142"/>
      <c r="I429" s="142"/>
      <c r="J429" s="142"/>
      <c r="K429" s="245"/>
      <c r="L429" s="245"/>
      <c r="M429" s="142"/>
      <c r="N429" s="245"/>
      <c r="O429" s="245"/>
      <c r="P429" s="142"/>
      <c r="Q429" s="142"/>
      <c r="R429" s="142"/>
      <c r="S429" s="142"/>
      <c r="T429" s="142"/>
    </row>
    <row r="430" spans="1:20" ht="15" customHeight="1">
      <c r="A430" s="143"/>
      <c r="B430" s="144"/>
      <c r="C430" s="142"/>
      <c r="D430" s="142"/>
      <c r="E430" s="142"/>
      <c r="F430" s="142"/>
      <c r="G430" s="142"/>
      <c r="H430" s="142"/>
      <c r="I430" s="142"/>
      <c r="J430" s="142"/>
      <c r="K430" s="245"/>
      <c r="L430" s="245"/>
      <c r="M430" s="142"/>
      <c r="N430" s="245"/>
      <c r="O430" s="245"/>
      <c r="P430" s="142"/>
      <c r="Q430" s="142"/>
      <c r="R430" s="142"/>
      <c r="S430" s="142"/>
      <c r="T430" s="142"/>
    </row>
    <row r="431" spans="1:20" ht="15" customHeight="1">
      <c r="A431" s="143"/>
      <c r="B431" s="144"/>
      <c r="C431" s="142"/>
      <c r="D431" s="142"/>
      <c r="E431" s="142"/>
      <c r="F431" s="142"/>
      <c r="G431" s="142"/>
      <c r="H431" s="142"/>
      <c r="I431" s="142"/>
      <c r="J431" s="142"/>
      <c r="K431" s="245"/>
      <c r="L431" s="245"/>
      <c r="M431" s="142"/>
      <c r="N431" s="245"/>
      <c r="O431" s="245"/>
      <c r="P431" s="142"/>
      <c r="Q431" s="142"/>
      <c r="R431" s="142"/>
      <c r="S431" s="142"/>
      <c r="T431" s="142"/>
    </row>
    <row r="432" spans="1:20" ht="15" customHeight="1">
      <c r="A432" s="143"/>
      <c r="B432" s="144"/>
      <c r="C432" s="142"/>
      <c r="D432" s="142"/>
      <c r="E432" s="142"/>
      <c r="F432" s="142"/>
      <c r="G432" s="142"/>
      <c r="H432" s="142"/>
      <c r="I432" s="142"/>
      <c r="J432" s="142"/>
      <c r="K432" s="245"/>
      <c r="L432" s="245"/>
      <c r="M432" s="142"/>
      <c r="N432" s="245"/>
      <c r="O432" s="245"/>
      <c r="P432" s="142"/>
      <c r="Q432" s="142"/>
      <c r="R432" s="142"/>
      <c r="S432" s="142"/>
      <c r="T432" s="142"/>
    </row>
    <row r="433" spans="1:20" ht="15" customHeight="1">
      <c r="A433" s="143"/>
      <c r="B433" s="144"/>
      <c r="C433" s="142"/>
      <c r="D433" s="142"/>
      <c r="E433" s="142"/>
      <c r="F433" s="142"/>
      <c r="G433" s="142"/>
      <c r="H433" s="142"/>
      <c r="I433" s="142"/>
      <c r="J433" s="142"/>
      <c r="K433" s="245"/>
      <c r="L433" s="245"/>
      <c r="M433" s="142"/>
      <c r="N433" s="245"/>
      <c r="O433" s="245"/>
      <c r="P433" s="142"/>
      <c r="Q433" s="142"/>
      <c r="R433" s="142"/>
      <c r="S433" s="142"/>
      <c r="T433" s="142"/>
    </row>
    <row r="434" spans="1:20" ht="15" customHeight="1">
      <c r="A434" s="143"/>
      <c r="B434" s="144"/>
      <c r="C434" s="142"/>
      <c r="D434" s="142"/>
      <c r="E434" s="142"/>
      <c r="F434" s="142"/>
      <c r="G434" s="142"/>
      <c r="H434" s="142"/>
      <c r="I434" s="142"/>
      <c r="J434" s="142"/>
      <c r="K434" s="245"/>
      <c r="L434" s="245"/>
      <c r="M434" s="142"/>
      <c r="N434" s="245"/>
      <c r="O434" s="245"/>
      <c r="P434" s="142"/>
      <c r="Q434" s="142"/>
      <c r="R434" s="142"/>
      <c r="S434" s="142"/>
      <c r="T434" s="142"/>
    </row>
    <row r="435" spans="1:20" ht="15" customHeight="1">
      <c r="A435" s="143"/>
      <c r="B435" s="144"/>
      <c r="C435" s="142"/>
      <c r="D435" s="142"/>
      <c r="E435" s="142"/>
      <c r="F435" s="142"/>
      <c r="G435" s="142"/>
      <c r="H435" s="142"/>
      <c r="I435" s="142"/>
      <c r="J435" s="142"/>
      <c r="K435" s="245"/>
      <c r="L435" s="245"/>
      <c r="M435" s="142"/>
      <c r="N435" s="245"/>
      <c r="O435" s="245"/>
      <c r="P435" s="142"/>
      <c r="Q435" s="142"/>
      <c r="R435" s="142"/>
      <c r="S435" s="142"/>
      <c r="T435" s="142"/>
    </row>
    <row r="436" spans="1:20" ht="15" customHeight="1">
      <c r="A436" s="143"/>
      <c r="B436" s="144"/>
      <c r="C436" s="142"/>
      <c r="D436" s="142"/>
      <c r="E436" s="142"/>
      <c r="F436" s="142"/>
      <c r="G436" s="142"/>
      <c r="H436" s="142"/>
      <c r="I436" s="142"/>
      <c r="J436" s="142"/>
      <c r="K436" s="245"/>
      <c r="L436" s="245"/>
      <c r="M436" s="142"/>
      <c r="N436" s="245"/>
      <c r="O436" s="245"/>
      <c r="P436" s="142"/>
      <c r="Q436" s="142"/>
      <c r="R436" s="142"/>
      <c r="S436" s="142"/>
      <c r="T436" s="142"/>
    </row>
    <row r="437" spans="1:20" ht="15" customHeight="1">
      <c r="A437" s="143"/>
      <c r="B437" s="144"/>
      <c r="C437" s="142"/>
      <c r="D437" s="142"/>
      <c r="E437" s="142"/>
      <c r="F437" s="142"/>
      <c r="G437" s="142"/>
      <c r="H437" s="142"/>
      <c r="I437" s="142"/>
      <c r="J437" s="142"/>
      <c r="K437" s="245"/>
      <c r="L437" s="245"/>
      <c r="M437" s="142"/>
      <c r="N437" s="245"/>
      <c r="O437" s="245"/>
      <c r="P437" s="142"/>
      <c r="Q437" s="142"/>
      <c r="R437" s="142"/>
      <c r="S437" s="142"/>
      <c r="T437" s="142"/>
    </row>
    <row r="438" spans="1:20" ht="15" customHeight="1">
      <c r="A438" s="143"/>
      <c r="B438" s="144"/>
      <c r="C438" s="142"/>
      <c r="D438" s="142"/>
      <c r="E438" s="142"/>
      <c r="F438" s="142"/>
      <c r="G438" s="142"/>
      <c r="H438" s="142"/>
      <c r="I438" s="142"/>
      <c r="J438" s="142"/>
      <c r="K438" s="245"/>
      <c r="L438" s="245"/>
      <c r="M438" s="142"/>
      <c r="N438" s="245"/>
      <c r="O438" s="245"/>
      <c r="P438" s="142"/>
      <c r="Q438" s="142"/>
      <c r="R438" s="142"/>
      <c r="S438" s="142"/>
      <c r="T438" s="142"/>
    </row>
    <row r="439" spans="1:20" ht="15" customHeight="1">
      <c r="A439" s="143"/>
      <c r="B439" s="144"/>
      <c r="C439" s="142"/>
      <c r="D439" s="142"/>
      <c r="E439" s="142"/>
      <c r="F439" s="142"/>
      <c r="G439" s="142"/>
      <c r="H439" s="142"/>
      <c r="I439" s="142"/>
      <c r="J439" s="142"/>
      <c r="K439" s="245"/>
      <c r="L439" s="245"/>
      <c r="M439" s="142"/>
      <c r="N439" s="245"/>
      <c r="O439" s="245"/>
      <c r="P439" s="142"/>
      <c r="Q439" s="142"/>
      <c r="R439" s="142"/>
      <c r="S439" s="142"/>
      <c r="T439" s="142"/>
    </row>
    <row r="440" spans="1:20" ht="15" customHeight="1">
      <c r="A440" s="143"/>
      <c r="B440" s="144"/>
      <c r="C440" s="142"/>
      <c r="D440" s="142"/>
      <c r="E440" s="142"/>
      <c r="F440" s="142"/>
      <c r="G440" s="142"/>
      <c r="H440" s="142"/>
      <c r="I440" s="142"/>
      <c r="J440" s="142"/>
      <c r="K440" s="245"/>
      <c r="L440" s="245"/>
      <c r="M440" s="142"/>
      <c r="N440" s="245"/>
      <c r="O440" s="245"/>
      <c r="P440" s="142"/>
      <c r="Q440" s="142"/>
      <c r="R440" s="142"/>
      <c r="S440" s="142"/>
      <c r="T440" s="142"/>
    </row>
    <row r="441" spans="1:20" ht="15" customHeight="1">
      <c r="A441" s="143"/>
      <c r="B441" s="144"/>
      <c r="C441" s="142"/>
      <c r="D441" s="142"/>
      <c r="E441" s="142"/>
      <c r="F441" s="142"/>
      <c r="G441" s="142"/>
      <c r="H441" s="142"/>
      <c r="I441" s="142"/>
      <c r="J441" s="142"/>
      <c r="K441" s="245"/>
      <c r="L441" s="245"/>
      <c r="M441" s="142"/>
      <c r="N441" s="245"/>
      <c r="O441" s="245"/>
      <c r="P441" s="142"/>
      <c r="Q441" s="142"/>
      <c r="R441" s="142"/>
      <c r="S441" s="142"/>
      <c r="T441" s="142"/>
    </row>
    <row r="442" spans="1:20" ht="15" customHeight="1">
      <c r="A442" s="143"/>
      <c r="B442" s="144"/>
      <c r="C442" s="142"/>
      <c r="D442" s="142"/>
      <c r="E442" s="142"/>
      <c r="F442" s="142"/>
      <c r="G442" s="142"/>
      <c r="H442" s="142"/>
      <c r="I442" s="142"/>
      <c r="J442" s="142"/>
      <c r="K442" s="245"/>
      <c r="L442" s="245"/>
      <c r="M442" s="142"/>
      <c r="N442" s="245"/>
      <c r="O442" s="245"/>
      <c r="P442" s="142"/>
      <c r="Q442" s="142"/>
      <c r="R442" s="142"/>
      <c r="S442" s="142"/>
      <c r="T442" s="142"/>
    </row>
    <row r="443" spans="1:20" ht="15" customHeight="1">
      <c r="A443" s="143"/>
      <c r="B443" s="144"/>
      <c r="C443" s="142"/>
      <c r="D443" s="142"/>
      <c r="E443" s="142"/>
      <c r="F443" s="142"/>
      <c r="G443" s="142"/>
      <c r="H443" s="142"/>
      <c r="I443" s="142"/>
      <c r="J443" s="142"/>
      <c r="K443" s="245"/>
      <c r="L443" s="245"/>
      <c r="M443" s="142"/>
      <c r="N443" s="245"/>
      <c r="O443" s="245"/>
      <c r="P443" s="142"/>
      <c r="Q443" s="142"/>
      <c r="R443" s="142"/>
      <c r="S443" s="142"/>
      <c r="T443" s="142"/>
    </row>
    <row r="444" spans="1:20" ht="15" customHeight="1">
      <c r="A444" s="143"/>
      <c r="B444" s="144"/>
      <c r="C444" s="142"/>
      <c r="D444" s="142"/>
      <c r="E444" s="142"/>
      <c r="F444" s="142"/>
      <c r="G444" s="142"/>
      <c r="H444" s="142"/>
      <c r="I444" s="142"/>
      <c r="J444" s="142"/>
      <c r="K444" s="245"/>
      <c r="L444" s="245"/>
      <c r="M444" s="142"/>
      <c r="N444" s="245"/>
      <c r="O444" s="245"/>
      <c r="P444" s="142"/>
      <c r="Q444" s="142"/>
      <c r="R444" s="142"/>
      <c r="S444" s="142"/>
      <c r="T444" s="142"/>
    </row>
    <row r="445" spans="1:20" ht="15" customHeight="1">
      <c r="A445" s="143"/>
      <c r="B445" s="144"/>
      <c r="C445" s="142"/>
      <c r="D445" s="142"/>
      <c r="E445" s="142"/>
      <c r="F445" s="142"/>
      <c r="G445" s="142"/>
      <c r="H445" s="142"/>
      <c r="I445" s="142"/>
      <c r="J445" s="142"/>
      <c r="K445" s="245"/>
      <c r="L445" s="245"/>
      <c r="M445" s="142"/>
      <c r="N445" s="245"/>
      <c r="O445" s="245"/>
      <c r="P445" s="142"/>
      <c r="Q445" s="142"/>
      <c r="R445" s="142"/>
      <c r="S445" s="142"/>
      <c r="T445" s="142"/>
    </row>
    <row r="446" spans="1:20" ht="15" customHeight="1">
      <c r="A446" s="143"/>
      <c r="B446" s="144"/>
      <c r="C446" s="142"/>
      <c r="D446" s="142"/>
      <c r="E446" s="142"/>
      <c r="F446" s="142"/>
      <c r="G446" s="142"/>
      <c r="H446" s="142"/>
      <c r="I446" s="142"/>
      <c r="J446" s="142"/>
      <c r="K446" s="245"/>
      <c r="L446" s="245"/>
      <c r="M446" s="142"/>
      <c r="N446" s="245"/>
      <c r="O446" s="245"/>
      <c r="P446" s="142"/>
      <c r="Q446" s="142"/>
      <c r="R446" s="142"/>
      <c r="S446" s="142"/>
      <c r="T446" s="142"/>
    </row>
    <row r="447" spans="1:20" ht="15" customHeight="1">
      <c r="A447" s="143"/>
      <c r="B447" s="144"/>
      <c r="C447" s="142"/>
      <c r="D447" s="142"/>
      <c r="E447" s="142"/>
      <c r="F447" s="142"/>
      <c r="G447" s="142"/>
      <c r="H447" s="142"/>
      <c r="I447" s="142"/>
      <c r="J447" s="142"/>
      <c r="K447" s="245"/>
      <c r="L447" s="245"/>
      <c r="M447" s="142"/>
      <c r="N447" s="245"/>
      <c r="O447" s="245"/>
      <c r="P447" s="142"/>
      <c r="Q447" s="142"/>
      <c r="R447" s="142"/>
      <c r="S447" s="142"/>
      <c r="T447" s="142"/>
    </row>
    <row r="448" spans="1:20" ht="15" customHeight="1">
      <c r="A448" s="143"/>
      <c r="B448" s="144"/>
      <c r="C448" s="142"/>
      <c r="D448" s="142"/>
      <c r="E448" s="142"/>
      <c r="F448" s="142"/>
      <c r="G448" s="142"/>
      <c r="H448" s="142"/>
      <c r="I448" s="142"/>
      <c r="J448" s="142"/>
      <c r="K448" s="245"/>
      <c r="L448" s="245"/>
      <c r="M448" s="142"/>
      <c r="N448" s="245"/>
      <c r="O448" s="245"/>
      <c r="P448" s="142"/>
      <c r="Q448" s="142"/>
      <c r="R448" s="142"/>
      <c r="S448" s="142"/>
      <c r="T448" s="142"/>
    </row>
    <row r="449" spans="1:20" ht="15" customHeight="1">
      <c r="A449" s="143"/>
      <c r="B449" s="144"/>
      <c r="C449" s="142"/>
      <c r="D449" s="142"/>
      <c r="E449" s="142"/>
      <c r="F449" s="142"/>
      <c r="G449" s="142"/>
      <c r="H449" s="142"/>
      <c r="I449" s="142"/>
      <c r="J449" s="142"/>
      <c r="K449" s="245"/>
      <c r="L449" s="245"/>
      <c r="M449" s="142"/>
      <c r="N449" s="245"/>
      <c r="O449" s="245"/>
      <c r="P449" s="142"/>
      <c r="Q449" s="142"/>
      <c r="R449" s="142"/>
      <c r="S449" s="142"/>
      <c r="T449" s="142"/>
    </row>
    <row r="450" spans="1:20" ht="15" customHeight="1">
      <c r="A450" s="143"/>
      <c r="B450" s="144"/>
      <c r="C450" s="142"/>
      <c r="D450" s="142"/>
      <c r="E450" s="142"/>
      <c r="F450" s="142"/>
      <c r="G450" s="142"/>
      <c r="H450" s="142"/>
      <c r="I450" s="142"/>
      <c r="J450" s="142"/>
      <c r="K450" s="245"/>
      <c r="L450" s="245"/>
      <c r="M450" s="142"/>
      <c r="N450" s="245"/>
      <c r="O450" s="245"/>
      <c r="P450" s="142"/>
      <c r="Q450" s="142"/>
      <c r="R450" s="142"/>
      <c r="S450" s="142"/>
      <c r="T450" s="142"/>
    </row>
    <row r="451" spans="1:20" ht="15" customHeight="1">
      <c r="A451" s="143"/>
      <c r="B451" s="144"/>
      <c r="C451" s="142"/>
      <c r="D451" s="142"/>
      <c r="E451" s="142"/>
      <c r="F451" s="142"/>
      <c r="G451" s="142"/>
      <c r="H451" s="142"/>
      <c r="I451" s="142"/>
      <c r="J451" s="142"/>
      <c r="K451" s="245"/>
      <c r="L451" s="245"/>
      <c r="M451" s="142"/>
      <c r="N451" s="245"/>
      <c r="O451" s="245"/>
      <c r="P451" s="142"/>
      <c r="Q451" s="142"/>
      <c r="R451" s="142"/>
      <c r="S451" s="142"/>
      <c r="T451" s="142"/>
    </row>
    <row r="452" spans="1:20" ht="15" customHeight="1">
      <c r="A452" s="143"/>
      <c r="B452" s="144"/>
      <c r="C452" s="142"/>
      <c r="D452" s="142"/>
      <c r="E452" s="142"/>
      <c r="F452" s="142"/>
      <c r="G452" s="142"/>
      <c r="H452" s="142"/>
      <c r="I452" s="142"/>
      <c r="J452" s="142"/>
      <c r="K452" s="245"/>
      <c r="L452" s="245"/>
      <c r="M452" s="142"/>
      <c r="N452" s="245"/>
      <c r="O452" s="245"/>
      <c r="P452" s="142"/>
      <c r="Q452" s="142"/>
      <c r="R452" s="142"/>
      <c r="S452" s="142"/>
      <c r="T452" s="142"/>
    </row>
    <row r="453" spans="1:20" ht="15" customHeight="1">
      <c r="A453" s="143"/>
      <c r="B453" s="144"/>
      <c r="C453" s="142"/>
      <c r="D453" s="142"/>
      <c r="E453" s="142"/>
      <c r="F453" s="142"/>
      <c r="G453" s="142"/>
      <c r="H453" s="142"/>
      <c r="I453" s="142"/>
      <c r="J453" s="142"/>
      <c r="K453" s="245"/>
      <c r="L453" s="245"/>
      <c r="M453" s="142"/>
      <c r="N453" s="245"/>
      <c r="O453" s="245"/>
      <c r="P453" s="142"/>
      <c r="Q453" s="142"/>
      <c r="R453" s="142"/>
      <c r="S453" s="142"/>
      <c r="T453" s="142"/>
    </row>
    <row r="454" spans="1:20" ht="15" customHeight="1">
      <c r="A454" s="143"/>
      <c r="B454" s="144"/>
      <c r="C454" s="142"/>
      <c r="D454" s="142"/>
      <c r="E454" s="142"/>
      <c r="F454" s="142"/>
      <c r="G454" s="142"/>
      <c r="H454" s="142"/>
      <c r="I454" s="142"/>
      <c r="J454" s="142"/>
      <c r="K454" s="245"/>
      <c r="L454" s="245"/>
      <c r="M454" s="142"/>
      <c r="N454" s="245"/>
      <c r="O454" s="245"/>
      <c r="P454" s="142"/>
      <c r="Q454" s="142"/>
      <c r="R454" s="142"/>
      <c r="S454" s="142"/>
      <c r="T454" s="142"/>
    </row>
    <row r="455" spans="1:20" ht="15" customHeight="1">
      <c r="A455" s="143"/>
      <c r="B455" s="144"/>
      <c r="C455" s="142"/>
      <c r="D455" s="142"/>
      <c r="E455" s="142"/>
      <c r="F455" s="142"/>
      <c r="G455" s="142"/>
      <c r="H455" s="142"/>
      <c r="I455" s="142"/>
      <c r="J455" s="142"/>
      <c r="K455" s="245"/>
      <c r="L455" s="245"/>
      <c r="M455" s="142"/>
      <c r="N455" s="245"/>
      <c r="O455" s="245"/>
      <c r="P455" s="142"/>
      <c r="Q455" s="142"/>
      <c r="R455" s="142"/>
      <c r="S455" s="142"/>
      <c r="T455" s="142"/>
    </row>
    <row r="456" spans="1:20" ht="15" customHeight="1">
      <c r="A456" s="143"/>
      <c r="B456" s="144"/>
      <c r="C456" s="142"/>
      <c r="D456" s="142"/>
      <c r="E456" s="142"/>
      <c r="F456" s="142"/>
      <c r="G456" s="142"/>
      <c r="H456" s="142"/>
      <c r="I456" s="142"/>
      <c r="J456" s="142"/>
      <c r="K456" s="245"/>
      <c r="L456" s="245"/>
      <c r="M456" s="142"/>
      <c r="N456" s="245"/>
      <c r="O456" s="245"/>
      <c r="P456" s="142"/>
      <c r="Q456" s="142"/>
      <c r="R456" s="142"/>
      <c r="S456" s="142"/>
      <c r="T456" s="142"/>
    </row>
    <row r="457" spans="1:20" ht="15" customHeight="1">
      <c r="A457" s="143"/>
      <c r="B457" s="144"/>
      <c r="C457" s="142"/>
      <c r="D457" s="142"/>
      <c r="E457" s="142"/>
      <c r="F457" s="142"/>
      <c r="G457" s="142"/>
      <c r="H457" s="142"/>
      <c r="I457" s="142"/>
      <c r="J457" s="142"/>
      <c r="K457" s="245"/>
      <c r="L457" s="245"/>
      <c r="M457" s="142"/>
      <c r="N457" s="245"/>
      <c r="O457" s="245"/>
      <c r="P457" s="142"/>
      <c r="Q457" s="142"/>
      <c r="R457" s="142"/>
      <c r="S457" s="142"/>
      <c r="T457" s="142"/>
    </row>
    <row r="458" spans="1:20" ht="15" customHeight="1">
      <c r="A458" s="143"/>
      <c r="B458" s="144"/>
      <c r="C458" s="142"/>
      <c r="D458" s="142"/>
      <c r="E458" s="142"/>
      <c r="F458" s="142"/>
      <c r="G458" s="142"/>
      <c r="H458" s="142"/>
      <c r="I458" s="142"/>
      <c r="J458" s="142"/>
      <c r="K458" s="245"/>
      <c r="L458" s="245"/>
      <c r="M458" s="142"/>
      <c r="N458" s="245"/>
      <c r="O458" s="245"/>
      <c r="P458" s="142"/>
      <c r="Q458" s="142"/>
      <c r="R458" s="142"/>
      <c r="S458" s="142"/>
      <c r="T458" s="142"/>
    </row>
    <row r="459" spans="1:20" ht="15" customHeight="1">
      <c r="A459" s="143"/>
      <c r="B459" s="144"/>
      <c r="C459" s="142"/>
      <c r="D459" s="142"/>
      <c r="E459" s="142"/>
      <c r="F459" s="142"/>
      <c r="G459" s="142"/>
      <c r="H459" s="142"/>
      <c r="I459" s="142"/>
      <c r="J459" s="142"/>
      <c r="K459" s="245"/>
      <c r="L459" s="245"/>
      <c r="M459" s="142"/>
      <c r="N459" s="245"/>
      <c r="O459" s="245"/>
      <c r="P459" s="142"/>
      <c r="Q459" s="142"/>
      <c r="R459" s="142"/>
      <c r="S459" s="142"/>
      <c r="T459" s="142"/>
    </row>
    <row r="460" spans="1:20" ht="15" customHeight="1">
      <c r="A460" s="143"/>
      <c r="B460" s="144"/>
      <c r="C460" s="142"/>
      <c r="D460" s="142"/>
      <c r="E460" s="142"/>
      <c r="F460" s="142"/>
      <c r="G460" s="142"/>
      <c r="H460" s="142"/>
      <c r="I460" s="142"/>
      <c r="J460" s="142"/>
      <c r="K460" s="245"/>
      <c r="L460" s="245"/>
      <c r="M460" s="142"/>
      <c r="N460" s="245"/>
      <c r="O460" s="245"/>
      <c r="P460" s="142"/>
      <c r="Q460" s="142"/>
      <c r="R460" s="142"/>
      <c r="S460" s="142"/>
      <c r="T460" s="142"/>
    </row>
    <row r="461" spans="1:20" ht="15" customHeight="1">
      <c r="A461" s="143"/>
      <c r="B461" s="144"/>
      <c r="C461" s="142"/>
      <c r="D461" s="142"/>
      <c r="E461" s="142"/>
      <c r="F461" s="142"/>
      <c r="G461" s="142"/>
      <c r="H461" s="142"/>
      <c r="I461" s="142"/>
      <c r="J461" s="142"/>
      <c r="K461" s="245"/>
      <c r="L461" s="245"/>
      <c r="M461" s="142"/>
      <c r="N461" s="245"/>
      <c r="O461" s="245"/>
      <c r="P461" s="142"/>
      <c r="Q461" s="142"/>
      <c r="R461" s="142"/>
      <c r="S461" s="142"/>
      <c r="T461" s="142"/>
    </row>
    <row r="462" spans="1:20" ht="15" customHeight="1">
      <c r="A462" s="143"/>
      <c r="B462" s="144"/>
      <c r="C462" s="142"/>
      <c r="D462" s="142"/>
      <c r="E462" s="142"/>
      <c r="F462" s="142"/>
      <c r="G462" s="142"/>
      <c r="H462" s="142"/>
      <c r="I462" s="142"/>
      <c r="J462" s="142"/>
      <c r="K462" s="245"/>
      <c r="L462" s="245"/>
      <c r="M462" s="142"/>
      <c r="N462" s="245"/>
      <c r="O462" s="245"/>
      <c r="P462" s="142"/>
      <c r="Q462" s="142"/>
      <c r="R462" s="142"/>
      <c r="S462" s="142"/>
      <c r="T462" s="142"/>
    </row>
    <row r="463" spans="1:20" ht="15" customHeight="1">
      <c r="A463" s="143"/>
      <c r="B463" s="144"/>
      <c r="C463" s="142"/>
      <c r="D463" s="142"/>
      <c r="E463" s="142"/>
      <c r="F463" s="142"/>
      <c r="G463" s="142"/>
      <c r="H463" s="142"/>
      <c r="I463" s="142"/>
      <c r="J463" s="142"/>
      <c r="K463" s="245"/>
      <c r="L463" s="245"/>
      <c r="M463" s="142"/>
      <c r="N463" s="245"/>
      <c r="O463" s="245"/>
      <c r="P463" s="142"/>
      <c r="Q463" s="142"/>
      <c r="R463" s="142"/>
      <c r="S463" s="142"/>
      <c r="T463" s="142"/>
    </row>
    <row r="464" spans="1:20" ht="15" customHeight="1">
      <c r="A464" s="143"/>
      <c r="B464" s="144"/>
      <c r="C464" s="142"/>
      <c r="D464" s="142"/>
      <c r="E464" s="142"/>
      <c r="F464" s="142"/>
      <c r="G464" s="142"/>
      <c r="H464" s="142"/>
      <c r="I464" s="142"/>
      <c r="J464" s="142"/>
      <c r="K464" s="245"/>
      <c r="L464" s="245"/>
      <c r="M464" s="142"/>
      <c r="N464" s="245"/>
      <c r="O464" s="245"/>
      <c r="P464" s="142"/>
      <c r="Q464" s="142"/>
      <c r="R464" s="142"/>
      <c r="S464" s="142"/>
      <c r="T464" s="142"/>
    </row>
    <row r="465" spans="1:20" ht="15" customHeight="1">
      <c r="A465" s="143"/>
      <c r="B465" s="144"/>
      <c r="C465" s="142"/>
      <c r="D465" s="142"/>
      <c r="E465" s="142"/>
      <c r="F465" s="142"/>
      <c r="G465" s="142"/>
      <c r="H465" s="142"/>
      <c r="I465" s="142"/>
      <c r="J465" s="142"/>
      <c r="K465" s="245"/>
      <c r="L465" s="245"/>
      <c r="M465" s="142"/>
      <c r="N465" s="245"/>
      <c r="O465" s="245"/>
      <c r="P465" s="142"/>
      <c r="Q465" s="142"/>
      <c r="R465" s="142"/>
      <c r="S465" s="142"/>
      <c r="T465" s="142"/>
    </row>
    <row r="466" spans="1:20" ht="15" customHeight="1">
      <c r="A466" s="143"/>
      <c r="B466" s="144"/>
      <c r="C466" s="142"/>
      <c r="D466" s="142"/>
      <c r="E466" s="142"/>
      <c r="F466" s="142"/>
      <c r="G466" s="142"/>
      <c r="H466" s="142"/>
      <c r="I466" s="142"/>
      <c r="J466" s="142"/>
      <c r="K466" s="245"/>
      <c r="L466" s="245"/>
      <c r="M466" s="142"/>
      <c r="N466" s="245"/>
      <c r="O466" s="245"/>
      <c r="P466" s="142"/>
      <c r="Q466" s="142"/>
      <c r="R466" s="142"/>
      <c r="S466" s="142"/>
      <c r="T466" s="142"/>
    </row>
    <row r="467" spans="1:20" ht="15" customHeight="1">
      <c r="A467" s="143"/>
      <c r="B467" s="144"/>
      <c r="C467" s="142"/>
      <c r="D467" s="142"/>
      <c r="E467" s="142"/>
      <c r="F467" s="142"/>
      <c r="G467" s="142"/>
      <c r="H467" s="142"/>
      <c r="I467" s="142"/>
      <c r="J467" s="142"/>
      <c r="K467" s="245"/>
      <c r="L467" s="245"/>
      <c r="M467" s="142"/>
      <c r="N467" s="245"/>
      <c r="O467" s="245"/>
      <c r="P467" s="142"/>
      <c r="Q467" s="142"/>
      <c r="R467" s="142"/>
      <c r="S467" s="142"/>
      <c r="T467" s="142"/>
    </row>
    <row r="468" spans="1:20" ht="15" customHeight="1">
      <c r="A468" s="143"/>
      <c r="B468" s="144"/>
      <c r="C468" s="142"/>
      <c r="D468" s="142"/>
      <c r="E468" s="142"/>
      <c r="F468" s="142"/>
      <c r="G468" s="142"/>
      <c r="H468" s="142"/>
      <c r="I468" s="142"/>
      <c r="J468" s="142"/>
      <c r="K468" s="245"/>
      <c r="L468" s="245"/>
      <c r="M468" s="142"/>
      <c r="N468" s="245"/>
      <c r="O468" s="245"/>
      <c r="P468" s="142"/>
      <c r="Q468" s="142"/>
      <c r="R468" s="142"/>
      <c r="S468" s="142"/>
      <c r="T468" s="142"/>
    </row>
    <row r="469" spans="1:20" ht="15" customHeight="1">
      <c r="A469" s="143"/>
      <c r="B469" s="144"/>
      <c r="C469" s="142"/>
      <c r="D469" s="142"/>
      <c r="E469" s="142"/>
      <c r="F469" s="142"/>
      <c r="G469" s="142"/>
      <c r="H469" s="142"/>
      <c r="I469" s="142"/>
      <c r="J469" s="142"/>
      <c r="K469" s="245"/>
      <c r="L469" s="245"/>
      <c r="M469" s="142"/>
      <c r="N469" s="245"/>
      <c r="O469" s="245"/>
      <c r="P469" s="142"/>
      <c r="Q469" s="142"/>
      <c r="R469" s="142"/>
      <c r="S469" s="142"/>
      <c r="T469" s="142"/>
    </row>
    <row r="470" spans="1:20" ht="15" customHeight="1">
      <c r="A470" s="143"/>
      <c r="B470" s="144"/>
      <c r="C470" s="142"/>
      <c r="D470" s="142"/>
      <c r="E470" s="142"/>
      <c r="F470" s="142"/>
      <c r="G470" s="142"/>
      <c r="H470" s="142"/>
      <c r="I470" s="142"/>
      <c r="J470" s="142"/>
      <c r="K470" s="245"/>
      <c r="L470" s="245"/>
      <c r="M470" s="142"/>
      <c r="N470" s="245"/>
      <c r="O470" s="245"/>
      <c r="P470" s="142"/>
      <c r="Q470" s="142"/>
      <c r="R470" s="142"/>
      <c r="S470" s="142"/>
      <c r="T470" s="142"/>
    </row>
    <row r="471" spans="1:20" ht="15" customHeight="1">
      <c r="A471" s="143"/>
      <c r="B471" s="144"/>
      <c r="C471" s="142"/>
      <c r="D471" s="142"/>
      <c r="E471" s="142"/>
      <c r="F471" s="142"/>
      <c r="G471" s="142"/>
      <c r="H471" s="142"/>
      <c r="I471" s="142"/>
      <c r="J471" s="142"/>
      <c r="K471" s="245"/>
      <c r="L471" s="245"/>
      <c r="M471" s="142"/>
      <c r="N471" s="245"/>
      <c r="O471" s="245"/>
      <c r="P471" s="142"/>
      <c r="Q471" s="142"/>
      <c r="R471" s="142"/>
      <c r="S471" s="142"/>
      <c r="T471" s="142"/>
    </row>
    <row r="472" spans="1:20" ht="15" customHeight="1">
      <c r="A472" s="143"/>
      <c r="B472" s="144"/>
      <c r="C472" s="142"/>
      <c r="D472" s="142"/>
      <c r="E472" s="142"/>
      <c r="F472" s="142"/>
      <c r="G472" s="142"/>
      <c r="H472" s="142"/>
      <c r="I472" s="142"/>
      <c r="J472" s="142"/>
      <c r="K472" s="245"/>
      <c r="L472" s="245"/>
      <c r="M472" s="142"/>
      <c r="N472" s="245"/>
      <c r="O472" s="245"/>
      <c r="P472" s="142"/>
      <c r="Q472" s="142"/>
      <c r="R472" s="142"/>
      <c r="S472" s="142"/>
      <c r="T472" s="142"/>
    </row>
    <row r="473" spans="1:20" ht="15" customHeight="1">
      <c r="A473" s="143"/>
      <c r="B473" s="144"/>
      <c r="C473" s="142"/>
      <c r="D473" s="142"/>
      <c r="E473" s="142"/>
      <c r="F473" s="142"/>
      <c r="G473" s="142"/>
      <c r="H473" s="142"/>
      <c r="I473" s="142"/>
      <c r="J473" s="142"/>
      <c r="K473" s="245"/>
      <c r="L473" s="245"/>
      <c r="M473" s="142"/>
      <c r="N473" s="245"/>
      <c r="O473" s="245"/>
      <c r="P473" s="142"/>
      <c r="Q473" s="142"/>
      <c r="R473" s="142"/>
      <c r="S473" s="142"/>
      <c r="T473" s="142"/>
    </row>
    <row r="474" spans="1:20" ht="15" customHeight="1">
      <c r="A474" s="143"/>
      <c r="B474" s="144"/>
      <c r="C474" s="142"/>
      <c r="D474" s="142"/>
      <c r="E474" s="142"/>
      <c r="F474" s="142"/>
      <c r="G474" s="142"/>
      <c r="H474" s="142"/>
      <c r="I474" s="142"/>
      <c r="J474" s="142"/>
      <c r="K474" s="245"/>
      <c r="L474" s="245"/>
      <c r="M474" s="142"/>
      <c r="N474" s="245"/>
      <c r="O474" s="245"/>
      <c r="P474" s="142"/>
      <c r="Q474" s="142"/>
      <c r="R474" s="142"/>
      <c r="S474" s="142"/>
      <c r="T474" s="142"/>
    </row>
    <row r="475" spans="1:20" ht="15" customHeight="1">
      <c r="A475" s="143"/>
      <c r="B475" s="144"/>
      <c r="C475" s="142"/>
      <c r="D475" s="142"/>
      <c r="E475" s="142"/>
      <c r="F475" s="142"/>
      <c r="G475" s="142"/>
      <c r="H475" s="142"/>
      <c r="I475" s="142"/>
      <c r="J475" s="142"/>
      <c r="K475" s="245"/>
      <c r="L475" s="245"/>
      <c r="M475" s="142"/>
      <c r="N475" s="245"/>
      <c r="O475" s="245"/>
      <c r="P475" s="142"/>
      <c r="Q475" s="142"/>
      <c r="R475" s="142"/>
      <c r="S475" s="142"/>
      <c r="T475" s="142"/>
    </row>
    <row r="476" spans="1:20" ht="15" customHeight="1">
      <c r="A476" s="143"/>
      <c r="B476" s="144"/>
      <c r="C476" s="142"/>
      <c r="D476" s="142"/>
      <c r="E476" s="142"/>
      <c r="F476" s="142"/>
      <c r="G476" s="142"/>
      <c r="H476" s="142"/>
      <c r="I476" s="142"/>
      <c r="J476" s="142"/>
      <c r="K476" s="245"/>
      <c r="L476" s="245"/>
      <c r="M476" s="142"/>
      <c r="N476" s="245"/>
      <c r="O476" s="245"/>
      <c r="P476" s="142"/>
      <c r="Q476" s="142"/>
      <c r="R476" s="142"/>
      <c r="S476" s="142"/>
      <c r="T476" s="142"/>
    </row>
    <row r="477" spans="1:20" ht="15" customHeight="1">
      <c r="A477" s="143"/>
      <c r="B477" s="144"/>
      <c r="C477" s="142"/>
      <c r="D477" s="142"/>
      <c r="E477" s="142"/>
      <c r="F477" s="142"/>
      <c r="G477" s="142"/>
      <c r="H477" s="142"/>
      <c r="I477" s="142"/>
      <c r="J477" s="142"/>
      <c r="K477" s="245"/>
      <c r="L477" s="245"/>
      <c r="M477" s="142"/>
      <c r="N477" s="245"/>
      <c r="O477" s="245"/>
      <c r="P477" s="142"/>
      <c r="Q477" s="142"/>
      <c r="R477" s="142"/>
      <c r="S477" s="142"/>
      <c r="T477" s="142"/>
    </row>
    <row r="478" spans="1:20" ht="15" customHeight="1">
      <c r="A478" s="143"/>
      <c r="B478" s="144"/>
      <c r="C478" s="142"/>
      <c r="D478" s="142"/>
      <c r="E478" s="142"/>
      <c r="F478" s="142"/>
      <c r="G478" s="142"/>
      <c r="H478" s="142"/>
      <c r="I478" s="142"/>
      <c r="J478" s="142"/>
      <c r="K478" s="245"/>
      <c r="L478" s="245"/>
      <c r="M478" s="142"/>
      <c r="N478" s="245"/>
      <c r="O478" s="245"/>
      <c r="P478" s="142"/>
      <c r="Q478" s="142"/>
      <c r="R478" s="142"/>
      <c r="S478" s="142"/>
      <c r="T478" s="142"/>
    </row>
    <row r="479" spans="1:20" ht="15" customHeight="1">
      <c r="A479" s="143"/>
      <c r="B479" s="144"/>
      <c r="C479" s="142"/>
      <c r="D479" s="142"/>
      <c r="E479" s="142"/>
      <c r="F479" s="142"/>
      <c r="G479" s="142"/>
      <c r="H479" s="142"/>
      <c r="I479" s="142"/>
      <c r="J479" s="142"/>
      <c r="K479" s="245"/>
      <c r="L479" s="245"/>
      <c r="M479" s="142"/>
      <c r="N479" s="245"/>
      <c r="O479" s="245"/>
      <c r="P479" s="142"/>
      <c r="Q479" s="142"/>
      <c r="R479" s="142"/>
      <c r="S479" s="142"/>
      <c r="T479" s="142"/>
    </row>
    <row r="480" spans="1:20" ht="15" customHeight="1">
      <c r="A480" s="143"/>
      <c r="B480" s="144"/>
      <c r="C480" s="142"/>
      <c r="D480" s="142"/>
      <c r="E480" s="142"/>
      <c r="F480" s="142"/>
      <c r="G480" s="142"/>
      <c r="H480" s="142"/>
      <c r="I480" s="142"/>
      <c r="J480" s="142"/>
      <c r="K480" s="245"/>
      <c r="L480" s="245"/>
      <c r="M480" s="142"/>
      <c r="N480" s="245"/>
      <c r="O480" s="245"/>
      <c r="P480" s="142"/>
      <c r="Q480" s="142"/>
      <c r="R480" s="142"/>
      <c r="S480" s="142"/>
      <c r="T480" s="142"/>
    </row>
    <row r="481" spans="1:20" ht="15" customHeight="1">
      <c r="A481" s="143"/>
      <c r="B481" s="144"/>
      <c r="C481" s="142"/>
      <c r="D481" s="142"/>
      <c r="E481" s="142"/>
      <c r="F481" s="142"/>
      <c r="G481" s="142"/>
      <c r="H481" s="142"/>
      <c r="I481" s="142"/>
      <c r="J481" s="142"/>
      <c r="K481" s="245"/>
      <c r="L481" s="245"/>
      <c r="M481" s="142"/>
      <c r="N481" s="245"/>
      <c r="O481" s="245"/>
      <c r="P481" s="142"/>
      <c r="Q481" s="142"/>
      <c r="R481" s="142"/>
      <c r="S481" s="142"/>
      <c r="T481" s="142"/>
    </row>
    <row r="482" spans="1:20" ht="15" customHeight="1">
      <c r="A482" s="143"/>
      <c r="B482" s="144"/>
      <c r="C482" s="142"/>
      <c r="D482" s="142"/>
      <c r="E482" s="142"/>
      <c r="F482" s="142"/>
      <c r="G482" s="142"/>
      <c r="H482" s="142"/>
      <c r="I482" s="142"/>
      <c r="J482" s="142"/>
      <c r="K482" s="245"/>
      <c r="L482" s="245"/>
      <c r="M482" s="142"/>
      <c r="N482" s="245"/>
      <c r="O482" s="245"/>
      <c r="P482" s="142"/>
      <c r="Q482" s="142"/>
      <c r="R482" s="142"/>
      <c r="S482" s="142"/>
      <c r="T482" s="142"/>
    </row>
    <row r="483" spans="1:20" ht="15" customHeight="1">
      <c r="A483" s="143"/>
      <c r="B483" s="144"/>
      <c r="C483" s="142"/>
      <c r="D483" s="142"/>
      <c r="E483" s="142"/>
      <c r="F483" s="142"/>
      <c r="G483" s="142"/>
      <c r="H483" s="142"/>
      <c r="I483" s="142"/>
      <c r="J483" s="142"/>
      <c r="K483" s="245"/>
      <c r="L483" s="245"/>
      <c r="M483" s="142"/>
      <c r="N483" s="245"/>
      <c r="O483" s="245"/>
      <c r="P483" s="142"/>
      <c r="Q483" s="142"/>
      <c r="R483" s="142"/>
      <c r="S483" s="142"/>
      <c r="T483" s="142"/>
    </row>
    <row r="484" spans="1:20" ht="15" customHeight="1">
      <c r="A484" s="143"/>
      <c r="B484" s="144"/>
      <c r="C484" s="142"/>
      <c r="D484" s="142"/>
      <c r="E484" s="142"/>
      <c r="F484" s="142"/>
      <c r="G484" s="142"/>
      <c r="H484" s="142"/>
      <c r="I484" s="142"/>
      <c r="J484" s="142"/>
      <c r="K484" s="245"/>
      <c r="L484" s="245"/>
      <c r="M484" s="142"/>
      <c r="N484" s="245"/>
      <c r="O484" s="245"/>
      <c r="P484" s="142"/>
      <c r="Q484" s="142"/>
      <c r="R484" s="142"/>
      <c r="S484" s="142"/>
      <c r="T484" s="142"/>
    </row>
    <row r="485" spans="1:20" ht="15" customHeight="1">
      <c r="A485" s="143"/>
      <c r="B485" s="144"/>
      <c r="C485" s="142"/>
      <c r="D485" s="142"/>
      <c r="E485" s="142"/>
      <c r="F485" s="142"/>
      <c r="G485" s="142"/>
      <c r="H485" s="142"/>
      <c r="I485" s="142"/>
      <c r="J485" s="142"/>
      <c r="K485" s="245"/>
      <c r="L485" s="245"/>
      <c r="M485" s="142"/>
      <c r="N485" s="245"/>
      <c r="O485" s="245"/>
      <c r="P485" s="142"/>
      <c r="Q485" s="142"/>
      <c r="R485" s="142"/>
      <c r="S485" s="142"/>
      <c r="T485" s="142"/>
    </row>
    <row r="486" spans="1:20" ht="15" customHeight="1">
      <c r="A486" s="143"/>
      <c r="B486" s="144"/>
      <c r="C486" s="142"/>
      <c r="D486" s="142"/>
      <c r="E486" s="142"/>
      <c r="F486" s="142"/>
      <c r="G486" s="142"/>
      <c r="H486" s="142"/>
      <c r="I486" s="142"/>
      <c r="J486" s="142"/>
      <c r="K486" s="245"/>
      <c r="L486" s="245"/>
      <c r="M486" s="142"/>
      <c r="N486" s="245"/>
      <c r="O486" s="245"/>
      <c r="P486" s="142"/>
      <c r="Q486" s="142"/>
      <c r="R486" s="142"/>
      <c r="S486" s="142"/>
      <c r="T486" s="142"/>
    </row>
    <row r="487" spans="1:20" ht="15" customHeight="1">
      <c r="A487" s="143"/>
      <c r="B487" s="144"/>
      <c r="C487" s="142"/>
      <c r="D487" s="142"/>
      <c r="E487" s="142"/>
      <c r="F487" s="142"/>
      <c r="G487" s="142"/>
      <c r="H487" s="142"/>
      <c r="I487" s="142"/>
      <c r="J487" s="142"/>
      <c r="K487" s="245"/>
      <c r="L487" s="245"/>
      <c r="M487" s="142"/>
      <c r="N487" s="245"/>
      <c r="O487" s="245"/>
      <c r="P487" s="142"/>
      <c r="Q487" s="142"/>
      <c r="R487" s="142"/>
      <c r="S487" s="142"/>
      <c r="T487" s="142"/>
    </row>
    <row r="488" spans="1:20" ht="15" customHeight="1">
      <c r="A488" s="143"/>
      <c r="B488" s="144"/>
      <c r="C488" s="142"/>
      <c r="D488" s="142"/>
      <c r="E488" s="142"/>
      <c r="F488" s="142"/>
      <c r="G488" s="142"/>
      <c r="H488" s="142"/>
      <c r="I488" s="142"/>
      <c r="J488" s="142"/>
      <c r="K488" s="245"/>
      <c r="L488" s="245"/>
      <c r="M488" s="142"/>
      <c r="N488" s="245"/>
      <c r="O488" s="245"/>
      <c r="P488" s="142"/>
      <c r="Q488" s="142"/>
      <c r="R488" s="142"/>
      <c r="S488" s="142"/>
      <c r="T488" s="142"/>
    </row>
    <row r="489" spans="1:20" ht="15" customHeight="1">
      <c r="A489" s="143"/>
      <c r="B489" s="144"/>
      <c r="C489" s="142"/>
      <c r="D489" s="142"/>
      <c r="E489" s="142"/>
      <c r="F489" s="142"/>
      <c r="G489" s="142"/>
      <c r="H489" s="142"/>
      <c r="I489" s="142"/>
      <c r="J489" s="142"/>
      <c r="K489" s="245"/>
      <c r="L489" s="245"/>
      <c r="M489" s="142"/>
      <c r="N489" s="245"/>
      <c r="O489" s="245"/>
      <c r="P489" s="142"/>
      <c r="Q489" s="142"/>
      <c r="R489" s="142"/>
      <c r="S489" s="142"/>
      <c r="T489" s="142"/>
    </row>
    <row r="490" spans="1:20" ht="15" customHeight="1">
      <c r="A490" s="143"/>
      <c r="B490" s="144"/>
      <c r="C490" s="142"/>
      <c r="D490" s="142"/>
      <c r="E490" s="142"/>
      <c r="F490" s="142"/>
      <c r="G490" s="142"/>
      <c r="H490" s="142"/>
      <c r="I490" s="142"/>
      <c r="J490" s="142"/>
      <c r="K490" s="245"/>
      <c r="L490" s="245"/>
      <c r="M490" s="142"/>
      <c r="N490" s="245"/>
      <c r="O490" s="245"/>
      <c r="P490" s="142"/>
      <c r="Q490" s="142"/>
      <c r="R490" s="142"/>
      <c r="S490" s="142"/>
      <c r="T490" s="142"/>
    </row>
    <row r="491" spans="1:20" ht="15" customHeight="1">
      <c r="A491" s="143"/>
      <c r="B491" s="144"/>
      <c r="C491" s="142"/>
      <c r="D491" s="142"/>
      <c r="E491" s="142"/>
      <c r="F491" s="142"/>
      <c r="G491" s="142"/>
      <c r="H491" s="142"/>
      <c r="I491" s="142"/>
      <c r="J491" s="142"/>
      <c r="K491" s="245"/>
      <c r="L491" s="245"/>
      <c r="M491" s="142"/>
      <c r="N491" s="245"/>
      <c r="O491" s="245"/>
      <c r="P491" s="142"/>
      <c r="Q491" s="142"/>
      <c r="R491" s="142"/>
      <c r="S491" s="142"/>
      <c r="T491" s="142"/>
    </row>
    <row r="492" spans="1:20" ht="15" customHeight="1">
      <c r="A492" s="143"/>
      <c r="B492" s="144"/>
      <c r="C492" s="142"/>
      <c r="D492" s="142"/>
      <c r="E492" s="142"/>
      <c r="F492" s="142"/>
      <c r="G492" s="142"/>
      <c r="H492" s="142"/>
      <c r="I492" s="142"/>
      <c r="J492" s="142"/>
      <c r="K492" s="245"/>
      <c r="L492" s="245"/>
      <c r="M492" s="142"/>
      <c r="N492" s="245"/>
      <c r="O492" s="245"/>
      <c r="P492" s="142"/>
      <c r="Q492" s="142"/>
      <c r="R492" s="142"/>
      <c r="S492" s="142"/>
      <c r="T492" s="142"/>
    </row>
    <row r="493" spans="1:20" ht="15" customHeight="1">
      <c r="A493" s="143"/>
      <c r="B493" s="144"/>
      <c r="C493" s="142"/>
      <c r="D493" s="142"/>
      <c r="E493" s="142"/>
      <c r="F493" s="142"/>
      <c r="G493" s="142"/>
      <c r="H493" s="142"/>
      <c r="I493" s="142"/>
      <c r="J493" s="142"/>
      <c r="K493" s="245"/>
      <c r="L493" s="245"/>
      <c r="M493" s="142"/>
      <c r="N493" s="245"/>
      <c r="O493" s="245"/>
      <c r="P493" s="142"/>
      <c r="Q493" s="142"/>
      <c r="R493" s="142"/>
      <c r="S493" s="142"/>
      <c r="T493" s="142"/>
    </row>
    <row r="494" spans="1:20" ht="15" customHeight="1">
      <c r="A494" s="143"/>
      <c r="B494" s="144"/>
      <c r="C494" s="142"/>
      <c r="D494" s="142"/>
      <c r="E494" s="142"/>
      <c r="F494" s="142"/>
      <c r="G494" s="142"/>
      <c r="H494" s="142"/>
      <c r="I494" s="142"/>
      <c r="J494" s="142"/>
      <c r="K494" s="245"/>
      <c r="L494" s="245"/>
      <c r="M494" s="142"/>
      <c r="N494" s="245"/>
      <c r="O494" s="245"/>
      <c r="P494" s="142"/>
      <c r="Q494" s="142"/>
      <c r="R494" s="142"/>
      <c r="S494" s="142"/>
      <c r="T494" s="142"/>
    </row>
    <row r="495" spans="1:20" ht="15" customHeight="1">
      <c r="A495" s="143"/>
      <c r="B495" s="144"/>
      <c r="C495" s="142"/>
      <c r="D495" s="142"/>
      <c r="E495" s="142"/>
      <c r="F495" s="142"/>
      <c r="G495" s="142"/>
      <c r="H495" s="142"/>
      <c r="I495" s="142"/>
      <c r="J495" s="142"/>
      <c r="K495" s="245"/>
      <c r="L495" s="245"/>
      <c r="M495" s="142"/>
      <c r="N495" s="245"/>
      <c r="O495" s="245"/>
      <c r="P495" s="142"/>
      <c r="Q495" s="142"/>
      <c r="R495" s="142"/>
      <c r="S495" s="142"/>
      <c r="T495" s="142"/>
    </row>
    <row r="496" spans="1:20" ht="15" customHeight="1">
      <c r="A496" s="143"/>
      <c r="B496" s="144"/>
      <c r="C496" s="142"/>
      <c r="D496" s="142"/>
      <c r="E496" s="142"/>
      <c r="F496" s="142"/>
      <c r="G496" s="142"/>
      <c r="H496" s="142"/>
      <c r="I496" s="142"/>
      <c r="J496" s="142"/>
      <c r="K496" s="245"/>
      <c r="L496" s="245"/>
      <c r="M496" s="142"/>
      <c r="N496" s="245"/>
      <c r="O496" s="245"/>
      <c r="P496" s="142"/>
      <c r="Q496" s="142"/>
      <c r="R496" s="142"/>
      <c r="S496" s="142"/>
      <c r="T496" s="142"/>
    </row>
    <row r="497" spans="1:20" ht="15" customHeight="1">
      <c r="A497" s="143"/>
      <c r="B497" s="144"/>
      <c r="C497" s="142"/>
      <c r="D497" s="142"/>
      <c r="E497" s="142"/>
      <c r="F497" s="142"/>
      <c r="G497" s="142"/>
      <c r="H497" s="142"/>
      <c r="I497" s="142"/>
      <c r="J497" s="142"/>
      <c r="K497" s="245"/>
      <c r="L497" s="245"/>
      <c r="M497" s="142"/>
      <c r="N497" s="245"/>
      <c r="O497" s="245"/>
      <c r="P497" s="142"/>
      <c r="Q497" s="142"/>
      <c r="R497" s="142"/>
      <c r="S497" s="142"/>
      <c r="T497" s="142"/>
    </row>
    <row r="498" spans="1:20" ht="15" customHeight="1">
      <c r="A498" s="143"/>
      <c r="B498" s="144"/>
      <c r="C498" s="142"/>
      <c r="D498" s="142"/>
      <c r="E498" s="142"/>
      <c r="F498" s="142"/>
      <c r="G498" s="142"/>
      <c r="H498" s="142"/>
      <c r="I498" s="142"/>
      <c r="J498" s="142"/>
      <c r="K498" s="245"/>
      <c r="L498" s="245"/>
      <c r="M498" s="142"/>
      <c r="N498" s="245"/>
      <c r="O498" s="245"/>
      <c r="P498" s="142"/>
      <c r="Q498" s="142"/>
      <c r="R498" s="142"/>
      <c r="S498" s="142"/>
      <c r="T498" s="142"/>
    </row>
    <row r="499" spans="1:20" ht="15" customHeight="1">
      <c r="A499" s="143"/>
      <c r="B499" s="144"/>
      <c r="C499" s="142"/>
      <c r="D499" s="142"/>
      <c r="E499" s="142"/>
      <c r="F499" s="142"/>
      <c r="G499" s="142"/>
      <c r="H499" s="142"/>
      <c r="I499" s="142"/>
      <c r="J499" s="142"/>
      <c r="K499" s="245"/>
      <c r="L499" s="245"/>
      <c r="M499" s="142"/>
      <c r="N499" s="245"/>
      <c r="O499" s="245"/>
      <c r="P499" s="142"/>
      <c r="Q499" s="142"/>
      <c r="R499" s="142"/>
      <c r="S499" s="142"/>
      <c r="T499" s="142"/>
    </row>
    <row r="500" spans="1:20" ht="15" customHeight="1">
      <c r="A500" s="143"/>
      <c r="B500" s="144"/>
      <c r="C500" s="142"/>
      <c r="D500" s="142"/>
      <c r="E500" s="142"/>
      <c r="F500" s="142"/>
      <c r="G500" s="142"/>
      <c r="H500" s="142"/>
      <c r="I500" s="142"/>
      <c r="J500" s="142"/>
      <c r="K500" s="245"/>
      <c r="L500" s="245"/>
      <c r="M500" s="142"/>
      <c r="N500" s="245"/>
      <c r="O500" s="245"/>
      <c r="P500" s="142"/>
      <c r="Q500" s="142"/>
      <c r="R500" s="142"/>
      <c r="S500" s="142"/>
      <c r="T500" s="142"/>
    </row>
    <row r="501" spans="1:20" ht="15" customHeight="1">
      <c r="A501" s="143"/>
      <c r="B501" s="144"/>
      <c r="C501" s="142"/>
      <c r="D501" s="142"/>
      <c r="E501" s="142"/>
      <c r="F501" s="142"/>
      <c r="G501" s="142"/>
      <c r="H501" s="142"/>
      <c r="I501" s="142"/>
      <c r="J501" s="142"/>
      <c r="K501" s="245"/>
      <c r="L501" s="245"/>
      <c r="M501" s="142"/>
      <c r="N501" s="245"/>
      <c r="O501" s="245"/>
      <c r="P501" s="142"/>
      <c r="Q501" s="142"/>
      <c r="R501" s="142"/>
      <c r="S501" s="142"/>
      <c r="T501" s="142"/>
    </row>
    <row r="502" spans="1:20" ht="15" customHeight="1">
      <c r="A502" s="143"/>
      <c r="B502" s="144"/>
      <c r="C502" s="142"/>
      <c r="D502" s="142"/>
      <c r="E502" s="142"/>
      <c r="F502" s="142"/>
      <c r="G502" s="142"/>
      <c r="H502" s="142"/>
      <c r="I502" s="142"/>
      <c r="J502" s="142"/>
      <c r="K502" s="245"/>
      <c r="L502" s="245"/>
      <c r="M502" s="142"/>
      <c r="N502" s="245"/>
      <c r="O502" s="245"/>
      <c r="P502" s="142"/>
      <c r="Q502" s="142"/>
      <c r="R502" s="142"/>
      <c r="S502" s="142"/>
      <c r="T502" s="142"/>
    </row>
    <row r="503" spans="1:20" ht="15" customHeight="1">
      <c r="A503" s="143"/>
      <c r="B503" s="144"/>
      <c r="C503" s="142"/>
      <c r="D503" s="142"/>
      <c r="E503" s="142"/>
      <c r="F503" s="142"/>
      <c r="G503" s="142"/>
      <c r="H503" s="142"/>
      <c r="I503" s="142"/>
      <c r="J503" s="142"/>
      <c r="K503" s="245"/>
      <c r="L503" s="245"/>
      <c r="M503" s="142"/>
      <c r="N503" s="245"/>
      <c r="O503" s="245"/>
      <c r="P503" s="142"/>
      <c r="Q503" s="142"/>
      <c r="R503" s="142"/>
      <c r="S503" s="142"/>
      <c r="T503" s="142"/>
    </row>
    <row r="504" spans="1:20" ht="15" customHeight="1">
      <c r="A504" s="143"/>
      <c r="B504" s="144"/>
      <c r="C504" s="142"/>
      <c r="D504" s="142"/>
      <c r="E504" s="142"/>
      <c r="F504" s="142"/>
      <c r="G504" s="142"/>
      <c r="H504" s="142"/>
      <c r="I504" s="142"/>
      <c r="J504" s="142"/>
      <c r="K504" s="245"/>
      <c r="L504" s="245"/>
      <c r="M504" s="142"/>
      <c r="N504" s="245"/>
      <c r="O504" s="245"/>
      <c r="P504" s="142"/>
      <c r="Q504" s="142"/>
      <c r="R504" s="142"/>
      <c r="S504" s="142"/>
      <c r="T504" s="142"/>
    </row>
    <row r="505" spans="1:20" ht="15" customHeight="1">
      <c r="A505" s="143"/>
      <c r="B505" s="144"/>
      <c r="C505" s="142"/>
      <c r="D505" s="142"/>
      <c r="E505" s="142"/>
      <c r="F505" s="142"/>
      <c r="G505" s="142"/>
      <c r="H505" s="142"/>
      <c r="I505" s="142"/>
      <c r="J505" s="142"/>
      <c r="K505" s="245"/>
      <c r="L505" s="245"/>
      <c r="M505" s="142"/>
      <c r="N505" s="245"/>
      <c r="O505" s="245"/>
      <c r="P505" s="142"/>
      <c r="Q505" s="142"/>
      <c r="R505" s="142"/>
      <c r="S505" s="142"/>
      <c r="T505" s="142"/>
    </row>
    <row r="506" spans="1:20" ht="15" customHeight="1">
      <c r="A506" s="143"/>
      <c r="B506" s="144"/>
      <c r="C506" s="142"/>
      <c r="D506" s="142"/>
      <c r="E506" s="142"/>
      <c r="F506" s="142"/>
      <c r="G506" s="142"/>
      <c r="H506" s="142"/>
      <c r="I506" s="142"/>
      <c r="J506" s="142"/>
      <c r="K506" s="245"/>
      <c r="L506" s="245"/>
      <c r="M506" s="142"/>
      <c r="N506" s="245"/>
      <c r="O506" s="245"/>
      <c r="P506" s="142"/>
      <c r="Q506" s="142"/>
      <c r="R506" s="142"/>
      <c r="S506" s="142"/>
      <c r="T506" s="142"/>
    </row>
    <row r="507" spans="1:20" ht="15" customHeight="1">
      <c r="A507" s="143"/>
      <c r="B507" s="144"/>
      <c r="C507" s="142"/>
      <c r="D507" s="142"/>
      <c r="E507" s="142"/>
      <c r="F507" s="142"/>
      <c r="G507" s="142"/>
      <c r="H507" s="142"/>
      <c r="I507" s="142"/>
      <c r="J507" s="142"/>
      <c r="K507" s="245"/>
      <c r="L507" s="245"/>
      <c r="M507" s="142"/>
      <c r="N507" s="245"/>
      <c r="O507" s="245"/>
      <c r="P507" s="142"/>
      <c r="Q507" s="142"/>
      <c r="R507" s="142"/>
      <c r="S507" s="142"/>
      <c r="T507" s="142"/>
    </row>
    <row r="508" spans="1:20" ht="15" customHeight="1">
      <c r="A508" s="143"/>
      <c r="B508" s="144"/>
      <c r="C508" s="142"/>
      <c r="D508" s="142"/>
      <c r="E508" s="142"/>
      <c r="F508" s="142"/>
      <c r="G508" s="142"/>
      <c r="H508" s="142"/>
      <c r="I508" s="142"/>
      <c r="J508" s="142"/>
      <c r="K508" s="245"/>
      <c r="L508" s="245"/>
      <c r="M508" s="142"/>
      <c r="N508" s="245"/>
      <c r="O508" s="245"/>
      <c r="P508" s="142"/>
      <c r="Q508" s="142"/>
      <c r="R508" s="142"/>
      <c r="S508" s="142"/>
      <c r="T508" s="142"/>
    </row>
    <row r="509" spans="1:20" ht="15" customHeight="1">
      <c r="A509" s="143"/>
      <c r="B509" s="144"/>
      <c r="C509" s="142"/>
      <c r="D509" s="142"/>
      <c r="E509" s="142"/>
      <c r="F509" s="142"/>
      <c r="G509" s="142"/>
      <c r="H509" s="142"/>
      <c r="I509" s="142"/>
      <c r="J509" s="142"/>
      <c r="K509" s="245"/>
      <c r="L509" s="245"/>
      <c r="M509" s="142"/>
      <c r="N509" s="245"/>
      <c r="O509" s="245"/>
      <c r="P509" s="142"/>
      <c r="Q509" s="142"/>
      <c r="R509" s="142"/>
      <c r="S509" s="142"/>
      <c r="T509" s="142"/>
    </row>
    <row r="510" spans="1:20" ht="15" customHeight="1">
      <c r="A510" s="143"/>
      <c r="B510" s="144"/>
      <c r="C510" s="142"/>
      <c r="D510" s="142"/>
      <c r="E510" s="142"/>
      <c r="F510" s="142"/>
      <c r="G510" s="142"/>
      <c r="H510" s="142"/>
      <c r="I510" s="142"/>
      <c r="J510" s="142"/>
      <c r="K510" s="245"/>
      <c r="L510" s="245"/>
      <c r="M510" s="142"/>
      <c r="N510" s="245"/>
      <c r="O510" s="245"/>
      <c r="P510" s="142"/>
      <c r="Q510" s="142"/>
      <c r="R510" s="142"/>
      <c r="S510" s="142"/>
      <c r="T510" s="142"/>
    </row>
    <row r="511" spans="1:20" ht="15" customHeight="1">
      <c r="A511" s="143"/>
      <c r="B511" s="144"/>
      <c r="C511" s="142"/>
      <c r="D511" s="142"/>
      <c r="E511" s="142"/>
      <c r="F511" s="142"/>
      <c r="G511" s="142"/>
      <c r="H511" s="142"/>
      <c r="I511" s="142"/>
      <c r="J511" s="142"/>
      <c r="K511" s="245"/>
      <c r="L511" s="245"/>
      <c r="M511" s="142"/>
      <c r="N511" s="245"/>
      <c r="O511" s="245"/>
      <c r="P511" s="142"/>
      <c r="Q511" s="142"/>
      <c r="R511" s="142"/>
      <c r="S511" s="142"/>
      <c r="T511" s="142"/>
    </row>
    <row r="512" spans="1:20" ht="15" customHeight="1">
      <c r="A512" s="143"/>
      <c r="B512" s="144"/>
      <c r="C512" s="142"/>
      <c r="D512" s="142"/>
      <c r="E512" s="142"/>
      <c r="F512" s="142"/>
      <c r="G512" s="142"/>
      <c r="H512" s="142"/>
      <c r="I512" s="142"/>
      <c r="J512" s="142"/>
      <c r="K512" s="245"/>
      <c r="L512" s="245"/>
      <c r="M512" s="142"/>
      <c r="N512" s="245"/>
      <c r="O512" s="245"/>
      <c r="P512" s="142"/>
      <c r="Q512" s="142"/>
      <c r="R512" s="142"/>
      <c r="S512" s="142"/>
      <c r="T512" s="142"/>
    </row>
    <row r="513" spans="1:20" ht="15" customHeight="1">
      <c r="A513" s="143"/>
      <c r="B513" s="144"/>
      <c r="C513" s="142"/>
      <c r="D513" s="142"/>
      <c r="E513" s="142"/>
      <c r="F513" s="142"/>
      <c r="G513" s="142"/>
      <c r="H513" s="142"/>
      <c r="I513" s="142"/>
      <c r="J513" s="142"/>
      <c r="K513" s="245"/>
      <c r="L513" s="245"/>
      <c r="M513" s="142"/>
      <c r="N513" s="245"/>
      <c r="O513" s="245"/>
      <c r="P513" s="142"/>
      <c r="Q513" s="142"/>
      <c r="R513" s="142"/>
      <c r="S513" s="142"/>
      <c r="T513" s="142"/>
    </row>
    <row r="514" spans="1:20" ht="15" customHeight="1">
      <c r="A514" s="143"/>
      <c r="B514" s="144"/>
      <c r="C514" s="142"/>
      <c r="D514" s="142"/>
      <c r="E514" s="142"/>
      <c r="F514" s="142"/>
      <c r="G514" s="142"/>
      <c r="H514" s="142"/>
      <c r="I514" s="142"/>
      <c r="J514" s="142"/>
      <c r="K514" s="245"/>
      <c r="L514" s="245"/>
      <c r="M514" s="142"/>
      <c r="N514" s="245"/>
      <c r="O514" s="245"/>
      <c r="P514" s="142"/>
      <c r="Q514" s="142"/>
      <c r="R514" s="142"/>
      <c r="S514" s="142"/>
      <c r="T514" s="142"/>
    </row>
    <row r="515" spans="1:20" ht="15" customHeight="1">
      <c r="A515" s="143"/>
      <c r="B515" s="144"/>
      <c r="C515" s="142"/>
      <c r="D515" s="142"/>
      <c r="E515" s="142"/>
      <c r="F515" s="142"/>
      <c r="G515" s="142"/>
      <c r="H515" s="142"/>
      <c r="I515" s="142"/>
      <c r="J515" s="142"/>
      <c r="K515" s="245"/>
      <c r="L515" s="245"/>
      <c r="M515" s="142"/>
      <c r="N515" s="245"/>
      <c r="O515" s="245"/>
      <c r="P515" s="142"/>
      <c r="Q515" s="142"/>
      <c r="R515" s="142"/>
      <c r="S515" s="142"/>
      <c r="T515" s="142"/>
    </row>
    <row r="516" spans="1:20" ht="15" customHeight="1">
      <c r="A516" s="143"/>
      <c r="B516" s="144"/>
      <c r="C516" s="142"/>
      <c r="D516" s="142"/>
      <c r="E516" s="142"/>
      <c r="F516" s="142"/>
      <c r="G516" s="142"/>
      <c r="H516" s="142"/>
      <c r="I516" s="142"/>
      <c r="J516" s="142"/>
      <c r="K516" s="245"/>
      <c r="L516" s="245"/>
      <c r="M516" s="142"/>
      <c r="N516" s="245"/>
      <c r="O516" s="245"/>
      <c r="P516" s="142"/>
      <c r="Q516" s="142"/>
      <c r="R516" s="142"/>
      <c r="S516" s="142"/>
      <c r="T516" s="142"/>
    </row>
    <row r="517" spans="1:20" ht="15" customHeight="1">
      <c r="A517" s="143"/>
      <c r="B517" s="144"/>
      <c r="C517" s="142"/>
      <c r="D517" s="142"/>
      <c r="E517" s="142"/>
      <c r="F517" s="142"/>
      <c r="G517" s="142"/>
      <c r="H517" s="142"/>
      <c r="I517" s="142"/>
      <c r="J517" s="142"/>
      <c r="K517" s="245"/>
      <c r="L517" s="245"/>
      <c r="M517" s="142"/>
      <c r="N517" s="245"/>
      <c r="O517" s="245"/>
      <c r="P517" s="142"/>
      <c r="Q517" s="142"/>
      <c r="R517" s="142"/>
      <c r="S517" s="142"/>
      <c r="T517" s="142"/>
    </row>
    <row r="518" spans="1:20" ht="15" customHeight="1">
      <c r="A518" s="143"/>
      <c r="B518" s="144"/>
      <c r="C518" s="142"/>
      <c r="D518" s="142"/>
      <c r="E518" s="142"/>
      <c r="F518" s="142"/>
      <c r="G518" s="142"/>
      <c r="H518" s="142"/>
      <c r="I518" s="142"/>
      <c r="J518" s="142"/>
      <c r="K518" s="245"/>
      <c r="L518" s="245"/>
      <c r="M518" s="142"/>
      <c r="N518" s="245"/>
      <c r="O518" s="245"/>
      <c r="P518" s="142"/>
      <c r="Q518" s="142"/>
      <c r="R518" s="142"/>
      <c r="S518" s="142"/>
      <c r="T518" s="142"/>
    </row>
    <row r="519" spans="1:20" ht="15" customHeight="1">
      <c r="A519" s="143"/>
      <c r="B519" s="144"/>
      <c r="C519" s="142"/>
      <c r="D519" s="142"/>
      <c r="E519" s="142"/>
      <c r="F519" s="142"/>
      <c r="G519" s="142"/>
      <c r="H519" s="142"/>
      <c r="I519" s="142"/>
      <c r="J519" s="142"/>
      <c r="K519" s="245"/>
      <c r="L519" s="245"/>
      <c r="M519" s="142"/>
      <c r="N519" s="245"/>
      <c r="O519" s="245"/>
      <c r="P519" s="142"/>
      <c r="Q519" s="142"/>
      <c r="R519" s="142"/>
      <c r="S519" s="142"/>
      <c r="T519" s="142"/>
    </row>
    <row r="520" spans="1:20" ht="15" customHeight="1">
      <c r="A520" s="143"/>
      <c r="B520" s="144"/>
      <c r="C520" s="142"/>
      <c r="D520" s="142"/>
      <c r="E520" s="142"/>
      <c r="F520" s="142"/>
      <c r="G520" s="142"/>
      <c r="H520" s="142"/>
      <c r="I520" s="142"/>
      <c r="J520" s="142"/>
      <c r="K520" s="245"/>
      <c r="L520" s="245"/>
      <c r="M520" s="142"/>
      <c r="N520" s="245"/>
      <c r="O520" s="245"/>
      <c r="P520" s="142"/>
      <c r="Q520" s="142"/>
      <c r="R520" s="142"/>
      <c r="S520" s="142"/>
      <c r="T520" s="142"/>
    </row>
    <row r="521" spans="1:20" ht="15" customHeight="1">
      <c r="A521" s="143"/>
      <c r="B521" s="144"/>
      <c r="C521" s="142"/>
      <c r="D521" s="142"/>
      <c r="E521" s="142"/>
      <c r="F521" s="142"/>
      <c r="G521" s="142"/>
      <c r="H521" s="142"/>
      <c r="I521" s="142"/>
      <c r="J521" s="142"/>
      <c r="K521" s="245"/>
      <c r="L521" s="245"/>
      <c r="M521" s="142"/>
      <c r="N521" s="245"/>
      <c r="O521" s="245"/>
      <c r="P521" s="142"/>
      <c r="Q521" s="142"/>
      <c r="R521" s="142"/>
      <c r="S521" s="142"/>
      <c r="T521" s="142"/>
    </row>
    <row r="522" spans="1:20" ht="15" customHeight="1">
      <c r="A522" s="143"/>
      <c r="B522" s="144"/>
      <c r="C522" s="142"/>
      <c r="D522" s="142"/>
      <c r="E522" s="142"/>
      <c r="F522" s="142"/>
      <c r="G522" s="142"/>
      <c r="H522" s="142"/>
      <c r="I522" s="142"/>
      <c r="J522" s="142"/>
      <c r="K522" s="245"/>
      <c r="L522" s="245"/>
      <c r="M522" s="142"/>
      <c r="N522" s="245"/>
      <c r="O522" s="245"/>
      <c r="P522" s="142"/>
      <c r="Q522" s="142"/>
      <c r="R522" s="142"/>
      <c r="S522" s="142"/>
      <c r="T522" s="142"/>
    </row>
    <row r="523" spans="1:20" ht="15" customHeight="1">
      <c r="A523" s="143"/>
      <c r="B523" s="144"/>
      <c r="C523" s="142"/>
      <c r="D523" s="142"/>
      <c r="E523" s="142"/>
      <c r="F523" s="142"/>
      <c r="G523" s="142"/>
      <c r="H523" s="142"/>
      <c r="I523" s="142"/>
      <c r="J523" s="142"/>
      <c r="K523" s="245"/>
      <c r="L523" s="245"/>
      <c r="M523" s="142"/>
      <c r="N523" s="245"/>
      <c r="O523" s="245"/>
      <c r="P523" s="142"/>
      <c r="Q523" s="142"/>
      <c r="R523" s="142"/>
      <c r="S523" s="142"/>
      <c r="T523" s="142"/>
    </row>
    <row r="524" spans="1:20" ht="15" customHeight="1">
      <c r="A524" s="143"/>
      <c r="B524" s="144"/>
      <c r="C524" s="142"/>
      <c r="D524" s="142"/>
      <c r="E524" s="142"/>
      <c r="F524" s="142"/>
      <c r="G524" s="142"/>
      <c r="H524" s="142"/>
      <c r="I524" s="142"/>
      <c r="J524" s="142"/>
      <c r="K524" s="245"/>
      <c r="L524" s="245"/>
      <c r="M524" s="142"/>
      <c r="N524" s="245"/>
      <c r="O524" s="245"/>
      <c r="P524" s="142"/>
      <c r="Q524" s="142"/>
      <c r="R524" s="142"/>
      <c r="S524" s="142"/>
      <c r="T524" s="142"/>
    </row>
    <row r="525" spans="1:20" ht="15" customHeight="1">
      <c r="A525" s="143"/>
      <c r="B525" s="144"/>
      <c r="C525" s="142"/>
      <c r="D525" s="142"/>
      <c r="E525" s="142"/>
      <c r="F525" s="142"/>
      <c r="G525" s="142"/>
      <c r="H525" s="142"/>
      <c r="I525" s="142"/>
      <c r="J525" s="142"/>
      <c r="K525" s="245"/>
      <c r="L525" s="245"/>
      <c r="M525" s="142"/>
      <c r="N525" s="245"/>
      <c r="O525" s="245"/>
      <c r="P525" s="142"/>
      <c r="Q525" s="142"/>
      <c r="R525" s="142"/>
      <c r="S525" s="142"/>
      <c r="T525" s="142"/>
    </row>
    <row r="526" spans="1:20" ht="15" customHeight="1">
      <c r="A526" s="143"/>
      <c r="B526" s="144"/>
      <c r="C526" s="142"/>
      <c r="D526" s="142"/>
      <c r="E526" s="142"/>
      <c r="F526" s="142"/>
      <c r="G526" s="142"/>
      <c r="H526" s="142"/>
      <c r="I526" s="142"/>
      <c r="J526" s="142"/>
      <c r="K526" s="245"/>
      <c r="L526" s="245"/>
      <c r="M526" s="142"/>
      <c r="N526" s="245"/>
      <c r="O526" s="245"/>
      <c r="P526" s="142"/>
      <c r="Q526" s="142"/>
      <c r="R526" s="142"/>
      <c r="S526" s="142"/>
      <c r="T526" s="142"/>
    </row>
    <row r="527" spans="1:20" ht="15" customHeight="1">
      <c r="A527" s="143"/>
      <c r="B527" s="144"/>
      <c r="C527" s="142"/>
      <c r="D527" s="142"/>
      <c r="E527" s="142"/>
      <c r="F527" s="142"/>
      <c r="G527" s="142"/>
      <c r="H527" s="142"/>
      <c r="I527" s="142"/>
      <c r="J527" s="142"/>
      <c r="K527" s="245"/>
      <c r="L527" s="245"/>
      <c r="M527" s="142"/>
      <c r="N527" s="245"/>
      <c r="O527" s="245"/>
      <c r="P527" s="142"/>
      <c r="Q527" s="142"/>
      <c r="R527" s="142"/>
      <c r="S527" s="142"/>
      <c r="T527" s="142"/>
    </row>
    <row r="528" spans="1:20" ht="15" customHeight="1">
      <c r="A528" s="143"/>
      <c r="B528" s="144"/>
      <c r="C528" s="142"/>
      <c r="D528" s="142"/>
      <c r="E528" s="142"/>
      <c r="F528" s="142"/>
      <c r="G528" s="142"/>
      <c r="H528" s="142"/>
      <c r="I528" s="142"/>
      <c r="J528" s="142"/>
      <c r="K528" s="245"/>
      <c r="L528" s="245"/>
      <c r="M528" s="142"/>
      <c r="N528" s="245"/>
      <c r="O528" s="245"/>
      <c r="P528" s="142"/>
      <c r="Q528" s="142"/>
      <c r="R528" s="142"/>
      <c r="S528" s="142"/>
      <c r="T528" s="142"/>
    </row>
    <row r="529" spans="1:20" ht="15" customHeight="1">
      <c r="A529" s="143"/>
      <c r="B529" s="144"/>
      <c r="C529" s="142"/>
      <c r="D529" s="142"/>
      <c r="E529" s="142"/>
      <c r="F529" s="142"/>
      <c r="G529" s="142"/>
      <c r="H529" s="142"/>
      <c r="I529" s="142"/>
      <c r="J529" s="142"/>
      <c r="K529" s="245"/>
      <c r="L529" s="245"/>
      <c r="M529" s="142"/>
      <c r="N529" s="245"/>
      <c r="O529" s="245"/>
      <c r="P529" s="142"/>
      <c r="Q529" s="142"/>
      <c r="R529" s="142"/>
      <c r="S529" s="142"/>
      <c r="T529" s="142"/>
    </row>
    <row r="530" spans="1:20" ht="15" customHeight="1">
      <c r="A530" s="143"/>
      <c r="B530" s="144"/>
      <c r="C530" s="142"/>
      <c r="D530" s="142"/>
      <c r="E530" s="142"/>
      <c r="F530" s="142"/>
      <c r="G530" s="142"/>
      <c r="H530" s="142"/>
      <c r="I530" s="142"/>
      <c r="J530" s="142"/>
      <c r="K530" s="245"/>
      <c r="L530" s="245"/>
      <c r="M530" s="142"/>
      <c r="N530" s="245"/>
      <c r="O530" s="245"/>
      <c r="P530" s="142"/>
      <c r="Q530" s="142"/>
      <c r="R530" s="142"/>
      <c r="S530" s="142"/>
      <c r="T530" s="142"/>
    </row>
    <row r="531" spans="1:20" ht="15" customHeight="1">
      <c r="A531" s="143"/>
      <c r="B531" s="144"/>
      <c r="C531" s="142"/>
      <c r="D531" s="142"/>
      <c r="E531" s="142"/>
      <c r="F531" s="142"/>
      <c r="G531" s="142"/>
      <c r="H531" s="142"/>
      <c r="I531" s="142"/>
      <c r="J531" s="142"/>
      <c r="K531" s="245"/>
      <c r="L531" s="245"/>
      <c r="M531" s="142"/>
      <c r="N531" s="245"/>
      <c r="O531" s="245"/>
      <c r="P531" s="142"/>
      <c r="Q531" s="142"/>
      <c r="R531" s="142"/>
      <c r="S531" s="142"/>
      <c r="T531" s="142"/>
    </row>
    <row r="532" spans="1:20" ht="15" customHeight="1">
      <c r="A532" s="143"/>
      <c r="B532" s="144"/>
      <c r="C532" s="142"/>
      <c r="D532" s="142"/>
      <c r="E532" s="142"/>
      <c r="F532" s="142"/>
      <c r="G532" s="142"/>
      <c r="H532" s="142"/>
      <c r="I532" s="142"/>
      <c r="J532" s="142"/>
      <c r="K532" s="245"/>
      <c r="L532" s="245"/>
      <c r="M532" s="142"/>
      <c r="N532" s="245"/>
      <c r="O532" s="245"/>
      <c r="P532" s="142"/>
      <c r="Q532" s="142"/>
      <c r="R532" s="142"/>
      <c r="S532" s="142"/>
      <c r="T532" s="142"/>
    </row>
    <row r="533" spans="1:20" ht="15" customHeight="1">
      <c r="A533" s="143"/>
      <c r="B533" s="144"/>
      <c r="C533" s="142"/>
      <c r="D533" s="142"/>
      <c r="E533" s="142"/>
      <c r="F533" s="142"/>
      <c r="G533" s="142"/>
      <c r="H533" s="142"/>
      <c r="I533" s="142"/>
      <c r="J533" s="142"/>
      <c r="K533" s="245"/>
      <c r="L533" s="245"/>
      <c r="M533" s="142"/>
      <c r="N533" s="245"/>
      <c r="O533" s="245"/>
      <c r="P533" s="142"/>
      <c r="Q533" s="142"/>
      <c r="R533" s="142"/>
      <c r="S533" s="142"/>
      <c r="T533" s="142"/>
    </row>
    <row r="534" spans="1:20" ht="15" customHeight="1">
      <c r="A534" s="143"/>
      <c r="B534" s="144"/>
      <c r="C534" s="142"/>
      <c r="D534" s="142"/>
      <c r="E534" s="142"/>
      <c r="F534" s="142"/>
      <c r="G534" s="142"/>
      <c r="H534" s="142"/>
      <c r="I534" s="142"/>
      <c r="J534" s="142"/>
      <c r="K534" s="245"/>
      <c r="L534" s="245"/>
      <c r="M534" s="142"/>
      <c r="N534" s="245"/>
      <c r="O534" s="245"/>
      <c r="P534" s="142"/>
      <c r="Q534" s="142"/>
      <c r="R534" s="142"/>
      <c r="S534" s="142"/>
      <c r="T534" s="142"/>
    </row>
    <row r="535" spans="1:20" ht="15" customHeight="1">
      <c r="A535" s="143"/>
      <c r="B535" s="144"/>
      <c r="C535" s="142"/>
      <c r="D535" s="142"/>
      <c r="E535" s="142"/>
      <c r="F535" s="142"/>
      <c r="G535" s="142"/>
      <c r="H535" s="142"/>
      <c r="I535" s="142"/>
      <c r="J535" s="142"/>
      <c r="K535" s="245"/>
      <c r="L535" s="245"/>
      <c r="M535" s="142"/>
      <c r="N535" s="245"/>
      <c r="O535" s="245"/>
      <c r="P535" s="142"/>
      <c r="Q535" s="142"/>
      <c r="R535" s="142"/>
      <c r="S535" s="142"/>
      <c r="T535" s="142"/>
    </row>
    <row r="536" spans="1:20" ht="15" customHeight="1">
      <c r="A536" s="143"/>
      <c r="B536" s="144"/>
      <c r="C536" s="142"/>
      <c r="D536" s="142"/>
      <c r="E536" s="142"/>
      <c r="F536" s="142"/>
      <c r="G536" s="142"/>
      <c r="H536" s="142"/>
      <c r="I536" s="142"/>
      <c r="J536" s="142"/>
      <c r="K536" s="245"/>
      <c r="L536" s="245"/>
      <c r="M536" s="142"/>
      <c r="N536" s="245"/>
      <c r="O536" s="245"/>
      <c r="P536" s="142"/>
      <c r="Q536" s="142"/>
      <c r="R536" s="142"/>
      <c r="S536" s="142"/>
      <c r="T536" s="142"/>
    </row>
    <row r="537" spans="1:20" ht="15" customHeight="1">
      <c r="A537" s="143"/>
      <c r="B537" s="144"/>
      <c r="C537" s="142"/>
      <c r="D537" s="142"/>
      <c r="E537" s="142"/>
      <c r="F537" s="142"/>
      <c r="G537" s="142"/>
      <c r="H537" s="142"/>
      <c r="I537" s="142"/>
      <c r="J537" s="142"/>
      <c r="K537" s="245"/>
      <c r="L537" s="245"/>
      <c r="M537" s="142"/>
      <c r="N537" s="245"/>
      <c r="O537" s="245"/>
      <c r="P537" s="142"/>
      <c r="Q537" s="142"/>
      <c r="R537" s="142"/>
      <c r="S537" s="142"/>
      <c r="T537" s="142"/>
    </row>
    <row r="538" spans="1:20" ht="15" customHeight="1">
      <c r="A538" s="143"/>
      <c r="B538" s="144"/>
      <c r="C538" s="142"/>
      <c r="D538" s="142"/>
      <c r="E538" s="142"/>
      <c r="F538" s="142"/>
      <c r="G538" s="142"/>
      <c r="H538" s="142"/>
      <c r="I538" s="142"/>
      <c r="J538" s="142"/>
      <c r="K538" s="245"/>
      <c r="L538" s="245"/>
      <c r="M538" s="142"/>
      <c r="N538" s="245"/>
      <c r="O538" s="245"/>
      <c r="P538" s="142"/>
      <c r="Q538" s="142"/>
      <c r="R538" s="142"/>
      <c r="S538" s="142"/>
      <c r="T538" s="142"/>
    </row>
    <row r="539" spans="1:20" ht="15" customHeight="1">
      <c r="A539" s="143"/>
      <c r="B539" s="144"/>
      <c r="C539" s="142"/>
      <c r="D539" s="142"/>
      <c r="E539" s="142"/>
      <c r="F539" s="142"/>
      <c r="G539" s="142"/>
      <c r="H539" s="142"/>
      <c r="I539" s="142"/>
      <c r="J539" s="142"/>
      <c r="K539" s="245"/>
      <c r="L539" s="245"/>
      <c r="M539" s="142"/>
      <c r="N539" s="245"/>
      <c r="O539" s="245"/>
      <c r="P539" s="142"/>
      <c r="Q539" s="142"/>
      <c r="R539" s="142"/>
      <c r="S539" s="142"/>
      <c r="T539" s="142"/>
    </row>
    <row r="540" spans="1:20" ht="15" customHeight="1">
      <c r="A540" s="143"/>
      <c r="B540" s="144"/>
      <c r="C540" s="142"/>
      <c r="D540" s="142"/>
      <c r="E540" s="142"/>
      <c r="F540" s="142"/>
      <c r="G540" s="142"/>
      <c r="H540" s="142"/>
      <c r="I540" s="142"/>
      <c r="J540" s="142"/>
      <c r="K540" s="245"/>
      <c r="L540" s="245"/>
      <c r="M540" s="142"/>
      <c r="N540" s="245"/>
      <c r="O540" s="245"/>
      <c r="P540" s="142"/>
      <c r="Q540" s="142"/>
      <c r="R540" s="142"/>
      <c r="S540" s="142"/>
      <c r="T540" s="142"/>
    </row>
    <row r="541" spans="1:20" ht="15" customHeight="1">
      <c r="A541" s="143"/>
      <c r="B541" s="144"/>
      <c r="C541" s="142"/>
      <c r="D541" s="142"/>
      <c r="E541" s="142"/>
      <c r="F541" s="142"/>
      <c r="G541" s="142"/>
      <c r="H541" s="142"/>
      <c r="I541" s="142"/>
      <c r="J541" s="142"/>
      <c r="K541" s="245"/>
      <c r="L541" s="245"/>
      <c r="M541" s="142"/>
      <c r="N541" s="245"/>
      <c r="O541" s="245"/>
      <c r="P541" s="142"/>
      <c r="Q541" s="142"/>
      <c r="R541" s="142"/>
      <c r="S541" s="142"/>
      <c r="T541" s="142"/>
    </row>
    <row r="542" spans="1:20" ht="15" customHeight="1">
      <c r="A542" s="143"/>
      <c r="B542" s="144"/>
      <c r="C542" s="142"/>
      <c r="D542" s="142"/>
      <c r="E542" s="142"/>
      <c r="F542" s="142"/>
      <c r="G542" s="142"/>
      <c r="H542" s="142"/>
      <c r="I542" s="142"/>
      <c r="J542" s="142"/>
      <c r="K542" s="245"/>
      <c r="L542" s="245"/>
      <c r="M542" s="142"/>
      <c r="N542" s="245"/>
      <c r="O542" s="245"/>
      <c r="P542" s="142"/>
      <c r="Q542" s="142"/>
      <c r="R542" s="142"/>
      <c r="S542" s="142"/>
      <c r="T542" s="142"/>
    </row>
    <row r="543" spans="1:20" ht="15" customHeight="1">
      <c r="A543" s="143"/>
      <c r="B543" s="144"/>
      <c r="C543" s="142"/>
      <c r="D543" s="142"/>
      <c r="E543" s="142"/>
      <c r="F543" s="142"/>
      <c r="G543" s="142"/>
      <c r="H543" s="142"/>
      <c r="I543" s="142"/>
      <c r="J543" s="142"/>
      <c r="K543" s="245"/>
      <c r="L543" s="245"/>
      <c r="M543" s="142"/>
      <c r="N543" s="245"/>
      <c r="O543" s="245"/>
      <c r="P543" s="142"/>
      <c r="Q543" s="142"/>
      <c r="R543" s="142"/>
      <c r="S543" s="142"/>
      <c r="T543" s="142"/>
    </row>
    <row r="544" spans="1:20" ht="15" customHeight="1">
      <c r="A544" s="143"/>
      <c r="B544" s="144"/>
      <c r="C544" s="142"/>
      <c r="D544" s="142"/>
      <c r="E544" s="142"/>
      <c r="F544" s="142"/>
      <c r="G544" s="142"/>
      <c r="H544" s="142"/>
      <c r="I544" s="142"/>
      <c r="J544" s="142"/>
      <c r="K544" s="245"/>
      <c r="L544" s="245"/>
      <c r="M544" s="142"/>
      <c r="N544" s="245"/>
      <c r="O544" s="245"/>
      <c r="P544" s="142"/>
      <c r="Q544" s="142"/>
      <c r="R544" s="142"/>
      <c r="S544" s="142"/>
      <c r="T544" s="142"/>
    </row>
    <row r="545" spans="1:20" ht="15" customHeight="1">
      <c r="A545" s="143"/>
      <c r="B545" s="144"/>
      <c r="C545" s="142"/>
      <c r="D545" s="142"/>
      <c r="E545" s="142"/>
      <c r="F545" s="142"/>
      <c r="G545" s="142"/>
      <c r="H545" s="142"/>
      <c r="I545" s="142"/>
      <c r="J545" s="142"/>
      <c r="K545" s="245"/>
      <c r="L545" s="245"/>
      <c r="M545" s="142"/>
      <c r="N545" s="245"/>
      <c r="O545" s="245"/>
      <c r="P545" s="142"/>
      <c r="Q545" s="142"/>
      <c r="R545" s="142"/>
      <c r="S545" s="142"/>
      <c r="T545" s="142"/>
    </row>
    <row r="546" spans="1:20" ht="15" customHeight="1">
      <c r="A546" s="143"/>
      <c r="B546" s="144"/>
      <c r="C546" s="142"/>
      <c r="D546" s="142"/>
      <c r="E546" s="142"/>
      <c r="F546" s="142"/>
      <c r="G546" s="142"/>
      <c r="H546" s="142"/>
      <c r="I546" s="142"/>
      <c r="J546" s="142"/>
      <c r="K546" s="245"/>
      <c r="L546" s="245"/>
      <c r="M546" s="142"/>
      <c r="N546" s="245"/>
      <c r="O546" s="245"/>
      <c r="P546" s="142"/>
      <c r="Q546" s="142"/>
      <c r="R546" s="142"/>
      <c r="S546" s="142"/>
      <c r="T546" s="142"/>
    </row>
    <row r="547" spans="1:20" ht="15" customHeight="1">
      <c r="A547" s="143"/>
      <c r="B547" s="144"/>
      <c r="C547" s="142"/>
      <c r="D547" s="142"/>
      <c r="E547" s="142"/>
      <c r="F547" s="142"/>
      <c r="G547" s="142"/>
      <c r="H547" s="142"/>
      <c r="I547" s="142"/>
      <c r="J547" s="142"/>
      <c r="K547" s="245"/>
      <c r="L547" s="245"/>
      <c r="M547" s="142"/>
      <c r="N547" s="245"/>
      <c r="O547" s="245"/>
      <c r="P547" s="142"/>
      <c r="Q547" s="142"/>
      <c r="R547" s="142"/>
      <c r="S547" s="142"/>
      <c r="T547" s="142"/>
    </row>
    <row r="548" spans="1:20" ht="15" customHeight="1">
      <c r="A548" s="143"/>
      <c r="B548" s="144"/>
      <c r="C548" s="142"/>
      <c r="D548" s="142"/>
      <c r="E548" s="142"/>
      <c r="F548" s="142"/>
      <c r="G548" s="142"/>
      <c r="H548" s="142"/>
      <c r="I548" s="142"/>
      <c r="J548" s="142"/>
      <c r="K548" s="245"/>
      <c r="L548" s="245"/>
      <c r="M548" s="142"/>
      <c r="N548" s="245"/>
      <c r="O548" s="245"/>
      <c r="P548" s="142"/>
      <c r="Q548" s="142"/>
      <c r="R548" s="142"/>
      <c r="S548" s="142"/>
      <c r="T548" s="142"/>
    </row>
    <row r="549" spans="1:20" ht="15" customHeight="1">
      <c r="A549" s="143"/>
      <c r="B549" s="144"/>
      <c r="C549" s="142"/>
      <c r="D549" s="142"/>
      <c r="E549" s="142"/>
      <c r="F549" s="142"/>
      <c r="G549" s="142"/>
      <c r="H549" s="142"/>
      <c r="I549" s="142"/>
      <c r="J549" s="142"/>
      <c r="K549" s="245"/>
      <c r="L549" s="245"/>
      <c r="M549" s="142"/>
      <c r="N549" s="245"/>
      <c r="O549" s="245"/>
      <c r="P549" s="142"/>
      <c r="Q549" s="142"/>
      <c r="R549" s="142"/>
      <c r="S549" s="142"/>
      <c r="T549" s="142"/>
    </row>
    <row r="550" spans="1:20" ht="15" customHeight="1">
      <c r="A550" s="143"/>
      <c r="B550" s="144"/>
      <c r="C550" s="142"/>
      <c r="D550" s="142"/>
      <c r="E550" s="142"/>
      <c r="F550" s="142"/>
      <c r="G550" s="142"/>
      <c r="H550" s="142"/>
      <c r="I550" s="142"/>
      <c r="J550" s="142"/>
      <c r="K550" s="245"/>
      <c r="L550" s="245"/>
      <c r="M550" s="142"/>
      <c r="N550" s="245"/>
      <c r="O550" s="245"/>
      <c r="P550" s="142"/>
      <c r="Q550" s="142"/>
      <c r="R550" s="142"/>
      <c r="S550" s="142"/>
      <c r="T550" s="142"/>
    </row>
    <row r="551" spans="1:20" ht="15" customHeight="1">
      <c r="A551" s="143"/>
      <c r="B551" s="144"/>
      <c r="C551" s="142"/>
      <c r="D551" s="142"/>
      <c r="E551" s="142"/>
      <c r="F551" s="142"/>
      <c r="G551" s="142"/>
      <c r="H551" s="142"/>
      <c r="I551" s="142"/>
      <c r="J551" s="142"/>
      <c r="K551" s="245"/>
      <c r="L551" s="245"/>
      <c r="M551" s="142"/>
      <c r="N551" s="245"/>
      <c r="O551" s="245"/>
      <c r="P551" s="142"/>
      <c r="Q551" s="142"/>
      <c r="R551" s="142"/>
      <c r="S551" s="142"/>
      <c r="T551" s="142"/>
    </row>
    <row r="552" spans="1:20" ht="15" customHeight="1">
      <c r="A552" s="143"/>
      <c r="B552" s="144"/>
      <c r="C552" s="142"/>
      <c r="D552" s="142"/>
      <c r="E552" s="142"/>
      <c r="F552" s="142"/>
      <c r="G552" s="142"/>
      <c r="H552" s="142"/>
      <c r="I552" s="142"/>
      <c r="J552" s="142"/>
      <c r="K552" s="245"/>
      <c r="L552" s="245"/>
      <c r="M552" s="142"/>
      <c r="N552" s="245"/>
      <c r="O552" s="245"/>
      <c r="P552" s="142"/>
      <c r="Q552" s="142"/>
      <c r="R552" s="142"/>
      <c r="S552" s="142"/>
      <c r="T552" s="142"/>
    </row>
    <row r="553" spans="1:20" ht="15" customHeight="1">
      <c r="A553" s="143"/>
      <c r="B553" s="144"/>
      <c r="C553" s="142"/>
      <c r="D553" s="142"/>
      <c r="E553" s="142"/>
      <c r="F553" s="142"/>
      <c r="G553" s="142"/>
      <c r="H553" s="142"/>
      <c r="I553" s="142"/>
      <c r="J553" s="142"/>
      <c r="K553" s="245"/>
      <c r="L553" s="245"/>
      <c r="M553" s="142"/>
      <c r="N553" s="245"/>
      <c r="O553" s="245"/>
      <c r="P553" s="142"/>
      <c r="Q553" s="142"/>
      <c r="R553" s="142"/>
      <c r="S553" s="142"/>
      <c r="T553" s="142"/>
    </row>
    <row r="554" spans="1:20" ht="15" customHeight="1">
      <c r="A554" s="143"/>
      <c r="B554" s="144"/>
      <c r="C554" s="142"/>
      <c r="D554" s="142"/>
      <c r="E554" s="142"/>
      <c r="F554" s="142"/>
      <c r="G554" s="142"/>
      <c r="H554" s="142"/>
      <c r="I554" s="142"/>
      <c r="J554" s="142"/>
      <c r="K554" s="245"/>
      <c r="L554" s="245"/>
      <c r="M554" s="142"/>
      <c r="N554" s="245"/>
      <c r="O554" s="245"/>
      <c r="P554" s="142"/>
      <c r="Q554" s="142"/>
      <c r="R554" s="142"/>
      <c r="S554" s="142"/>
      <c r="T554" s="142"/>
    </row>
    <row r="555" spans="1:20" ht="15" customHeight="1">
      <c r="A555" s="143"/>
      <c r="B555" s="144"/>
      <c r="C555" s="142"/>
      <c r="D555" s="142"/>
      <c r="E555" s="142"/>
      <c r="F555" s="142"/>
      <c r="G555" s="142"/>
      <c r="H555" s="142"/>
      <c r="I555" s="142"/>
      <c r="J555" s="142"/>
      <c r="K555" s="245"/>
      <c r="L555" s="245"/>
      <c r="M555" s="142"/>
      <c r="N555" s="245"/>
      <c r="O555" s="245"/>
      <c r="P555" s="142"/>
      <c r="Q555" s="142"/>
      <c r="R555" s="142"/>
      <c r="S555" s="142"/>
      <c r="T555" s="142"/>
    </row>
    <row r="556" spans="1:20" ht="15" customHeight="1">
      <c r="A556" s="143"/>
      <c r="B556" s="144"/>
      <c r="C556" s="142"/>
      <c r="D556" s="142"/>
      <c r="E556" s="142"/>
      <c r="F556" s="142"/>
      <c r="G556" s="142"/>
      <c r="H556" s="142"/>
      <c r="I556" s="142"/>
      <c r="J556" s="142"/>
      <c r="K556" s="245"/>
      <c r="L556" s="245"/>
      <c r="M556" s="142"/>
      <c r="N556" s="245"/>
      <c r="O556" s="245"/>
      <c r="P556" s="142"/>
      <c r="Q556" s="142"/>
      <c r="R556" s="142"/>
      <c r="S556" s="142"/>
      <c r="T556" s="142"/>
    </row>
    <row r="557" spans="1:20" ht="15" customHeight="1">
      <c r="A557" s="143"/>
      <c r="B557" s="144"/>
      <c r="C557" s="142"/>
      <c r="D557" s="142"/>
      <c r="E557" s="142"/>
      <c r="F557" s="142"/>
      <c r="G557" s="142"/>
      <c r="H557" s="142"/>
      <c r="I557" s="142"/>
      <c r="J557" s="142"/>
      <c r="K557" s="245"/>
      <c r="L557" s="245"/>
      <c r="M557" s="142"/>
      <c r="N557" s="245"/>
      <c r="O557" s="245"/>
      <c r="P557" s="142"/>
      <c r="Q557" s="142"/>
      <c r="R557" s="142"/>
      <c r="S557" s="142"/>
      <c r="T557" s="142"/>
    </row>
    <row r="558" spans="1:20" ht="15" customHeight="1">
      <c r="A558" s="143"/>
      <c r="B558" s="144"/>
      <c r="C558" s="142"/>
      <c r="D558" s="142"/>
      <c r="E558" s="142"/>
      <c r="F558" s="142"/>
      <c r="G558" s="142"/>
      <c r="H558" s="142"/>
      <c r="I558" s="142"/>
      <c r="J558" s="142"/>
      <c r="K558" s="245"/>
      <c r="L558" s="245"/>
      <c r="M558" s="142"/>
      <c r="N558" s="245"/>
      <c r="O558" s="245"/>
      <c r="P558" s="142"/>
      <c r="Q558" s="142"/>
      <c r="R558" s="142"/>
      <c r="S558" s="142"/>
      <c r="T558" s="142"/>
    </row>
    <row r="559" spans="1:20" ht="15" customHeight="1">
      <c r="A559" s="143"/>
      <c r="B559" s="144"/>
      <c r="C559" s="142"/>
      <c r="D559" s="142"/>
      <c r="E559" s="142"/>
      <c r="F559" s="142"/>
      <c r="G559" s="142"/>
      <c r="H559" s="142"/>
      <c r="I559" s="142"/>
      <c r="J559" s="142"/>
      <c r="K559" s="245"/>
      <c r="L559" s="245"/>
      <c r="M559" s="142"/>
      <c r="N559" s="245"/>
      <c r="O559" s="245"/>
      <c r="P559" s="142"/>
      <c r="Q559" s="142"/>
      <c r="R559" s="142"/>
      <c r="S559" s="142"/>
      <c r="T559" s="142"/>
    </row>
    <row r="560" spans="1:20" ht="15" customHeight="1">
      <c r="A560" s="143"/>
      <c r="B560" s="144"/>
      <c r="C560" s="142"/>
      <c r="D560" s="142"/>
      <c r="E560" s="142"/>
      <c r="F560" s="142"/>
      <c r="G560" s="142"/>
      <c r="H560" s="142"/>
      <c r="I560" s="142"/>
      <c r="J560" s="142"/>
      <c r="K560" s="245"/>
      <c r="L560" s="245"/>
      <c r="M560" s="142"/>
      <c r="N560" s="245"/>
      <c r="O560" s="245"/>
      <c r="P560" s="142"/>
      <c r="Q560" s="142"/>
      <c r="R560" s="142"/>
      <c r="S560" s="142"/>
      <c r="T560" s="142"/>
    </row>
    <row r="561" spans="1:20" ht="15" customHeight="1">
      <c r="A561" s="143"/>
      <c r="B561" s="144"/>
      <c r="C561" s="142"/>
      <c r="D561" s="142"/>
      <c r="E561" s="142"/>
      <c r="F561" s="142"/>
      <c r="G561" s="142"/>
      <c r="H561" s="142"/>
      <c r="I561" s="142"/>
      <c r="J561" s="142"/>
      <c r="K561" s="245"/>
      <c r="L561" s="245"/>
      <c r="M561" s="142"/>
      <c r="N561" s="245"/>
      <c r="O561" s="245"/>
      <c r="P561" s="142"/>
      <c r="Q561" s="142"/>
      <c r="R561" s="142"/>
      <c r="S561" s="142"/>
      <c r="T561" s="142"/>
    </row>
    <row r="562" spans="1:20" ht="15" customHeight="1">
      <c r="A562" s="143"/>
      <c r="B562" s="144"/>
      <c r="C562" s="142"/>
      <c r="D562" s="142"/>
      <c r="E562" s="142"/>
      <c r="F562" s="142"/>
      <c r="G562" s="142"/>
      <c r="H562" s="142"/>
      <c r="I562" s="142"/>
      <c r="J562" s="142"/>
      <c r="K562" s="245"/>
      <c r="L562" s="245"/>
      <c r="M562" s="142"/>
      <c r="N562" s="245"/>
      <c r="O562" s="245"/>
      <c r="P562" s="142"/>
      <c r="Q562" s="142"/>
      <c r="R562" s="142"/>
      <c r="S562" s="142"/>
      <c r="T562" s="142"/>
    </row>
    <row r="563" spans="1:20" ht="15" customHeight="1">
      <c r="A563" s="143"/>
      <c r="B563" s="144"/>
      <c r="C563" s="142"/>
      <c r="D563" s="142"/>
      <c r="E563" s="142"/>
      <c r="F563" s="142"/>
      <c r="G563" s="142"/>
      <c r="H563" s="142"/>
      <c r="I563" s="142"/>
      <c r="J563" s="142"/>
      <c r="K563" s="245"/>
      <c r="L563" s="245"/>
      <c r="M563" s="142"/>
      <c r="N563" s="245"/>
      <c r="O563" s="245"/>
      <c r="P563" s="142"/>
      <c r="Q563" s="142"/>
      <c r="R563" s="142"/>
      <c r="S563" s="142"/>
      <c r="T563" s="142"/>
    </row>
    <row r="564" spans="1:20" ht="15" customHeight="1">
      <c r="A564" s="143"/>
      <c r="B564" s="144"/>
      <c r="C564" s="142"/>
      <c r="D564" s="142"/>
      <c r="E564" s="142"/>
      <c r="F564" s="142"/>
      <c r="G564" s="142"/>
      <c r="H564" s="142"/>
      <c r="I564" s="142"/>
      <c r="J564" s="142"/>
      <c r="K564" s="245"/>
      <c r="L564" s="245"/>
      <c r="M564" s="142"/>
      <c r="N564" s="245"/>
      <c r="O564" s="245"/>
      <c r="P564" s="142"/>
      <c r="Q564" s="142"/>
      <c r="R564" s="142"/>
      <c r="S564" s="142"/>
      <c r="T564" s="142"/>
    </row>
    <row r="565" spans="1:20" ht="15" customHeight="1">
      <c r="A565" s="143"/>
      <c r="B565" s="144"/>
      <c r="C565" s="142"/>
      <c r="D565" s="142"/>
      <c r="E565" s="142"/>
      <c r="F565" s="142"/>
      <c r="G565" s="142"/>
      <c r="H565" s="142"/>
      <c r="I565" s="142"/>
      <c r="J565" s="142"/>
      <c r="K565" s="245"/>
      <c r="L565" s="245"/>
      <c r="M565" s="142"/>
      <c r="N565" s="245"/>
      <c r="O565" s="245"/>
      <c r="P565" s="142"/>
      <c r="Q565" s="142"/>
      <c r="R565" s="142"/>
      <c r="S565" s="142"/>
      <c r="T565" s="142"/>
    </row>
    <row r="566" spans="1:20" ht="15" customHeight="1">
      <c r="A566" s="143"/>
      <c r="B566" s="144"/>
      <c r="C566" s="142"/>
      <c r="D566" s="142"/>
      <c r="E566" s="142"/>
      <c r="F566" s="142"/>
      <c r="G566" s="142"/>
      <c r="H566" s="142"/>
      <c r="I566" s="142"/>
      <c r="J566" s="142"/>
      <c r="K566" s="245"/>
      <c r="L566" s="245"/>
      <c r="M566" s="142"/>
      <c r="N566" s="245"/>
      <c r="O566" s="245"/>
      <c r="P566" s="142"/>
      <c r="Q566" s="142"/>
      <c r="R566" s="142"/>
      <c r="S566" s="142"/>
      <c r="T566" s="142"/>
    </row>
    <row r="567" spans="1:20" ht="15" customHeight="1">
      <c r="A567" s="143"/>
      <c r="B567" s="144"/>
      <c r="C567" s="142"/>
      <c r="D567" s="142"/>
      <c r="E567" s="142"/>
      <c r="F567" s="142"/>
      <c r="G567" s="142"/>
      <c r="H567" s="142"/>
      <c r="I567" s="142"/>
      <c r="J567" s="142"/>
      <c r="K567" s="245"/>
      <c r="L567" s="245"/>
      <c r="M567" s="142"/>
      <c r="N567" s="245"/>
      <c r="O567" s="245"/>
      <c r="P567" s="142"/>
      <c r="Q567" s="142"/>
      <c r="R567" s="142"/>
      <c r="S567" s="142"/>
      <c r="T567" s="142"/>
    </row>
    <row r="568" spans="1:20" ht="15" customHeight="1">
      <c r="A568" s="143"/>
      <c r="B568" s="144"/>
      <c r="C568" s="142"/>
      <c r="D568" s="142"/>
      <c r="E568" s="142"/>
      <c r="F568" s="142"/>
      <c r="G568" s="142"/>
      <c r="H568" s="142"/>
      <c r="I568" s="142"/>
      <c r="J568" s="142"/>
      <c r="K568" s="245"/>
      <c r="L568" s="245"/>
      <c r="M568" s="142"/>
      <c r="N568" s="245"/>
      <c r="O568" s="245"/>
      <c r="P568" s="142"/>
      <c r="Q568" s="142"/>
      <c r="R568" s="142"/>
      <c r="S568" s="142"/>
      <c r="T568" s="142"/>
    </row>
    <row r="569" spans="1:20" ht="15" customHeight="1">
      <c r="A569" s="143"/>
      <c r="B569" s="144"/>
      <c r="C569" s="142"/>
      <c r="D569" s="142"/>
      <c r="E569" s="142"/>
      <c r="F569" s="142"/>
      <c r="G569" s="142"/>
      <c r="H569" s="142"/>
      <c r="I569" s="142"/>
      <c r="J569" s="142"/>
      <c r="K569" s="245"/>
      <c r="L569" s="245"/>
      <c r="M569" s="142"/>
      <c r="N569" s="245"/>
      <c r="O569" s="245"/>
      <c r="P569" s="142"/>
      <c r="Q569" s="142"/>
      <c r="R569" s="142"/>
      <c r="S569" s="142"/>
      <c r="T569" s="142"/>
    </row>
    <row r="570" spans="1:20" ht="15" customHeight="1">
      <c r="A570" s="143"/>
      <c r="B570" s="144"/>
      <c r="C570" s="142"/>
      <c r="D570" s="142"/>
      <c r="E570" s="142"/>
      <c r="F570" s="142"/>
      <c r="G570" s="142"/>
      <c r="H570" s="142"/>
      <c r="I570" s="142"/>
      <c r="J570" s="142"/>
      <c r="K570" s="245"/>
      <c r="L570" s="245"/>
      <c r="M570" s="142"/>
      <c r="N570" s="245"/>
      <c r="O570" s="245"/>
      <c r="P570" s="142"/>
      <c r="Q570" s="142"/>
      <c r="R570" s="142"/>
      <c r="S570" s="142"/>
      <c r="T570" s="142"/>
    </row>
    <row r="571" spans="1:20" ht="15" customHeight="1">
      <c r="A571" s="143"/>
      <c r="B571" s="144"/>
      <c r="C571" s="142"/>
      <c r="D571" s="142"/>
      <c r="E571" s="142"/>
      <c r="F571" s="142"/>
      <c r="G571" s="142"/>
      <c r="H571" s="142"/>
      <c r="I571" s="142"/>
      <c r="J571" s="142"/>
      <c r="K571" s="245"/>
      <c r="L571" s="245"/>
      <c r="M571" s="142"/>
      <c r="N571" s="245"/>
      <c r="O571" s="245"/>
      <c r="P571" s="142"/>
      <c r="Q571" s="142"/>
      <c r="R571" s="142"/>
      <c r="S571" s="142"/>
      <c r="T571" s="142"/>
    </row>
    <row r="572" spans="1:20" ht="15" customHeight="1">
      <c r="A572" s="143"/>
      <c r="B572" s="144"/>
      <c r="C572" s="142"/>
      <c r="D572" s="142"/>
      <c r="E572" s="142"/>
      <c r="F572" s="142"/>
      <c r="G572" s="142"/>
      <c r="H572" s="142"/>
      <c r="I572" s="142"/>
      <c r="J572" s="142"/>
      <c r="K572" s="245"/>
      <c r="L572" s="245"/>
      <c r="M572" s="142"/>
      <c r="N572" s="245"/>
      <c r="O572" s="245"/>
      <c r="P572" s="142"/>
      <c r="Q572" s="142"/>
      <c r="R572" s="142"/>
      <c r="S572" s="142"/>
      <c r="T572" s="142"/>
    </row>
    <row r="573" spans="1:20" ht="15" customHeight="1">
      <c r="A573" s="143"/>
      <c r="B573" s="144"/>
      <c r="C573" s="142"/>
      <c r="D573" s="142"/>
      <c r="E573" s="142"/>
      <c r="F573" s="142"/>
      <c r="G573" s="142"/>
      <c r="H573" s="142"/>
      <c r="I573" s="142"/>
      <c r="J573" s="142"/>
      <c r="K573" s="245"/>
      <c r="L573" s="245"/>
      <c r="M573" s="142"/>
      <c r="N573" s="245"/>
      <c r="O573" s="245"/>
      <c r="P573" s="142"/>
      <c r="Q573" s="142"/>
      <c r="R573" s="142"/>
      <c r="S573" s="142"/>
      <c r="T573" s="142"/>
    </row>
    <row r="574" spans="1:20" ht="15" customHeight="1">
      <c r="A574" s="143"/>
      <c r="B574" s="144"/>
      <c r="C574" s="142"/>
      <c r="D574" s="142"/>
      <c r="E574" s="142"/>
      <c r="F574" s="142"/>
      <c r="G574" s="142"/>
      <c r="H574" s="142"/>
      <c r="I574" s="142"/>
      <c r="J574" s="142"/>
      <c r="K574" s="245"/>
      <c r="L574" s="245"/>
      <c r="M574" s="142"/>
      <c r="N574" s="245"/>
      <c r="O574" s="245"/>
      <c r="P574" s="142"/>
      <c r="Q574" s="142"/>
      <c r="R574" s="142"/>
      <c r="S574" s="142"/>
      <c r="T574" s="142"/>
    </row>
    <row r="575" spans="1:20" ht="15" customHeight="1">
      <c r="A575" s="143"/>
      <c r="B575" s="144"/>
      <c r="C575" s="142"/>
      <c r="D575" s="142"/>
      <c r="E575" s="142"/>
      <c r="F575" s="142"/>
      <c r="G575" s="142"/>
      <c r="H575" s="142"/>
      <c r="I575" s="142"/>
      <c r="J575" s="142"/>
      <c r="K575" s="245"/>
      <c r="L575" s="245"/>
      <c r="M575" s="142"/>
      <c r="N575" s="245"/>
      <c r="O575" s="245"/>
      <c r="P575" s="142"/>
      <c r="Q575" s="142"/>
      <c r="R575" s="142"/>
      <c r="S575" s="142"/>
      <c r="T575" s="142"/>
    </row>
    <row r="576" spans="1:20" ht="15" customHeight="1">
      <c r="A576" s="143"/>
      <c r="B576" s="144"/>
      <c r="C576" s="142"/>
      <c r="D576" s="142"/>
      <c r="E576" s="142"/>
      <c r="F576" s="142"/>
      <c r="G576" s="142"/>
      <c r="H576" s="142"/>
      <c r="I576" s="142"/>
      <c r="J576" s="142"/>
      <c r="K576" s="245"/>
      <c r="L576" s="245"/>
      <c r="M576" s="142"/>
      <c r="N576" s="245"/>
      <c r="O576" s="245"/>
      <c r="P576" s="142"/>
      <c r="Q576" s="142"/>
      <c r="R576" s="142"/>
      <c r="S576" s="142"/>
      <c r="T576" s="142"/>
    </row>
    <row r="577" spans="1:20" ht="15" customHeight="1">
      <c r="A577" s="143"/>
      <c r="B577" s="144"/>
      <c r="C577" s="142"/>
      <c r="D577" s="142"/>
      <c r="E577" s="142"/>
      <c r="F577" s="142"/>
      <c r="G577" s="142"/>
      <c r="H577" s="142"/>
      <c r="I577" s="142"/>
      <c r="J577" s="142"/>
      <c r="K577" s="245"/>
      <c r="L577" s="245"/>
      <c r="M577" s="142"/>
      <c r="N577" s="245"/>
      <c r="O577" s="245"/>
      <c r="P577" s="142"/>
      <c r="Q577" s="142"/>
      <c r="R577" s="142"/>
      <c r="S577" s="142"/>
      <c r="T577" s="142"/>
    </row>
    <row r="578" spans="1:20" ht="15" customHeight="1">
      <c r="A578" s="143"/>
      <c r="B578" s="144"/>
      <c r="C578" s="142"/>
      <c r="D578" s="142"/>
      <c r="E578" s="142"/>
      <c r="F578" s="142"/>
      <c r="G578" s="142"/>
      <c r="H578" s="142"/>
      <c r="I578" s="142"/>
      <c r="J578" s="142"/>
      <c r="K578" s="245"/>
      <c r="L578" s="245"/>
      <c r="M578" s="142"/>
      <c r="N578" s="245"/>
      <c r="O578" s="245"/>
      <c r="P578" s="142"/>
      <c r="Q578" s="142"/>
      <c r="R578" s="142"/>
      <c r="S578" s="142"/>
      <c r="T578" s="142"/>
    </row>
    <row r="579" spans="1:20" ht="15" customHeight="1">
      <c r="A579" s="143"/>
      <c r="B579" s="144"/>
      <c r="C579" s="142"/>
      <c r="D579" s="142"/>
      <c r="E579" s="142"/>
      <c r="F579" s="142"/>
      <c r="G579" s="142"/>
      <c r="H579" s="142"/>
      <c r="I579" s="142"/>
      <c r="J579" s="142"/>
      <c r="K579" s="245"/>
      <c r="L579" s="245"/>
      <c r="M579" s="142"/>
      <c r="N579" s="245"/>
      <c r="O579" s="245"/>
      <c r="P579" s="142"/>
      <c r="Q579" s="142"/>
      <c r="R579" s="142"/>
      <c r="S579" s="142"/>
      <c r="T579" s="142"/>
    </row>
    <row r="580" spans="1:20" ht="15" customHeight="1">
      <c r="A580" s="143"/>
      <c r="B580" s="144"/>
      <c r="C580" s="142"/>
      <c r="D580" s="142"/>
      <c r="E580" s="142"/>
      <c r="F580" s="142"/>
      <c r="G580" s="142"/>
      <c r="H580" s="142"/>
      <c r="I580" s="142"/>
      <c r="J580" s="142"/>
      <c r="K580" s="245"/>
      <c r="L580" s="245"/>
      <c r="M580" s="142"/>
      <c r="N580" s="245"/>
      <c r="O580" s="245"/>
      <c r="P580" s="142"/>
      <c r="Q580" s="142"/>
      <c r="R580" s="142"/>
      <c r="S580" s="142"/>
      <c r="T580" s="142"/>
    </row>
    <row r="581" spans="1:20" ht="15" customHeight="1">
      <c r="A581" s="143"/>
      <c r="B581" s="144"/>
      <c r="C581" s="142"/>
      <c r="D581" s="142"/>
      <c r="E581" s="142"/>
      <c r="F581" s="142"/>
      <c r="G581" s="142"/>
      <c r="H581" s="142"/>
      <c r="I581" s="142"/>
      <c r="J581" s="142"/>
      <c r="K581" s="245"/>
      <c r="L581" s="245"/>
      <c r="M581" s="142"/>
      <c r="N581" s="245"/>
      <c r="O581" s="245"/>
      <c r="P581" s="142"/>
      <c r="Q581" s="142"/>
      <c r="R581" s="142"/>
      <c r="S581" s="142"/>
      <c r="T581" s="142"/>
    </row>
    <row r="582" spans="1:20" ht="15" customHeight="1">
      <c r="A582" s="143"/>
      <c r="B582" s="144"/>
      <c r="C582" s="142"/>
      <c r="D582" s="142"/>
      <c r="E582" s="142"/>
      <c r="F582" s="142"/>
      <c r="G582" s="142"/>
      <c r="H582" s="142"/>
      <c r="I582" s="142"/>
      <c r="J582" s="142"/>
      <c r="K582" s="245"/>
      <c r="L582" s="245"/>
      <c r="M582" s="142"/>
      <c r="N582" s="245"/>
      <c r="O582" s="245"/>
      <c r="P582" s="142"/>
      <c r="Q582" s="142"/>
      <c r="R582" s="142"/>
      <c r="S582" s="142"/>
      <c r="T582" s="142"/>
    </row>
    <row r="583" spans="1:20" ht="15" customHeight="1">
      <c r="A583" s="143"/>
      <c r="B583" s="144"/>
      <c r="C583" s="142"/>
      <c r="D583" s="142"/>
      <c r="E583" s="142"/>
      <c r="F583" s="142"/>
      <c r="G583" s="142"/>
      <c r="H583" s="142"/>
      <c r="I583" s="142"/>
      <c r="J583" s="142"/>
      <c r="K583" s="245"/>
      <c r="L583" s="245"/>
      <c r="M583" s="142"/>
      <c r="N583" s="245"/>
      <c r="O583" s="245"/>
      <c r="P583" s="142"/>
      <c r="Q583" s="142"/>
      <c r="R583" s="142"/>
      <c r="S583" s="142"/>
      <c r="T583" s="142"/>
    </row>
    <row r="584" spans="1:20" ht="15" customHeight="1">
      <c r="A584" s="143"/>
      <c r="B584" s="144"/>
      <c r="C584" s="142"/>
      <c r="D584" s="142"/>
      <c r="E584" s="142"/>
      <c r="F584" s="142"/>
      <c r="G584" s="142"/>
      <c r="H584" s="142"/>
      <c r="I584" s="142"/>
      <c r="J584" s="142"/>
      <c r="K584" s="245"/>
      <c r="L584" s="245"/>
      <c r="M584" s="142"/>
      <c r="N584" s="245"/>
      <c r="O584" s="245"/>
      <c r="P584" s="142"/>
      <c r="Q584" s="142"/>
      <c r="R584" s="142"/>
      <c r="S584" s="142"/>
      <c r="T584" s="142"/>
    </row>
    <row r="585" spans="1:20" ht="15" customHeight="1">
      <c r="A585" s="143"/>
      <c r="B585" s="144"/>
      <c r="C585" s="142"/>
      <c r="D585" s="142"/>
      <c r="E585" s="142"/>
      <c r="F585" s="142"/>
      <c r="G585" s="142"/>
      <c r="H585" s="142"/>
      <c r="I585" s="142"/>
      <c r="J585" s="142"/>
      <c r="K585" s="245"/>
      <c r="L585" s="245"/>
      <c r="M585" s="142"/>
      <c r="N585" s="245"/>
      <c r="O585" s="245"/>
      <c r="P585" s="142"/>
      <c r="Q585" s="142"/>
      <c r="R585" s="142"/>
      <c r="S585" s="142"/>
      <c r="T585" s="142"/>
    </row>
    <row r="586" spans="1:20" ht="15" customHeight="1">
      <c r="A586" s="143"/>
      <c r="B586" s="144"/>
      <c r="C586" s="142"/>
      <c r="D586" s="142"/>
      <c r="E586" s="142"/>
      <c r="F586" s="142"/>
      <c r="G586" s="142"/>
      <c r="H586" s="142"/>
      <c r="I586" s="142"/>
      <c r="J586" s="142"/>
      <c r="K586" s="245"/>
      <c r="L586" s="245"/>
      <c r="M586" s="142"/>
      <c r="N586" s="245"/>
      <c r="O586" s="245"/>
      <c r="P586" s="142"/>
      <c r="Q586" s="142"/>
      <c r="R586" s="142"/>
      <c r="S586" s="142"/>
      <c r="T586" s="142"/>
    </row>
    <row r="587" spans="1:20" ht="15" customHeight="1">
      <c r="A587" s="143"/>
      <c r="B587" s="144"/>
      <c r="C587" s="142"/>
      <c r="D587" s="142"/>
      <c r="E587" s="142"/>
      <c r="F587" s="142"/>
      <c r="G587" s="142"/>
      <c r="H587" s="142"/>
      <c r="I587" s="142"/>
      <c r="J587" s="142"/>
      <c r="K587" s="245"/>
      <c r="L587" s="245"/>
      <c r="M587" s="142"/>
      <c r="N587" s="245"/>
      <c r="O587" s="245"/>
      <c r="P587" s="142"/>
      <c r="Q587" s="142"/>
      <c r="R587" s="142"/>
      <c r="S587" s="142"/>
      <c r="T587" s="142"/>
    </row>
    <row r="588" spans="1:20" ht="15" customHeight="1">
      <c r="A588" s="143"/>
      <c r="B588" s="144"/>
      <c r="C588" s="142"/>
      <c r="D588" s="142"/>
      <c r="E588" s="142"/>
      <c r="F588" s="142"/>
      <c r="G588" s="142"/>
      <c r="H588" s="142"/>
      <c r="I588" s="142"/>
      <c r="J588" s="142"/>
      <c r="K588" s="245"/>
      <c r="L588" s="245"/>
      <c r="M588" s="142"/>
      <c r="N588" s="245"/>
      <c r="O588" s="245"/>
      <c r="P588" s="142"/>
      <c r="Q588" s="142"/>
      <c r="R588" s="142"/>
      <c r="S588" s="142"/>
      <c r="T588" s="142"/>
    </row>
    <row r="589" spans="1:20" ht="15" customHeight="1">
      <c r="A589" s="143"/>
      <c r="B589" s="144"/>
      <c r="C589" s="142"/>
      <c r="D589" s="142"/>
      <c r="E589" s="142"/>
      <c r="F589" s="142"/>
      <c r="G589" s="142"/>
      <c r="H589" s="142"/>
      <c r="I589" s="142"/>
      <c r="J589" s="142"/>
      <c r="K589" s="245"/>
      <c r="L589" s="245"/>
      <c r="M589" s="142"/>
      <c r="N589" s="245"/>
      <c r="O589" s="245"/>
      <c r="P589" s="142"/>
      <c r="Q589" s="142"/>
      <c r="R589" s="142"/>
      <c r="S589" s="142"/>
      <c r="T589" s="142"/>
    </row>
    <row r="590" spans="1:20" ht="15" customHeight="1">
      <c r="A590" s="143"/>
      <c r="B590" s="144"/>
      <c r="C590" s="142"/>
      <c r="D590" s="142"/>
      <c r="E590" s="142"/>
      <c r="F590" s="142"/>
      <c r="G590" s="142"/>
      <c r="H590" s="142"/>
      <c r="I590" s="142"/>
      <c r="J590" s="142"/>
      <c r="K590" s="245"/>
      <c r="L590" s="245"/>
      <c r="M590" s="142"/>
      <c r="N590" s="245"/>
      <c r="O590" s="245"/>
      <c r="P590" s="142"/>
      <c r="Q590" s="142"/>
      <c r="R590" s="142"/>
      <c r="S590" s="142"/>
      <c r="T590" s="142"/>
    </row>
    <row r="591" spans="1:20" ht="15" customHeight="1">
      <c r="A591" s="143"/>
      <c r="B591" s="144"/>
      <c r="C591" s="142"/>
      <c r="D591" s="142"/>
      <c r="E591" s="142"/>
      <c r="F591" s="142"/>
      <c r="G591" s="142"/>
      <c r="H591" s="142"/>
      <c r="I591" s="142"/>
      <c r="J591" s="142"/>
      <c r="K591" s="245"/>
      <c r="L591" s="245"/>
      <c r="M591" s="142"/>
      <c r="N591" s="245"/>
      <c r="O591" s="245"/>
      <c r="P591" s="142"/>
      <c r="Q591" s="142"/>
      <c r="R591" s="142"/>
      <c r="S591" s="142"/>
      <c r="T591" s="142"/>
    </row>
    <row r="592" spans="1:20" ht="15" customHeight="1">
      <c r="A592" s="143"/>
      <c r="B592" s="144"/>
      <c r="C592" s="142"/>
      <c r="D592" s="142"/>
      <c r="E592" s="142"/>
      <c r="F592" s="142"/>
      <c r="G592" s="142"/>
      <c r="H592" s="142"/>
      <c r="I592" s="142"/>
      <c r="J592" s="142"/>
      <c r="K592" s="245"/>
      <c r="L592" s="245"/>
      <c r="M592" s="142"/>
      <c r="N592" s="245"/>
      <c r="O592" s="245"/>
      <c r="P592" s="142"/>
      <c r="Q592" s="142"/>
      <c r="R592" s="142"/>
      <c r="S592" s="142"/>
      <c r="T592" s="142"/>
    </row>
    <row r="593" spans="1:20" ht="15" customHeight="1">
      <c r="A593" s="143"/>
      <c r="B593" s="144"/>
      <c r="C593" s="142"/>
      <c r="D593" s="142"/>
      <c r="E593" s="142"/>
      <c r="F593" s="142"/>
      <c r="G593" s="142"/>
      <c r="H593" s="142"/>
      <c r="I593" s="142"/>
      <c r="J593" s="142"/>
      <c r="K593" s="245"/>
      <c r="L593" s="245"/>
      <c r="M593" s="142"/>
      <c r="N593" s="245"/>
      <c r="O593" s="245"/>
      <c r="P593" s="142"/>
      <c r="Q593" s="142"/>
      <c r="R593" s="142"/>
      <c r="S593" s="142"/>
      <c r="T593" s="142"/>
    </row>
    <row r="594" spans="1:20" ht="15" customHeight="1">
      <c r="A594" s="143"/>
      <c r="B594" s="144"/>
      <c r="C594" s="142"/>
      <c r="D594" s="142"/>
      <c r="E594" s="142"/>
      <c r="F594" s="142"/>
      <c r="G594" s="142"/>
      <c r="H594" s="142"/>
      <c r="I594" s="142"/>
      <c r="J594" s="142"/>
      <c r="K594" s="245"/>
      <c r="L594" s="245"/>
      <c r="M594" s="142"/>
      <c r="N594" s="245"/>
      <c r="O594" s="245"/>
      <c r="P594" s="142"/>
      <c r="Q594" s="142"/>
      <c r="R594" s="142"/>
      <c r="S594" s="142"/>
      <c r="T594" s="142"/>
    </row>
    <row r="595" spans="1:20" ht="15" customHeight="1">
      <c r="A595" s="143"/>
      <c r="B595" s="144"/>
      <c r="C595" s="142"/>
      <c r="D595" s="142"/>
      <c r="E595" s="142"/>
      <c r="F595" s="142"/>
      <c r="G595" s="142"/>
      <c r="H595" s="142"/>
      <c r="I595" s="142"/>
      <c r="J595" s="142"/>
      <c r="K595" s="245"/>
      <c r="L595" s="245"/>
      <c r="M595" s="142"/>
      <c r="N595" s="245"/>
      <c r="O595" s="245"/>
      <c r="P595" s="142"/>
      <c r="Q595" s="142"/>
      <c r="R595" s="142"/>
      <c r="S595" s="142"/>
      <c r="T595" s="142"/>
    </row>
    <row r="596" spans="1:20" ht="15" customHeight="1">
      <c r="A596" s="143"/>
      <c r="B596" s="144"/>
      <c r="C596" s="142"/>
      <c r="D596" s="142"/>
      <c r="E596" s="142"/>
      <c r="F596" s="142"/>
      <c r="G596" s="142"/>
      <c r="H596" s="142"/>
      <c r="I596" s="142"/>
      <c r="J596" s="142"/>
      <c r="K596" s="245"/>
      <c r="L596" s="245"/>
      <c r="M596" s="142"/>
      <c r="N596" s="245"/>
      <c r="O596" s="245"/>
      <c r="P596" s="142"/>
      <c r="Q596" s="142"/>
      <c r="R596" s="142"/>
      <c r="S596" s="142"/>
      <c r="T596" s="142"/>
    </row>
    <row r="597" spans="1:20" ht="15" customHeight="1">
      <c r="A597" s="143"/>
      <c r="B597" s="144"/>
      <c r="C597" s="142"/>
      <c r="D597" s="142"/>
      <c r="E597" s="142"/>
      <c r="F597" s="142"/>
      <c r="G597" s="142"/>
      <c r="H597" s="142"/>
      <c r="I597" s="142"/>
      <c r="J597" s="142"/>
      <c r="K597" s="245"/>
      <c r="L597" s="245"/>
      <c r="M597" s="142"/>
      <c r="N597" s="245"/>
      <c r="O597" s="245"/>
      <c r="P597" s="142"/>
      <c r="Q597" s="142"/>
      <c r="R597" s="142"/>
      <c r="S597" s="142"/>
      <c r="T597" s="142"/>
    </row>
    <row r="598" spans="1:20" ht="15" customHeight="1">
      <c r="A598" s="143"/>
      <c r="B598" s="144"/>
      <c r="C598" s="142"/>
      <c r="D598" s="142"/>
      <c r="E598" s="142"/>
      <c r="F598" s="142"/>
      <c r="G598" s="142"/>
      <c r="H598" s="142"/>
      <c r="I598" s="142"/>
      <c r="J598" s="142"/>
      <c r="K598" s="245"/>
      <c r="L598" s="245"/>
      <c r="M598" s="142"/>
      <c r="N598" s="245"/>
      <c r="O598" s="245"/>
      <c r="P598" s="142"/>
      <c r="Q598" s="142"/>
      <c r="R598" s="142"/>
      <c r="S598" s="142"/>
      <c r="T598" s="142"/>
    </row>
    <row r="599" spans="1:20" ht="15" customHeight="1">
      <c r="A599" s="143"/>
      <c r="B599" s="144"/>
      <c r="C599" s="142"/>
      <c r="D599" s="142"/>
      <c r="E599" s="142"/>
      <c r="F599" s="142"/>
      <c r="G599" s="142"/>
      <c r="H599" s="142"/>
      <c r="I599" s="142"/>
      <c r="J599" s="142"/>
      <c r="K599" s="245"/>
      <c r="L599" s="245"/>
      <c r="M599" s="142"/>
      <c r="N599" s="245"/>
      <c r="O599" s="245"/>
      <c r="P599" s="142"/>
      <c r="Q599" s="142"/>
      <c r="R599" s="142"/>
      <c r="S599" s="142"/>
      <c r="T599" s="142"/>
    </row>
    <row r="600" spans="1:20" ht="15" customHeight="1">
      <c r="A600" s="143"/>
      <c r="B600" s="144"/>
      <c r="C600" s="142"/>
      <c r="D600" s="142"/>
      <c r="E600" s="142"/>
      <c r="F600" s="142"/>
      <c r="G600" s="142"/>
      <c r="H600" s="142"/>
      <c r="I600" s="142"/>
      <c r="J600" s="142"/>
      <c r="K600" s="245"/>
      <c r="L600" s="245"/>
      <c r="M600" s="142"/>
      <c r="N600" s="245"/>
      <c r="O600" s="245"/>
      <c r="P600" s="142"/>
      <c r="Q600" s="142"/>
      <c r="R600" s="142"/>
      <c r="S600" s="142"/>
      <c r="T600" s="142"/>
    </row>
    <row r="601" spans="1:20" ht="15" customHeight="1">
      <c r="A601" s="143"/>
      <c r="B601" s="144"/>
      <c r="C601" s="142"/>
      <c r="D601" s="142"/>
      <c r="E601" s="142"/>
      <c r="F601" s="142"/>
      <c r="G601" s="142"/>
      <c r="H601" s="142"/>
      <c r="I601" s="142"/>
      <c r="J601" s="142"/>
      <c r="K601" s="245"/>
      <c r="L601" s="245"/>
      <c r="M601" s="142"/>
      <c r="N601" s="245"/>
      <c r="O601" s="245"/>
      <c r="P601" s="142"/>
      <c r="Q601" s="142"/>
      <c r="R601" s="142"/>
      <c r="S601" s="142"/>
      <c r="T601" s="142"/>
    </row>
    <row r="602" spans="1:20" ht="15" customHeight="1">
      <c r="A602" s="143"/>
      <c r="B602" s="144"/>
      <c r="C602" s="142"/>
      <c r="D602" s="142"/>
      <c r="E602" s="142"/>
      <c r="F602" s="142"/>
      <c r="G602" s="142"/>
      <c r="H602" s="142"/>
      <c r="I602" s="142"/>
      <c r="J602" s="142"/>
      <c r="K602" s="245"/>
      <c r="L602" s="245"/>
      <c r="M602" s="142"/>
      <c r="N602" s="245"/>
      <c r="O602" s="245"/>
      <c r="P602" s="142"/>
      <c r="Q602" s="142"/>
      <c r="R602" s="142"/>
      <c r="S602" s="142"/>
      <c r="T602" s="142"/>
    </row>
    <row r="603" spans="1:20" ht="15" customHeight="1">
      <c r="A603" s="143"/>
      <c r="B603" s="144"/>
      <c r="C603" s="142"/>
      <c r="D603" s="142"/>
      <c r="E603" s="142"/>
      <c r="F603" s="142"/>
      <c r="G603" s="142"/>
      <c r="H603" s="142"/>
      <c r="I603" s="142"/>
      <c r="J603" s="142"/>
      <c r="K603" s="245"/>
      <c r="L603" s="245"/>
      <c r="M603" s="142"/>
      <c r="N603" s="245"/>
      <c r="O603" s="245"/>
      <c r="P603" s="142"/>
      <c r="Q603" s="142"/>
      <c r="R603" s="142"/>
      <c r="S603" s="142"/>
      <c r="T603" s="142"/>
    </row>
    <row r="604" spans="1:20" ht="15" customHeight="1">
      <c r="A604" s="143"/>
      <c r="B604" s="144"/>
      <c r="C604" s="142"/>
      <c r="D604" s="142"/>
      <c r="E604" s="142"/>
      <c r="F604" s="142"/>
      <c r="G604" s="142"/>
      <c r="H604" s="142"/>
      <c r="I604" s="142"/>
      <c r="J604" s="142"/>
      <c r="K604" s="245"/>
      <c r="L604" s="245"/>
      <c r="M604" s="142"/>
      <c r="N604" s="245"/>
      <c r="O604" s="245"/>
      <c r="P604" s="142"/>
      <c r="Q604" s="142"/>
      <c r="R604" s="142"/>
      <c r="S604" s="142"/>
      <c r="T604" s="142"/>
    </row>
    <row r="605" spans="1:20" ht="15" customHeight="1">
      <c r="A605" s="143"/>
      <c r="B605" s="144"/>
      <c r="C605" s="142"/>
      <c r="D605" s="142"/>
      <c r="E605" s="142"/>
      <c r="F605" s="142"/>
      <c r="G605" s="142"/>
      <c r="H605" s="142"/>
      <c r="I605" s="142"/>
      <c r="J605" s="142"/>
      <c r="K605" s="245"/>
      <c r="L605" s="245"/>
      <c r="M605" s="142"/>
      <c r="N605" s="245"/>
      <c r="O605" s="245"/>
      <c r="P605" s="142"/>
      <c r="Q605" s="142"/>
      <c r="R605" s="142"/>
      <c r="S605" s="142"/>
      <c r="T605" s="142"/>
    </row>
    <row r="606" spans="1:20" ht="15" customHeight="1">
      <c r="A606" s="143"/>
      <c r="B606" s="144"/>
      <c r="C606" s="142"/>
      <c r="D606" s="142"/>
      <c r="E606" s="142"/>
      <c r="F606" s="142"/>
      <c r="G606" s="142"/>
      <c r="H606" s="142"/>
      <c r="I606" s="142"/>
      <c r="J606" s="142"/>
      <c r="K606" s="245"/>
      <c r="L606" s="245"/>
      <c r="M606" s="142"/>
      <c r="N606" s="245"/>
      <c r="O606" s="245"/>
      <c r="P606" s="142"/>
      <c r="Q606" s="142"/>
      <c r="R606" s="142"/>
      <c r="S606" s="142"/>
      <c r="T606" s="142"/>
    </row>
    <row r="607" spans="1:20" ht="15" customHeight="1">
      <c r="A607" s="143"/>
      <c r="B607" s="144"/>
      <c r="C607" s="142"/>
      <c r="D607" s="142"/>
      <c r="E607" s="142"/>
      <c r="F607" s="142"/>
      <c r="G607" s="142"/>
      <c r="H607" s="142"/>
      <c r="I607" s="142"/>
      <c r="J607" s="142"/>
      <c r="K607" s="245"/>
      <c r="L607" s="245"/>
      <c r="M607" s="142"/>
      <c r="N607" s="245"/>
      <c r="O607" s="245"/>
      <c r="P607" s="142"/>
      <c r="Q607" s="142"/>
      <c r="R607" s="142"/>
      <c r="S607" s="142"/>
      <c r="T607" s="142"/>
    </row>
    <row r="608" spans="1:20" ht="15" customHeight="1">
      <c r="A608" s="143"/>
      <c r="B608" s="144"/>
      <c r="C608" s="142"/>
      <c r="D608" s="142"/>
      <c r="E608" s="142"/>
      <c r="F608" s="142"/>
      <c r="G608" s="142"/>
      <c r="H608" s="142"/>
      <c r="I608" s="142"/>
      <c r="J608" s="142"/>
      <c r="K608" s="245"/>
      <c r="L608" s="245"/>
      <c r="M608" s="142"/>
      <c r="N608" s="245"/>
      <c r="O608" s="245"/>
      <c r="P608" s="142"/>
      <c r="Q608" s="142"/>
      <c r="R608" s="142"/>
      <c r="S608" s="142"/>
      <c r="T608" s="142"/>
    </row>
    <row r="609" spans="1:20" ht="15" customHeight="1">
      <c r="A609" s="143"/>
      <c r="B609" s="144"/>
      <c r="C609" s="142"/>
      <c r="D609" s="142"/>
      <c r="E609" s="142"/>
      <c r="F609" s="142"/>
      <c r="G609" s="142"/>
      <c r="H609" s="142"/>
      <c r="I609" s="142"/>
      <c r="J609" s="142"/>
      <c r="K609" s="245"/>
      <c r="L609" s="245"/>
      <c r="M609" s="142"/>
      <c r="N609" s="245"/>
      <c r="O609" s="245"/>
      <c r="P609" s="142"/>
      <c r="Q609" s="142"/>
      <c r="R609" s="142"/>
      <c r="S609" s="142"/>
      <c r="T609" s="142"/>
    </row>
    <row r="610" spans="1:20" ht="15" customHeight="1">
      <c r="A610" s="143"/>
      <c r="B610" s="144"/>
      <c r="C610" s="142"/>
      <c r="D610" s="142"/>
      <c r="E610" s="142"/>
      <c r="F610" s="142"/>
      <c r="G610" s="142"/>
      <c r="H610" s="142"/>
      <c r="I610" s="142"/>
      <c r="J610" s="142"/>
      <c r="K610" s="245"/>
      <c r="L610" s="245"/>
      <c r="M610" s="142"/>
      <c r="N610" s="245"/>
      <c r="O610" s="245"/>
      <c r="P610" s="142"/>
      <c r="Q610" s="142"/>
      <c r="R610" s="142"/>
      <c r="S610" s="142"/>
      <c r="T610" s="142"/>
    </row>
    <row r="611" spans="1:20" ht="15" customHeight="1">
      <c r="A611" s="143"/>
      <c r="B611" s="144"/>
      <c r="C611" s="142"/>
      <c r="D611" s="142"/>
      <c r="E611" s="142"/>
      <c r="F611" s="142"/>
      <c r="G611" s="142"/>
      <c r="H611" s="142"/>
      <c r="I611" s="142"/>
      <c r="J611" s="142"/>
      <c r="K611" s="245"/>
      <c r="L611" s="245"/>
      <c r="M611" s="142"/>
      <c r="N611" s="245"/>
      <c r="O611" s="245"/>
      <c r="P611" s="142"/>
      <c r="Q611" s="142"/>
      <c r="R611" s="142"/>
      <c r="S611" s="142"/>
      <c r="T611" s="142"/>
    </row>
    <row r="612" spans="1:20" ht="15" customHeight="1">
      <c r="A612" s="143"/>
      <c r="B612" s="144"/>
      <c r="C612" s="142"/>
      <c r="D612" s="142"/>
      <c r="E612" s="142"/>
      <c r="F612" s="142"/>
      <c r="G612" s="142"/>
      <c r="H612" s="142"/>
      <c r="I612" s="142"/>
      <c r="J612" s="142"/>
      <c r="K612" s="245"/>
      <c r="L612" s="245"/>
      <c r="M612" s="142"/>
      <c r="N612" s="245"/>
      <c r="O612" s="245"/>
      <c r="P612" s="142"/>
      <c r="Q612" s="142"/>
      <c r="R612" s="142"/>
      <c r="S612" s="142"/>
      <c r="T612" s="142"/>
    </row>
    <row r="613" spans="1:20" ht="15" customHeight="1">
      <c r="A613" s="143"/>
      <c r="B613" s="144"/>
      <c r="C613" s="142"/>
      <c r="D613" s="142"/>
      <c r="E613" s="142"/>
      <c r="F613" s="142"/>
      <c r="G613" s="142"/>
      <c r="H613" s="142"/>
      <c r="I613" s="142"/>
      <c r="J613" s="142"/>
      <c r="K613" s="245"/>
      <c r="L613" s="245"/>
      <c r="M613" s="142"/>
      <c r="N613" s="245"/>
      <c r="O613" s="245"/>
      <c r="P613" s="142"/>
      <c r="Q613" s="142"/>
      <c r="R613" s="142"/>
      <c r="S613" s="142"/>
      <c r="T613" s="142"/>
    </row>
    <row r="614" spans="1:20" ht="15" customHeight="1">
      <c r="A614" s="143"/>
      <c r="B614" s="144"/>
      <c r="C614" s="142"/>
      <c r="D614" s="142"/>
      <c r="E614" s="142"/>
      <c r="F614" s="142"/>
      <c r="G614" s="142"/>
      <c r="H614" s="142"/>
      <c r="I614" s="142"/>
      <c r="J614" s="142"/>
      <c r="K614" s="245"/>
      <c r="L614" s="245"/>
      <c r="M614" s="142"/>
      <c r="N614" s="245"/>
      <c r="O614" s="245"/>
      <c r="P614" s="142"/>
      <c r="Q614" s="142"/>
      <c r="R614" s="142"/>
      <c r="S614" s="142"/>
      <c r="T614" s="142"/>
    </row>
    <row r="615" spans="1:20" ht="15" customHeight="1">
      <c r="A615" s="143"/>
      <c r="B615" s="144"/>
      <c r="C615" s="142"/>
      <c r="D615" s="142"/>
      <c r="E615" s="142"/>
      <c r="F615" s="142"/>
      <c r="G615" s="142"/>
      <c r="H615" s="142"/>
      <c r="I615" s="142"/>
      <c r="J615" s="142"/>
      <c r="K615" s="245"/>
      <c r="L615" s="245"/>
      <c r="M615" s="142"/>
      <c r="N615" s="245"/>
      <c r="O615" s="245"/>
      <c r="P615" s="142"/>
      <c r="Q615" s="142"/>
      <c r="R615" s="142"/>
      <c r="S615" s="142"/>
      <c r="T615" s="142"/>
    </row>
    <row r="616" spans="1:20" ht="15" customHeight="1">
      <c r="A616" s="143"/>
      <c r="B616" s="144"/>
      <c r="C616" s="142"/>
      <c r="D616" s="142"/>
      <c r="E616" s="142"/>
      <c r="F616" s="142"/>
      <c r="G616" s="142"/>
      <c r="H616" s="142"/>
      <c r="I616" s="142"/>
      <c r="J616" s="142"/>
      <c r="K616" s="245"/>
      <c r="L616" s="245"/>
      <c r="M616" s="142"/>
      <c r="N616" s="245"/>
      <c r="O616" s="245"/>
      <c r="P616" s="142"/>
      <c r="Q616" s="142"/>
      <c r="R616" s="142"/>
      <c r="S616" s="142"/>
      <c r="T616" s="142"/>
    </row>
    <row r="617" spans="1:20" ht="15" customHeight="1">
      <c r="A617" s="143"/>
      <c r="B617" s="144"/>
      <c r="C617" s="142"/>
      <c r="D617" s="142"/>
      <c r="E617" s="142"/>
      <c r="F617" s="142"/>
      <c r="G617" s="142"/>
      <c r="H617" s="142"/>
      <c r="I617" s="142"/>
      <c r="J617" s="142"/>
      <c r="K617" s="245"/>
      <c r="L617" s="245"/>
      <c r="M617" s="142"/>
      <c r="N617" s="245"/>
      <c r="O617" s="245"/>
      <c r="P617" s="142"/>
      <c r="Q617" s="142"/>
      <c r="R617" s="142"/>
      <c r="S617" s="142"/>
      <c r="T617" s="142"/>
    </row>
    <row r="618" spans="1:20" ht="15" customHeight="1">
      <c r="A618" s="143"/>
      <c r="B618" s="144"/>
      <c r="C618" s="142"/>
      <c r="D618" s="142"/>
      <c r="E618" s="142"/>
      <c r="F618" s="142"/>
      <c r="G618" s="142"/>
      <c r="H618" s="142"/>
      <c r="I618" s="142"/>
      <c r="J618" s="142"/>
      <c r="K618" s="245"/>
      <c r="L618" s="245"/>
      <c r="M618" s="142"/>
      <c r="N618" s="245"/>
      <c r="O618" s="245"/>
      <c r="P618" s="142"/>
      <c r="Q618" s="142"/>
      <c r="R618" s="142"/>
      <c r="S618" s="142"/>
      <c r="T618" s="142"/>
    </row>
    <row r="619" spans="1:20" ht="15" customHeight="1">
      <c r="A619" s="143"/>
      <c r="B619" s="144"/>
      <c r="C619" s="142"/>
      <c r="D619" s="142"/>
      <c r="E619" s="142"/>
      <c r="F619" s="142"/>
      <c r="G619" s="142"/>
      <c r="H619" s="142"/>
      <c r="I619" s="142"/>
      <c r="J619" s="142"/>
      <c r="K619" s="245"/>
      <c r="L619" s="245"/>
      <c r="M619" s="142"/>
      <c r="N619" s="245"/>
      <c r="O619" s="245"/>
      <c r="P619" s="142"/>
      <c r="Q619" s="142"/>
      <c r="R619" s="142"/>
      <c r="S619" s="142"/>
      <c r="T619" s="142"/>
    </row>
    <row r="620" spans="1:20" ht="15" customHeight="1">
      <c r="A620" s="143"/>
      <c r="B620" s="144"/>
      <c r="C620" s="142"/>
      <c r="D620" s="142"/>
      <c r="E620" s="142"/>
      <c r="F620" s="142"/>
      <c r="G620" s="142"/>
      <c r="H620" s="142"/>
      <c r="I620" s="142"/>
      <c r="J620" s="142"/>
      <c r="K620" s="245"/>
      <c r="L620" s="245"/>
      <c r="M620" s="142"/>
      <c r="N620" s="245"/>
      <c r="O620" s="245"/>
      <c r="P620" s="142"/>
      <c r="Q620" s="142"/>
      <c r="R620" s="142"/>
      <c r="S620" s="142"/>
      <c r="T620" s="142"/>
    </row>
    <row r="621" spans="1:20" ht="15" customHeight="1">
      <c r="A621" s="143"/>
      <c r="B621" s="144"/>
      <c r="C621" s="142"/>
      <c r="D621" s="142"/>
      <c r="E621" s="142"/>
      <c r="F621" s="142"/>
      <c r="G621" s="142"/>
      <c r="H621" s="142"/>
      <c r="I621" s="142"/>
      <c r="J621" s="142"/>
      <c r="K621" s="245"/>
      <c r="L621" s="245"/>
      <c r="M621" s="142"/>
      <c r="N621" s="245"/>
      <c r="O621" s="245"/>
      <c r="P621" s="142"/>
      <c r="Q621" s="142"/>
      <c r="R621" s="142"/>
      <c r="S621" s="142"/>
      <c r="T621" s="142"/>
    </row>
    <row r="622" spans="1:20" ht="15" customHeight="1">
      <c r="A622" s="143"/>
      <c r="B622" s="144"/>
      <c r="C622" s="142"/>
      <c r="D622" s="142"/>
      <c r="E622" s="142"/>
      <c r="F622" s="142"/>
      <c r="G622" s="142"/>
      <c r="H622" s="142"/>
      <c r="I622" s="142"/>
      <c r="J622" s="142"/>
      <c r="K622" s="245"/>
      <c r="L622" s="245"/>
      <c r="M622" s="142"/>
      <c r="N622" s="245"/>
      <c r="O622" s="245"/>
      <c r="P622" s="142"/>
      <c r="Q622" s="142"/>
      <c r="R622" s="142"/>
      <c r="S622" s="142"/>
      <c r="T622" s="142"/>
    </row>
    <row r="623" spans="1:20" ht="15" customHeight="1">
      <c r="A623" s="143"/>
      <c r="B623" s="144"/>
      <c r="C623" s="142"/>
      <c r="D623" s="142"/>
      <c r="E623" s="142"/>
      <c r="F623" s="142"/>
      <c r="G623" s="142"/>
      <c r="H623" s="142"/>
      <c r="I623" s="142"/>
      <c r="J623" s="142"/>
      <c r="K623" s="245"/>
      <c r="L623" s="245"/>
      <c r="M623" s="142"/>
      <c r="N623" s="245"/>
      <c r="O623" s="245"/>
      <c r="P623" s="142"/>
      <c r="Q623" s="142"/>
      <c r="R623" s="142"/>
      <c r="S623" s="142"/>
      <c r="T623" s="142"/>
    </row>
    <row r="624" spans="1:20" ht="15" customHeight="1">
      <c r="A624" s="143"/>
      <c r="B624" s="144"/>
      <c r="C624" s="142"/>
      <c r="D624" s="142"/>
      <c r="E624" s="142"/>
      <c r="F624" s="142"/>
      <c r="G624" s="142"/>
      <c r="H624" s="142"/>
      <c r="I624" s="142"/>
      <c r="J624" s="142"/>
      <c r="K624" s="245"/>
      <c r="L624" s="245"/>
      <c r="M624" s="142"/>
      <c r="N624" s="245"/>
      <c r="O624" s="245"/>
      <c r="P624" s="142"/>
      <c r="Q624" s="142"/>
      <c r="R624" s="142"/>
      <c r="S624" s="142"/>
      <c r="T624" s="142"/>
    </row>
    <row r="625" spans="1:20" ht="15" customHeight="1">
      <c r="A625" s="143"/>
      <c r="B625" s="144"/>
      <c r="C625" s="142"/>
      <c r="D625" s="142"/>
      <c r="E625" s="142"/>
      <c r="F625" s="142"/>
      <c r="G625" s="142"/>
      <c r="H625" s="142"/>
      <c r="I625" s="142"/>
      <c r="J625" s="142"/>
      <c r="K625" s="245"/>
      <c r="L625" s="245"/>
      <c r="M625" s="142"/>
      <c r="N625" s="245"/>
      <c r="O625" s="245"/>
      <c r="P625" s="142"/>
      <c r="Q625" s="142"/>
      <c r="R625" s="142"/>
      <c r="S625" s="142"/>
      <c r="T625" s="142"/>
    </row>
    <row r="626" spans="1:20" ht="15" customHeight="1">
      <c r="A626" s="143"/>
      <c r="B626" s="144"/>
      <c r="C626" s="142"/>
      <c r="D626" s="142"/>
      <c r="E626" s="142"/>
      <c r="F626" s="142"/>
      <c r="G626" s="142"/>
      <c r="H626" s="142"/>
      <c r="I626" s="142"/>
      <c r="J626" s="142"/>
      <c r="K626" s="245"/>
      <c r="L626" s="245"/>
      <c r="M626" s="142"/>
      <c r="N626" s="245"/>
      <c r="O626" s="245"/>
      <c r="P626" s="142"/>
      <c r="Q626" s="142"/>
      <c r="R626" s="142"/>
      <c r="S626" s="142"/>
      <c r="T626" s="142"/>
    </row>
    <row r="627" spans="1:20" ht="15" customHeight="1">
      <c r="A627" s="143"/>
      <c r="B627" s="144"/>
      <c r="C627" s="142"/>
      <c r="D627" s="142"/>
      <c r="E627" s="142"/>
      <c r="F627" s="142"/>
      <c r="G627" s="142"/>
      <c r="H627" s="142"/>
      <c r="I627" s="142"/>
      <c r="J627" s="142"/>
      <c r="K627" s="245"/>
      <c r="L627" s="245"/>
      <c r="M627" s="142"/>
      <c r="N627" s="245"/>
      <c r="O627" s="245"/>
      <c r="P627" s="142"/>
      <c r="Q627" s="142"/>
      <c r="R627" s="142"/>
      <c r="S627" s="142"/>
      <c r="T627" s="142"/>
    </row>
    <row r="628" spans="1:20" ht="15" customHeight="1">
      <c r="A628" s="143"/>
      <c r="B628" s="144"/>
      <c r="C628" s="142"/>
      <c r="D628" s="142"/>
      <c r="E628" s="142"/>
      <c r="F628" s="142"/>
      <c r="G628" s="142"/>
      <c r="H628" s="142"/>
      <c r="I628" s="142"/>
      <c r="J628" s="142"/>
      <c r="K628" s="245"/>
      <c r="L628" s="245"/>
      <c r="M628" s="142"/>
      <c r="N628" s="245"/>
      <c r="O628" s="245"/>
      <c r="P628" s="142"/>
      <c r="Q628" s="142"/>
      <c r="R628" s="142"/>
      <c r="S628" s="142"/>
      <c r="T628" s="142"/>
    </row>
    <row r="629" spans="1:20" ht="15" customHeight="1">
      <c r="A629" s="143"/>
      <c r="B629" s="144"/>
      <c r="C629" s="142"/>
      <c r="D629" s="142"/>
      <c r="E629" s="142"/>
      <c r="F629" s="142"/>
      <c r="G629" s="142"/>
      <c r="H629" s="142"/>
      <c r="I629" s="142"/>
      <c r="J629" s="142"/>
      <c r="K629" s="245"/>
      <c r="L629" s="245"/>
      <c r="M629" s="142"/>
      <c r="N629" s="245"/>
      <c r="O629" s="245"/>
      <c r="P629" s="142"/>
      <c r="Q629" s="142"/>
      <c r="R629" s="142"/>
      <c r="S629" s="142"/>
      <c r="T629" s="142"/>
    </row>
    <row r="630" spans="1:20" ht="15" customHeight="1">
      <c r="A630" s="143"/>
      <c r="B630" s="144"/>
      <c r="C630" s="142"/>
      <c r="D630" s="142"/>
      <c r="E630" s="142"/>
      <c r="F630" s="142"/>
      <c r="G630" s="142"/>
      <c r="H630" s="142"/>
      <c r="I630" s="142"/>
      <c r="J630" s="142"/>
      <c r="K630" s="245"/>
      <c r="L630" s="245"/>
      <c r="M630" s="142"/>
      <c r="N630" s="245"/>
      <c r="O630" s="245"/>
      <c r="P630" s="142"/>
      <c r="Q630" s="142"/>
      <c r="R630" s="142"/>
      <c r="S630" s="142"/>
      <c r="T630" s="142"/>
    </row>
    <row r="631" spans="1:20" ht="15" customHeight="1">
      <c r="A631" s="143"/>
      <c r="B631" s="144"/>
      <c r="C631" s="142"/>
      <c r="D631" s="142"/>
      <c r="E631" s="142"/>
      <c r="F631" s="142"/>
      <c r="G631" s="142"/>
      <c r="H631" s="142"/>
      <c r="I631" s="142"/>
      <c r="J631" s="142"/>
      <c r="K631" s="245"/>
      <c r="L631" s="245"/>
      <c r="M631" s="142"/>
      <c r="N631" s="245"/>
      <c r="O631" s="245"/>
      <c r="P631" s="142"/>
      <c r="Q631" s="142"/>
      <c r="R631" s="142"/>
      <c r="S631" s="142"/>
      <c r="T631" s="142"/>
    </row>
    <row r="632" spans="1:20" ht="15" customHeight="1">
      <c r="A632" s="143"/>
      <c r="B632" s="144"/>
      <c r="C632" s="142"/>
      <c r="D632" s="142"/>
      <c r="E632" s="142"/>
      <c r="F632" s="142"/>
      <c r="G632" s="142"/>
      <c r="H632" s="142"/>
      <c r="I632" s="142"/>
      <c r="J632" s="142"/>
      <c r="K632" s="245"/>
      <c r="L632" s="245"/>
      <c r="M632" s="142"/>
      <c r="N632" s="245"/>
      <c r="O632" s="245"/>
      <c r="P632" s="142"/>
      <c r="Q632" s="142"/>
      <c r="R632" s="142"/>
      <c r="S632" s="142"/>
      <c r="T632" s="142"/>
    </row>
    <row r="633" spans="1:20" ht="15" customHeight="1">
      <c r="A633" s="143"/>
      <c r="B633" s="144"/>
      <c r="C633" s="142"/>
      <c r="D633" s="142"/>
      <c r="E633" s="142"/>
      <c r="F633" s="142"/>
      <c r="G633" s="142"/>
      <c r="H633" s="142"/>
      <c r="I633" s="142"/>
      <c r="J633" s="142"/>
      <c r="K633" s="245"/>
      <c r="L633" s="245"/>
      <c r="M633" s="142"/>
      <c r="N633" s="245"/>
      <c r="O633" s="245"/>
      <c r="P633" s="142"/>
      <c r="Q633" s="142"/>
      <c r="R633" s="142"/>
      <c r="S633" s="142"/>
      <c r="T633" s="142"/>
    </row>
    <row r="634" spans="1:20" ht="15" customHeight="1">
      <c r="A634" s="143"/>
      <c r="B634" s="144"/>
      <c r="C634" s="142"/>
      <c r="D634" s="142"/>
      <c r="E634" s="142"/>
      <c r="F634" s="142"/>
      <c r="G634" s="142"/>
      <c r="H634" s="142"/>
      <c r="I634" s="142"/>
      <c r="J634" s="142"/>
      <c r="K634" s="245"/>
      <c r="L634" s="245"/>
      <c r="M634" s="142"/>
      <c r="N634" s="245"/>
      <c r="O634" s="245"/>
      <c r="P634" s="142"/>
      <c r="Q634" s="142"/>
      <c r="R634" s="142"/>
      <c r="S634" s="142"/>
      <c r="T634" s="142"/>
    </row>
    <row r="635" spans="1:20" ht="15" customHeight="1">
      <c r="A635" s="143"/>
      <c r="B635" s="144"/>
      <c r="C635" s="142"/>
      <c r="D635" s="142"/>
      <c r="E635" s="142"/>
      <c r="F635" s="142"/>
      <c r="G635" s="142"/>
      <c r="H635" s="142"/>
      <c r="I635" s="142"/>
      <c r="J635" s="142"/>
      <c r="K635" s="245"/>
      <c r="L635" s="245"/>
      <c r="M635" s="142"/>
      <c r="N635" s="245"/>
      <c r="O635" s="245"/>
      <c r="P635" s="142"/>
      <c r="Q635" s="142"/>
      <c r="R635" s="142"/>
      <c r="S635" s="142"/>
      <c r="T635" s="142"/>
    </row>
    <row r="636" spans="1:20" ht="15" customHeight="1">
      <c r="A636" s="143"/>
      <c r="B636" s="144"/>
      <c r="C636" s="142"/>
      <c r="D636" s="142"/>
      <c r="E636" s="142"/>
      <c r="F636" s="142"/>
      <c r="G636" s="142"/>
      <c r="H636" s="142"/>
      <c r="I636" s="142"/>
      <c r="J636" s="142"/>
      <c r="K636" s="245"/>
      <c r="L636" s="245"/>
      <c r="M636" s="142"/>
      <c r="N636" s="245"/>
      <c r="O636" s="245"/>
      <c r="P636" s="142"/>
      <c r="Q636" s="142"/>
      <c r="R636" s="142"/>
      <c r="S636" s="142"/>
      <c r="T636" s="142"/>
    </row>
    <row r="637" spans="1:20" ht="15" customHeight="1">
      <c r="A637" s="143"/>
      <c r="B637" s="144"/>
      <c r="C637" s="142"/>
      <c r="D637" s="142"/>
      <c r="E637" s="142"/>
      <c r="F637" s="142"/>
      <c r="G637" s="142"/>
      <c r="H637" s="142"/>
      <c r="I637" s="142"/>
      <c r="J637" s="142"/>
      <c r="K637" s="245"/>
      <c r="L637" s="245"/>
      <c r="M637" s="142"/>
      <c r="N637" s="245"/>
      <c r="O637" s="245"/>
      <c r="P637" s="142"/>
      <c r="Q637" s="142"/>
      <c r="R637" s="142"/>
      <c r="S637" s="142"/>
      <c r="T637" s="142"/>
    </row>
    <row r="638" spans="1:20" ht="15" customHeight="1">
      <c r="A638" s="143"/>
      <c r="B638" s="144"/>
      <c r="C638" s="142"/>
      <c r="D638" s="142"/>
      <c r="E638" s="142"/>
      <c r="F638" s="142"/>
      <c r="G638" s="142"/>
      <c r="H638" s="142"/>
      <c r="I638" s="142"/>
      <c r="J638" s="142"/>
      <c r="K638" s="245"/>
      <c r="L638" s="245"/>
      <c r="M638" s="142"/>
      <c r="N638" s="245"/>
      <c r="O638" s="245"/>
      <c r="P638" s="142"/>
      <c r="Q638" s="142"/>
      <c r="R638" s="142"/>
      <c r="S638" s="142"/>
      <c r="T638" s="142"/>
    </row>
    <row r="639" spans="1:20" ht="15" customHeight="1">
      <c r="A639" s="143"/>
      <c r="B639" s="144"/>
      <c r="C639" s="142"/>
      <c r="D639" s="142"/>
      <c r="E639" s="142"/>
      <c r="F639" s="142"/>
      <c r="G639" s="142"/>
      <c r="H639" s="142"/>
      <c r="I639" s="142"/>
      <c r="J639" s="142"/>
      <c r="K639" s="245"/>
      <c r="L639" s="245"/>
      <c r="M639" s="142"/>
      <c r="N639" s="245"/>
      <c r="O639" s="245"/>
      <c r="P639" s="142"/>
      <c r="Q639" s="142"/>
      <c r="R639" s="142"/>
      <c r="S639" s="142"/>
      <c r="T639" s="142"/>
    </row>
    <row r="640" spans="1:20" ht="15" customHeight="1">
      <c r="A640" s="143"/>
      <c r="B640" s="144"/>
      <c r="C640" s="142"/>
      <c r="D640" s="142"/>
      <c r="E640" s="142"/>
      <c r="F640" s="142"/>
      <c r="G640" s="142"/>
      <c r="H640" s="142"/>
      <c r="I640" s="142"/>
      <c r="J640" s="142"/>
      <c r="K640" s="245"/>
      <c r="L640" s="245"/>
      <c r="M640" s="142"/>
      <c r="N640" s="245"/>
      <c r="O640" s="245"/>
      <c r="P640" s="142"/>
      <c r="Q640" s="142"/>
      <c r="R640" s="142"/>
      <c r="S640" s="142"/>
      <c r="T640" s="142"/>
    </row>
    <row r="641" spans="1:20" ht="15" customHeight="1">
      <c r="A641" s="143"/>
      <c r="B641" s="144"/>
      <c r="C641" s="142"/>
      <c r="D641" s="142"/>
      <c r="E641" s="142"/>
      <c r="F641" s="142"/>
      <c r="G641" s="142"/>
      <c r="H641" s="142"/>
      <c r="I641" s="142"/>
      <c r="J641" s="142"/>
      <c r="K641" s="245"/>
      <c r="L641" s="245"/>
      <c r="M641" s="142"/>
      <c r="N641" s="245"/>
      <c r="O641" s="245"/>
      <c r="P641" s="142"/>
      <c r="Q641" s="142"/>
      <c r="R641" s="142"/>
      <c r="S641" s="142"/>
      <c r="T641" s="142"/>
    </row>
    <row r="642" spans="1:20" ht="15" customHeight="1">
      <c r="A642" s="143"/>
      <c r="B642" s="144"/>
      <c r="C642" s="142"/>
      <c r="D642" s="142"/>
      <c r="E642" s="142"/>
      <c r="F642" s="142"/>
      <c r="G642" s="142"/>
      <c r="H642" s="142"/>
      <c r="I642" s="142"/>
      <c r="J642" s="142"/>
      <c r="K642" s="245"/>
      <c r="L642" s="245"/>
      <c r="M642" s="142"/>
      <c r="N642" s="245"/>
      <c r="O642" s="245"/>
      <c r="P642" s="142"/>
      <c r="Q642" s="142"/>
      <c r="R642" s="142"/>
      <c r="S642" s="142"/>
      <c r="T642" s="142"/>
    </row>
    <row r="643" spans="1:20" ht="15" customHeight="1">
      <c r="A643" s="143"/>
      <c r="B643" s="144"/>
      <c r="C643" s="142"/>
      <c r="D643" s="142"/>
      <c r="E643" s="142"/>
      <c r="F643" s="142"/>
      <c r="G643" s="142"/>
      <c r="H643" s="142"/>
      <c r="I643" s="142"/>
      <c r="J643" s="142"/>
      <c r="K643" s="245"/>
      <c r="L643" s="245"/>
      <c r="M643" s="142"/>
      <c r="N643" s="245"/>
      <c r="O643" s="245"/>
      <c r="P643" s="142"/>
      <c r="Q643" s="142"/>
      <c r="R643" s="142"/>
      <c r="S643" s="142"/>
      <c r="T643" s="142"/>
    </row>
    <row r="644" spans="1:20" ht="15" customHeight="1">
      <c r="A644" s="143"/>
      <c r="B644" s="144"/>
      <c r="C644" s="142"/>
      <c r="D644" s="142"/>
      <c r="E644" s="142"/>
      <c r="F644" s="142"/>
      <c r="G644" s="142"/>
      <c r="H644" s="142"/>
      <c r="I644" s="142"/>
      <c r="J644" s="142"/>
      <c r="K644" s="245"/>
      <c r="L644" s="245"/>
      <c r="M644" s="142"/>
      <c r="N644" s="245"/>
      <c r="O644" s="245"/>
      <c r="P644" s="142"/>
      <c r="Q644" s="142"/>
      <c r="R644" s="142"/>
      <c r="S644" s="142"/>
      <c r="T644" s="142"/>
    </row>
    <row r="645" spans="1:20" ht="15" customHeight="1">
      <c r="A645" s="143"/>
      <c r="B645" s="144"/>
      <c r="C645" s="142"/>
      <c r="D645" s="142"/>
      <c r="E645" s="142"/>
      <c r="F645" s="142"/>
      <c r="G645" s="142"/>
      <c r="H645" s="142"/>
      <c r="I645" s="142"/>
      <c r="J645" s="142"/>
      <c r="K645" s="245"/>
      <c r="L645" s="245"/>
      <c r="M645" s="142"/>
      <c r="N645" s="245"/>
      <c r="O645" s="245"/>
      <c r="P645" s="142"/>
      <c r="Q645" s="142"/>
      <c r="R645" s="142"/>
      <c r="S645" s="142"/>
      <c r="T645" s="142"/>
    </row>
    <row r="646" spans="1:20" ht="15" customHeight="1">
      <c r="A646" s="143"/>
      <c r="B646" s="144"/>
      <c r="C646" s="142"/>
      <c r="D646" s="142"/>
      <c r="E646" s="142"/>
      <c r="F646" s="142"/>
      <c r="G646" s="142"/>
      <c r="H646" s="142"/>
      <c r="I646" s="142"/>
      <c r="J646" s="142"/>
      <c r="K646" s="245"/>
      <c r="L646" s="245"/>
      <c r="M646" s="142"/>
      <c r="N646" s="245"/>
      <c r="O646" s="245"/>
      <c r="P646" s="142"/>
      <c r="Q646" s="142"/>
      <c r="R646" s="142"/>
      <c r="S646" s="142"/>
      <c r="T646" s="142"/>
    </row>
    <row r="647" spans="1:20" ht="15" customHeight="1">
      <c r="A647" s="143"/>
      <c r="B647" s="144"/>
      <c r="C647" s="142"/>
      <c r="D647" s="142"/>
      <c r="E647" s="142"/>
      <c r="F647" s="142"/>
      <c r="G647" s="142"/>
      <c r="H647" s="142"/>
      <c r="I647" s="142"/>
      <c r="J647" s="142"/>
      <c r="K647" s="245"/>
      <c r="L647" s="245"/>
      <c r="M647" s="142"/>
      <c r="N647" s="245"/>
      <c r="O647" s="245"/>
      <c r="P647" s="142"/>
      <c r="Q647" s="142"/>
      <c r="R647" s="142"/>
      <c r="S647" s="142"/>
      <c r="T647" s="142"/>
    </row>
    <row r="648" spans="1:20" ht="15" customHeight="1">
      <c r="A648" s="143"/>
      <c r="B648" s="144"/>
      <c r="C648" s="142"/>
      <c r="D648" s="142"/>
      <c r="E648" s="142"/>
      <c r="F648" s="142"/>
      <c r="G648" s="142"/>
      <c r="H648" s="142"/>
      <c r="I648" s="142"/>
      <c r="J648" s="142"/>
      <c r="K648" s="245"/>
      <c r="L648" s="245"/>
      <c r="M648" s="142"/>
      <c r="N648" s="245"/>
      <c r="O648" s="245"/>
      <c r="P648" s="142"/>
      <c r="Q648" s="142"/>
      <c r="R648" s="142"/>
      <c r="S648" s="142"/>
      <c r="T648" s="142"/>
    </row>
    <row r="649" spans="1:20" ht="15" customHeight="1">
      <c r="A649" s="143"/>
      <c r="B649" s="144"/>
      <c r="C649" s="142"/>
      <c r="D649" s="142"/>
      <c r="E649" s="142"/>
      <c r="F649" s="142"/>
      <c r="G649" s="142"/>
      <c r="H649" s="142"/>
      <c r="I649" s="142"/>
      <c r="J649" s="142"/>
      <c r="K649" s="245"/>
      <c r="L649" s="245"/>
      <c r="M649" s="142"/>
      <c r="N649" s="245"/>
      <c r="O649" s="245"/>
      <c r="P649" s="142"/>
      <c r="Q649" s="142"/>
      <c r="R649" s="142"/>
      <c r="S649" s="142"/>
      <c r="T649" s="142"/>
    </row>
    <row r="650" spans="1:20" ht="15" customHeight="1">
      <c r="A650" s="143"/>
      <c r="B650" s="144"/>
      <c r="C650" s="142"/>
      <c r="D650" s="142"/>
      <c r="E650" s="142"/>
      <c r="F650" s="142"/>
      <c r="G650" s="142"/>
      <c r="H650" s="142"/>
      <c r="I650" s="142"/>
      <c r="J650" s="142"/>
      <c r="K650" s="245"/>
      <c r="L650" s="245"/>
      <c r="M650" s="142"/>
      <c r="N650" s="245"/>
      <c r="O650" s="245"/>
      <c r="P650" s="142"/>
      <c r="Q650" s="142"/>
      <c r="R650" s="142"/>
      <c r="S650" s="142"/>
      <c r="T650" s="142"/>
    </row>
    <row r="651" spans="1:20" ht="15" customHeight="1">
      <c r="A651" s="143"/>
      <c r="B651" s="144"/>
      <c r="C651" s="142"/>
      <c r="D651" s="142"/>
      <c r="E651" s="142"/>
      <c r="F651" s="142"/>
      <c r="G651" s="142"/>
      <c r="H651" s="142"/>
      <c r="I651" s="142"/>
      <c r="J651" s="142"/>
      <c r="K651" s="245"/>
      <c r="L651" s="245"/>
      <c r="M651" s="142"/>
      <c r="N651" s="245"/>
      <c r="O651" s="245"/>
      <c r="P651" s="142"/>
      <c r="Q651" s="142"/>
      <c r="R651" s="142"/>
      <c r="S651" s="142"/>
      <c r="T651" s="142"/>
    </row>
    <row r="652" spans="1:20" ht="15" customHeight="1">
      <c r="A652" s="143"/>
      <c r="B652" s="144"/>
      <c r="C652" s="142"/>
      <c r="D652" s="142"/>
      <c r="E652" s="142"/>
      <c r="F652" s="142"/>
      <c r="G652" s="142"/>
      <c r="H652" s="142"/>
      <c r="I652" s="142"/>
      <c r="J652" s="142"/>
      <c r="K652" s="245"/>
      <c r="L652" s="245"/>
      <c r="M652" s="142"/>
      <c r="N652" s="245"/>
      <c r="O652" s="245"/>
      <c r="P652" s="142"/>
      <c r="Q652" s="142"/>
      <c r="R652" s="142"/>
      <c r="S652" s="142"/>
      <c r="T652" s="142"/>
    </row>
    <row r="653" spans="1:20" ht="15" customHeight="1">
      <c r="A653" s="143"/>
      <c r="B653" s="144"/>
      <c r="C653" s="142"/>
      <c r="D653" s="142"/>
      <c r="E653" s="142"/>
      <c r="F653" s="142"/>
      <c r="G653" s="142"/>
      <c r="H653" s="142"/>
      <c r="I653" s="142"/>
      <c r="J653" s="142"/>
      <c r="K653" s="245"/>
      <c r="L653" s="245"/>
      <c r="M653" s="142"/>
      <c r="N653" s="245"/>
      <c r="O653" s="245"/>
      <c r="P653" s="142"/>
      <c r="Q653" s="142"/>
      <c r="R653" s="142"/>
      <c r="S653" s="142"/>
      <c r="T653" s="142"/>
    </row>
    <row r="654" spans="1:20" ht="15" customHeight="1">
      <c r="A654" s="143"/>
      <c r="B654" s="144"/>
      <c r="C654" s="142"/>
      <c r="D654" s="142"/>
      <c r="E654" s="142"/>
      <c r="F654" s="142"/>
      <c r="G654" s="142"/>
      <c r="H654" s="142"/>
      <c r="I654" s="142"/>
      <c r="J654" s="142"/>
      <c r="K654" s="245"/>
      <c r="L654" s="245"/>
      <c r="M654" s="142"/>
      <c r="N654" s="245"/>
      <c r="O654" s="245"/>
      <c r="P654" s="142"/>
      <c r="Q654" s="142"/>
      <c r="R654" s="142"/>
      <c r="S654" s="142"/>
      <c r="T654" s="142"/>
    </row>
    <row r="655" spans="1:20" ht="15" customHeight="1">
      <c r="A655" s="143"/>
      <c r="B655" s="144"/>
      <c r="C655" s="142"/>
      <c r="D655" s="142"/>
      <c r="E655" s="142"/>
      <c r="F655" s="142"/>
      <c r="G655" s="142"/>
      <c r="H655" s="142"/>
      <c r="I655" s="142"/>
      <c r="J655" s="142"/>
      <c r="K655" s="245"/>
      <c r="L655" s="245"/>
      <c r="M655" s="142"/>
      <c r="N655" s="245"/>
      <c r="O655" s="245"/>
      <c r="P655" s="142"/>
      <c r="Q655" s="142"/>
      <c r="R655" s="142"/>
      <c r="S655" s="142"/>
      <c r="T655" s="142"/>
    </row>
    <row r="656" spans="1:20" ht="15" customHeight="1">
      <c r="A656" s="143"/>
      <c r="B656" s="144"/>
      <c r="C656" s="142"/>
      <c r="D656" s="142"/>
      <c r="E656" s="142"/>
      <c r="F656" s="142"/>
      <c r="G656" s="142"/>
      <c r="H656" s="142"/>
      <c r="I656" s="142"/>
      <c r="J656" s="142"/>
      <c r="K656" s="245"/>
      <c r="L656" s="245"/>
      <c r="M656" s="142"/>
      <c r="N656" s="245"/>
      <c r="O656" s="245"/>
      <c r="P656" s="142"/>
      <c r="Q656" s="142"/>
      <c r="R656" s="142"/>
      <c r="S656" s="142"/>
      <c r="T656" s="142"/>
    </row>
    <row r="657" spans="1:20" ht="15" customHeight="1">
      <c r="A657" s="143"/>
      <c r="B657" s="144"/>
      <c r="C657" s="142"/>
      <c r="D657" s="142"/>
      <c r="E657" s="142"/>
      <c r="F657" s="142"/>
      <c r="G657" s="142"/>
      <c r="H657" s="142"/>
      <c r="I657" s="142"/>
      <c r="J657" s="142"/>
      <c r="K657" s="245"/>
      <c r="L657" s="245"/>
      <c r="M657" s="142"/>
      <c r="N657" s="245"/>
      <c r="O657" s="245"/>
      <c r="P657" s="142"/>
      <c r="Q657" s="142"/>
      <c r="R657" s="142"/>
      <c r="S657" s="142"/>
      <c r="T657" s="142"/>
    </row>
    <row r="658" spans="1:20" ht="15" customHeight="1">
      <c r="A658" s="143"/>
      <c r="B658" s="144"/>
      <c r="C658" s="142"/>
      <c r="D658" s="142"/>
      <c r="E658" s="142"/>
      <c r="F658" s="142"/>
      <c r="G658" s="142"/>
      <c r="H658" s="142"/>
      <c r="I658" s="142"/>
      <c r="J658" s="142"/>
      <c r="K658" s="245"/>
      <c r="L658" s="245"/>
      <c r="M658" s="142"/>
      <c r="N658" s="245"/>
      <c r="O658" s="245"/>
      <c r="P658" s="142"/>
      <c r="Q658" s="142"/>
      <c r="R658" s="142"/>
      <c r="S658" s="142"/>
      <c r="T658" s="142"/>
    </row>
    <row r="659" spans="1:20" ht="15" customHeight="1">
      <c r="A659" s="143"/>
      <c r="B659" s="144"/>
      <c r="C659" s="142"/>
      <c r="D659" s="142"/>
      <c r="E659" s="142"/>
      <c r="F659" s="142"/>
      <c r="G659" s="142"/>
      <c r="H659" s="142"/>
      <c r="I659" s="142"/>
      <c r="J659" s="142"/>
      <c r="K659" s="245"/>
      <c r="L659" s="245"/>
      <c r="M659" s="142"/>
      <c r="N659" s="245"/>
      <c r="O659" s="245"/>
      <c r="P659" s="142"/>
      <c r="Q659" s="142"/>
      <c r="R659" s="142"/>
      <c r="S659" s="142"/>
      <c r="T659" s="142"/>
    </row>
    <row r="660" spans="1:20" ht="15" customHeight="1">
      <c r="A660" s="143"/>
      <c r="B660" s="144"/>
      <c r="C660" s="142"/>
      <c r="D660" s="142"/>
      <c r="E660" s="142"/>
      <c r="F660" s="142"/>
      <c r="G660" s="142"/>
      <c r="H660" s="142"/>
      <c r="I660" s="142"/>
      <c r="J660" s="142"/>
      <c r="K660" s="245"/>
      <c r="L660" s="245"/>
      <c r="M660" s="142"/>
      <c r="N660" s="245"/>
      <c r="O660" s="245"/>
      <c r="P660" s="142"/>
      <c r="Q660" s="142"/>
      <c r="R660" s="142"/>
      <c r="S660" s="142"/>
      <c r="T660" s="142"/>
    </row>
    <row r="661" spans="1:20" ht="15" customHeight="1">
      <c r="A661" s="143"/>
      <c r="B661" s="144"/>
      <c r="C661" s="142"/>
      <c r="D661" s="142"/>
      <c r="E661" s="142"/>
      <c r="F661" s="142"/>
      <c r="G661" s="142"/>
      <c r="H661" s="142"/>
      <c r="I661" s="142"/>
      <c r="J661" s="142"/>
      <c r="K661" s="245"/>
      <c r="L661" s="245"/>
      <c r="M661" s="142"/>
      <c r="N661" s="245"/>
      <c r="O661" s="245"/>
      <c r="P661" s="142"/>
      <c r="Q661" s="142"/>
      <c r="R661" s="142"/>
      <c r="S661" s="142"/>
      <c r="T661" s="142"/>
    </row>
    <row r="662" spans="1:20" ht="15" customHeight="1">
      <c r="A662" s="143"/>
      <c r="B662" s="144"/>
      <c r="C662" s="142"/>
      <c r="D662" s="142"/>
      <c r="E662" s="142"/>
      <c r="F662" s="142"/>
      <c r="G662" s="142"/>
      <c r="H662" s="142"/>
      <c r="I662" s="142"/>
      <c r="J662" s="142"/>
      <c r="K662" s="245"/>
      <c r="L662" s="245"/>
      <c r="M662" s="142"/>
      <c r="N662" s="245"/>
      <c r="O662" s="245"/>
      <c r="P662" s="142"/>
      <c r="Q662" s="142"/>
      <c r="R662" s="142"/>
      <c r="S662" s="142"/>
      <c r="T662" s="142"/>
    </row>
    <row r="663" spans="1:20" ht="15" customHeight="1">
      <c r="A663" s="143"/>
      <c r="B663" s="144"/>
      <c r="C663" s="142"/>
      <c r="D663" s="142"/>
      <c r="E663" s="142"/>
      <c r="F663" s="142"/>
      <c r="G663" s="142"/>
      <c r="H663" s="142"/>
      <c r="I663" s="142"/>
      <c r="J663" s="142"/>
      <c r="K663" s="245"/>
      <c r="L663" s="245"/>
      <c r="M663" s="142"/>
      <c r="N663" s="245"/>
      <c r="O663" s="245"/>
      <c r="P663" s="142"/>
      <c r="Q663" s="142"/>
      <c r="R663" s="142"/>
      <c r="S663" s="142"/>
      <c r="T663" s="142"/>
    </row>
    <row r="664" spans="1:20" ht="15" customHeight="1">
      <c r="A664" s="143"/>
      <c r="B664" s="144"/>
      <c r="C664" s="142"/>
      <c r="D664" s="142"/>
      <c r="E664" s="142"/>
      <c r="F664" s="142"/>
      <c r="G664" s="142"/>
      <c r="H664" s="142"/>
      <c r="I664" s="142"/>
      <c r="J664" s="142"/>
      <c r="K664" s="245"/>
      <c r="L664" s="245"/>
      <c r="M664" s="142"/>
      <c r="N664" s="245"/>
      <c r="O664" s="245"/>
      <c r="P664" s="142"/>
      <c r="Q664" s="142"/>
      <c r="R664" s="142"/>
      <c r="S664" s="142"/>
      <c r="T664" s="142"/>
    </row>
    <row r="665" spans="1:20" ht="15" customHeight="1">
      <c r="A665" s="143"/>
      <c r="B665" s="144"/>
      <c r="C665" s="142"/>
      <c r="D665" s="142"/>
      <c r="E665" s="142"/>
      <c r="F665" s="142"/>
      <c r="G665" s="142"/>
      <c r="H665" s="142"/>
      <c r="I665" s="142"/>
      <c r="J665" s="142"/>
      <c r="K665" s="245"/>
      <c r="L665" s="245"/>
      <c r="M665" s="142"/>
      <c r="N665" s="245"/>
      <c r="O665" s="245"/>
      <c r="P665" s="142"/>
      <c r="Q665" s="142"/>
      <c r="R665" s="142"/>
      <c r="S665" s="142"/>
      <c r="T665" s="142"/>
    </row>
    <row r="666" spans="1:20" ht="15" customHeight="1">
      <c r="A666" s="143"/>
      <c r="B666" s="144"/>
      <c r="C666" s="142"/>
      <c r="D666" s="142"/>
      <c r="E666" s="142"/>
      <c r="F666" s="142"/>
      <c r="G666" s="142"/>
      <c r="H666" s="142"/>
      <c r="I666" s="142"/>
      <c r="J666" s="142"/>
      <c r="K666" s="245"/>
      <c r="L666" s="245"/>
      <c r="M666" s="142"/>
      <c r="N666" s="245"/>
      <c r="O666" s="245"/>
      <c r="P666" s="142"/>
      <c r="Q666" s="142"/>
      <c r="R666" s="142"/>
      <c r="S666" s="142"/>
      <c r="T666" s="142"/>
    </row>
    <row r="667" spans="1:20" ht="15" customHeight="1">
      <c r="A667" s="143"/>
      <c r="B667" s="144"/>
      <c r="C667" s="142"/>
      <c r="D667" s="142"/>
      <c r="E667" s="142"/>
      <c r="F667" s="142"/>
      <c r="G667" s="142"/>
      <c r="H667" s="142"/>
      <c r="I667" s="142"/>
      <c r="J667" s="142"/>
      <c r="K667" s="245"/>
      <c r="L667" s="245"/>
      <c r="M667" s="142"/>
      <c r="N667" s="245"/>
      <c r="O667" s="245"/>
      <c r="P667" s="142"/>
      <c r="Q667" s="142"/>
      <c r="R667" s="142"/>
      <c r="S667" s="142"/>
      <c r="T667" s="142"/>
    </row>
    <row r="668" spans="1:20" ht="15" customHeight="1">
      <c r="A668" s="143"/>
      <c r="B668" s="144"/>
      <c r="C668" s="142"/>
      <c r="D668" s="142"/>
      <c r="E668" s="142"/>
      <c r="F668" s="142"/>
      <c r="G668" s="142"/>
      <c r="H668" s="142"/>
      <c r="I668" s="142"/>
      <c r="J668" s="142"/>
      <c r="K668" s="245"/>
      <c r="L668" s="245"/>
      <c r="M668" s="142"/>
      <c r="N668" s="245"/>
      <c r="O668" s="245"/>
      <c r="P668" s="142"/>
      <c r="Q668" s="142"/>
      <c r="R668" s="142"/>
      <c r="S668" s="142"/>
      <c r="T668" s="142"/>
    </row>
    <row r="669" spans="1:20" ht="15" customHeight="1">
      <c r="A669" s="143"/>
      <c r="B669" s="144"/>
      <c r="C669" s="142"/>
      <c r="D669" s="142"/>
      <c r="E669" s="142"/>
      <c r="F669" s="142"/>
      <c r="G669" s="142"/>
      <c r="H669" s="142"/>
      <c r="I669" s="142"/>
      <c r="J669" s="142"/>
      <c r="K669" s="245"/>
      <c r="L669" s="245"/>
      <c r="M669" s="142"/>
      <c r="N669" s="245"/>
      <c r="O669" s="245"/>
      <c r="P669" s="142"/>
      <c r="Q669" s="142"/>
      <c r="R669" s="142"/>
      <c r="S669" s="142"/>
      <c r="T669" s="142"/>
    </row>
    <row r="670" spans="1:20" ht="15" customHeight="1">
      <c r="A670" s="143"/>
      <c r="B670" s="144"/>
      <c r="C670" s="142"/>
      <c r="D670" s="142"/>
      <c r="E670" s="142"/>
      <c r="F670" s="142"/>
      <c r="G670" s="142"/>
      <c r="H670" s="142"/>
      <c r="I670" s="142"/>
      <c r="J670" s="142"/>
      <c r="K670" s="245"/>
      <c r="L670" s="245"/>
      <c r="M670" s="142"/>
      <c r="N670" s="245"/>
      <c r="O670" s="245"/>
      <c r="P670" s="142"/>
      <c r="Q670" s="142"/>
      <c r="R670" s="142"/>
      <c r="S670" s="142"/>
      <c r="T670" s="142"/>
    </row>
    <row r="671" spans="1:20" ht="15" customHeight="1">
      <c r="A671" s="143"/>
      <c r="B671" s="144"/>
      <c r="C671" s="142"/>
      <c r="D671" s="142"/>
      <c r="E671" s="142"/>
      <c r="F671" s="142"/>
      <c r="G671" s="142"/>
      <c r="H671" s="142"/>
      <c r="I671" s="142"/>
      <c r="J671" s="142"/>
      <c r="K671" s="245"/>
      <c r="L671" s="245"/>
      <c r="M671" s="142"/>
      <c r="N671" s="245"/>
      <c r="O671" s="245"/>
      <c r="P671" s="142"/>
      <c r="Q671" s="142"/>
      <c r="R671" s="142"/>
      <c r="S671" s="142"/>
      <c r="T671" s="142"/>
    </row>
    <row r="672" spans="1:20" ht="15" customHeight="1">
      <c r="A672" s="143"/>
      <c r="B672" s="144"/>
      <c r="C672" s="142"/>
      <c r="D672" s="142"/>
      <c r="E672" s="142"/>
      <c r="F672" s="142"/>
      <c r="G672" s="142"/>
      <c r="H672" s="142"/>
      <c r="I672" s="142"/>
      <c r="J672" s="142"/>
      <c r="K672" s="245"/>
      <c r="L672" s="245"/>
      <c r="M672" s="142"/>
      <c r="N672" s="245"/>
      <c r="O672" s="245"/>
      <c r="P672" s="142"/>
      <c r="Q672" s="142"/>
      <c r="R672" s="142"/>
      <c r="S672" s="142"/>
      <c r="T672" s="142"/>
    </row>
    <row r="673" spans="1:20" ht="15" customHeight="1">
      <c r="A673" s="143"/>
      <c r="B673" s="144"/>
      <c r="C673" s="142"/>
      <c r="D673" s="142"/>
      <c r="E673" s="142"/>
      <c r="F673" s="142"/>
      <c r="G673" s="142"/>
      <c r="H673" s="142"/>
      <c r="I673" s="142"/>
      <c r="J673" s="142"/>
      <c r="K673" s="245"/>
      <c r="L673" s="245"/>
      <c r="M673" s="142"/>
      <c r="N673" s="245"/>
      <c r="O673" s="245"/>
      <c r="P673" s="142"/>
      <c r="Q673" s="142"/>
      <c r="R673" s="142"/>
      <c r="S673" s="142"/>
      <c r="T673" s="142"/>
    </row>
    <row r="674" spans="1:20" ht="15" customHeight="1">
      <c r="A674" s="143"/>
      <c r="B674" s="144"/>
      <c r="C674" s="142"/>
      <c r="D674" s="142"/>
      <c r="E674" s="142"/>
      <c r="F674" s="142"/>
      <c r="G674" s="142"/>
      <c r="H674" s="142"/>
      <c r="I674" s="142"/>
      <c r="J674" s="142"/>
      <c r="K674" s="245"/>
      <c r="L674" s="245"/>
      <c r="M674" s="142"/>
      <c r="N674" s="245"/>
      <c r="O674" s="245"/>
      <c r="P674" s="142"/>
      <c r="Q674" s="142"/>
      <c r="R674" s="142"/>
      <c r="S674" s="142"/>
      <c r="T674" s="142"/>
    </row>
    <row r="675" spans="1:20" ht="15" customHeight="1">
      <c r="A675" s="143"/>
      <c r="B675" s="144"/>
      <c r="C675" s="142"/>
      <c r="D675" s="142"/>
      <c r="E675" s="142"/>
      <c r="F675" s="142"/>
      <c r="G675" s="142"/>
      <c r="H675" s="142"/>
      <c r="I675" s="142"/>
      <c r="J675" s="142"/>
      <c r="K675" s="245"/>
      <c r="L675" s="245"/>
      <c r="M675" s="142"/>
      <c r="N675" s="245"/>
      <c r="O675" s="245"/>
      <c r="P675" s="142"/>
      <c r="Q675" s="142"/>
      <c r="R675" s="142"/>
      <c r="S675" s="142"/>
      <c r="T675" s="142"/>
    </row>
    <row r="676" spans="1:20" ht="15" customHeight="1">
      <c r="A676" s="143"/>
      <c r="B676" s="144"/>
      <c r="C676" s="142"/>
      <c r="D676" s="142"/>
      <c r="E676" s="142"/>
      <c r="F676" s="142"/>
      <c r="G676" s="142"/>
      <c r="H676" s="142"/>
      <c r="I676" s="142"/>
      <c r="J676" s="142"/>
      <c r="K676" s="245"/>
      <c r="L676" s="245"/>
      <c r="M676" s="142"/>
      <c r="N676" s="245"/>
      <c r="O676" s="245"/>
      <c r="P676" s="142"/>
      <c r="Q676" s="142"/>
      <c r="R676" s="142"/>
      <c r="S676" s="142"/>
      <c r="T676" s="142"/>
    </row>
    <row r="677" spans="1:20" ht="15" customHeight="1">
      <c r="A677" s="143"/>
      <c r="B677" s="144"/>
      <c r="C677" s="142"/>
      <c r="D677" s="142"/>
      <c r="E677" s="142"/>
      <c r="F677" s="142"/>
      <c r="G677" s="142"/>
      <c r="H677" s="142"/>
      <c r="I677" s="142"/>
      <c r="J677" s="142"/>
      <c r="K677" s="245"/>
      <c r="L677" s="245"/>
      <c r="M677" s="142"/>
      <c r="N677" s="245"/>
      <c r="O677" s="245"/>
      <c r="P677" s="142"/>
      <c r="Q677" s="142"/>
      <c r="R677" s="142"/>
      <c r="S677" s="142"/>
      <c r="T677" s="142"/>
    </row>
    <row r="678" spans="1:20" ht="15" customHeight="1">
      <c r="A678" s="143"/>
      <c r="B678" s="144"/>
      <c r="C678" s="142"/>
      <c r="D678" s="142"/>
      <c r="E678" s="142"/>
      <c r="F678" s="142"/>
      <c r="G678" s="142"/>
      <c r="H678" s="142"/>
      <c r="I678" s="142"/>
      <c r="J678" s="142"/>
      <c r="K678" s="245"/>
      <c r="L678" s="245"/>
      <c r="M678" s="142"/>
      <c r="N678" s="245"/>
      <c r="O678" s="245"/>
      <c r="P678" s="142"/>
      <c r="Q678" s="142"/>
      <c r="R678" s="142"/>
      <c r="S678" s="142"/>
      <c r="T678" s="142"/>
    </row>
    <row r="679" spans="1:20" ht="15" customHeight="1">
      <c r="A679" s="143"/>
      <c r="B679" s="144"/>
      <c r="C679" s="142"/>
      <c r="D679" s="142"/>
      <c r="E679" s="142"/>
      <c r="F679" s="142"/>
      <c r="G679" s="142"/>
      <c r="H679" s="142"/>
      <c r="I679" s="142"/>
      <c r="J679" s="142"/>
      <c r="K679" s="245"/>
      <c r="L679" s="245"/>
      <c r="M679" s="142"/>
      <c r="N679" s="245"/>
      <c r="O679" s="245"/>
      <c r="P679" s="142"/>
      <c r="Q679" s="142"/>
      <c r="R679" s="142"/>
      <c r="S679" s="142"/>
      <c r="T679" s="142"/>
    </row>
    <row r="680" spans="1:20" ht="15" customHeight="1">
      <c r="A680" s="143"/>
      <c r="B680" s="144"/>
      <c r="C680" s="142"/>
      <c r="D680" s="142"/>
      <c r="E680" s="142"/>
      <c r="F680" s="142"/>
      <c r="G680" s="142"/>
      <c r="H680" s="142"/>
      <c r="I680" s="142"/>
      <c r="J680" s="142"/>
      <c r="K680" s="245"/>
      <c r="L680" s="245"/>
      <c r="M680" s="142"/>
      <c r="N680" s="245"/>
      <c r="O680" s="245"/>
      <c r="P680" s="142"/>
      <c r="Q680" s="142"/>
      <c r="R680" s="142"/>
      <c r="S680" s="142"/>
      <c r="T680" s="142"/>
    </row>
    <row r="681" spans="1:20" ht="15" customHeight="1">
      <c r="A681" s="143"/>
      <c r="B681" s="144"/>
      <c r="C681" s="142"/>
      <c r="D681" s="142"/>
      <c r="E681" s="142"/>
      <c r="F681" s="142"/>
      <c r="G681" s="142"/>
      <c r="H681" s="142"/>
      <c r="I681" s="142"/>
      <c r="J681" s="142"/>
      <c r="K681" s="245"/>
      <c r="L681" s="245"/>
      <c r="M681" s="142"/>
      <c r="N681" s="245"/>
      <c r="O681" s="245"/>
      <c r="P681" s="142"/>
      <c r="Q681" s="142"/>
      <c r="R681" s="142"/>
      <c r="S681" s="142"/>
      <c r="T681" s="142"/>
    </row>
    <row r="682" spans="1:20" ht="15" customHeight="1">
      <c r="A682" s="143"/>
      <c r="B682" s="144"/>
      <c r="C682" s="142"/>
      <c r="D682" s="142"/>
      <c r="E682" s="142"/>
      <c r="F682" s="142"/>
      <c r="G682" s="142"/>
      <c r="H682" s="142"/>
      <c r="I682" s="142"/>
      <c r="J682" s="142"/>
      <c r="K682" s="245"/>
      <c r="L682" s="245"/>
      <c r="M682" s="142"/>
      <c r="N682" s="245"/>
      <c r="O682" s="245"/>
      <c r="P682" s="142"/>
      <c r="Q682" s="142"/>
      <c r="R682" s="142"/>
      <c r="S682" s="142"/>
      <c r="T682" s="142"/>
    </row>
    <row r="683" spans="1:20" ht="15" customHeight="1">
      <c r="A683" s="143"/>
      <c r="B683" s="144"/>
      <c r="C683" s="142"/>
      <c r="D683" s="142"/>
      <c r="E683" s="142"/>
      <c r="F683" s="142"/>
      <c r="G683" s="142"/>
      <c r="H683" s="142"/>
      <c r="I683" s="142"/>
      <c r="J683" s="142"/>
      <c r="K683" s="245"/>
      <c r="L683" s="245"/>
      <c r="M683" s="142"/>
      <c r="N683" s="245"/>
      <c r="O683" s="245"/>
      <c r="P683" s="142"/>
      <c r="Q683" s="142"/>
      <c r="R683" s="142"/>
      <c r="S683" s="142"/>
      <c r="T683" s="142"/>
    </row>
    <row r="684" spans="1:20" ht="15" customHeight="1">
      <c r="A684" s="143"/>
      <c r="B684" s="144"/>
      <c r="C684" s="142"/>
      <c r="D684" s="142"/>
      <c r="E684" s="142"/>
      <c r="F684" s="142"/>
      <c r="G684" s="142"/>
      <c r="H684" s="142"/>
      <c r="I684" s="142"/>
      <c r="J684" s="142"/>
      <c r="K684" s="245"/>
      <c r="L684" s="245"/>
      <c r="M684" s="142"/>
      <c r="N684" s="245"/>
      <c r="O684" s="245"/>
      <c r="P684" s="142"/>
      <c r="Q684" s="142"/>
      <c r="R684" s="142"/>
      <c r="S684" s="142"/>
      <c r="T684" s="142"/>
    </row>
    <row r="685" spans="1:20" ht="15" customHeight="1">
      <c r="A685" s="143"/>
      <c r="B685" s="144"/>
      <c r="C685" s="142"/>
      <c r="D685" s="142"/>
      <c r="E685" s="142"/>
      <c r="F685" s="142"/>
      <c r="G685" s="142"/>
      <c r="H685" s="142"/>
      <c r="I685" s="142"/>
      <c r="J685" s="142"/>
      <c r="K685" s="245"/>
      <c r="L685" s="245"/>
      <c r="M685" s="142"/>
      <c r="N685" s="245"/>
      <c r="O685" s="245"/>
      <c r="P685" s="142"/>
      <c r="Q685" s="142"/>
      <c r="R685" s="142"/>
      <c r="S685" s="142"/>
      <c r="T685" s="142"/>
    </row>
    <row r="686" spans="1:20" ht="15" customHeight="1">
      <c r="A686" s="143"/>
      <c r="B686" s="144"/>
      <c r="C686" s="142"/>
      <c r="D686" s="142"/>
      <c r="E686" s="142"/>
      <c r="F686" s="142"/>
      <c r="G686" s="142"/>
      <c r="H686" s="142"/>
      <c r="I686" s="142"/>
      <c r="J686" s="142"/>
      <c r="K686" s="245"/>
      <c r="L686" s="245"/>
      <c r="M686" s="142"/>
      <c r="N686" s="245"/>
      <c r="O686" s="245"/>
      <c r="P686" s="142"/>
      <c r="Q686" s="142"/>
      <c r="R686" s="142"/>
      <c r="S686" s="142"/>
      <c r="T686" s="142"/>
    </row>
    <row r="687" spans="1:20" ht="15" customHeight="1">
      <c r="A687" s="143"/>
      <c r="B687" s="144"/>
      <c r="C687" s="142"/>
      <c r="D687" s="142"/>
      <c r="E687" s="142"/>
      <c r="F687" s="142"/>
      <c r="G687" s="142"/>
      <c r="H687" s="142"/>
      <c r="I687" s="142"/>
      <c r="J687" s="142"/>
      <c r="K687" s="245"/>
      <c r="L687" s="245"/>
      <c r="M687" s="142"/>
      <c r="N687" s="245"/>
      <c r="O687" s="245"/>
      <c r="P687" s="142"/>
      <c r="Q687" s="142"/>
      <c r="R687" s="142"/>
      <c r="S687" s="142"/>
      <c r="T687" s="142"/>
    </row>
    <row r="688" spans="1:20" ht="15" customHeight="1">
      <c r="A688" s="143"/>
      <c r="B688" s="144"/>
      <c r="C688" s="142"/>
      <c r="D688" s="142"/>
      <c r="E688" s="142"/>
      <c r="F688" s="142"/>
      <c r="G688" s="142"/>
      <c r="H688" s="142"/>
      <c r="I688" s="142"/>
      <c r="J688" s="142"/>
      <c r="K688" s="245"/>
      <c r="L688" s="245"/>
      <c r="M688" s="142"/>
      <c r="N688" s="245"/>
      <c r="O688" s="245"/>
      <c r="P688" s="142"/>
      <c r="Q688" s="142"/>
      <c r="R688" s="142"/>
      <c r="S688" s="142"/>
      <c r="T688" s="142"/>
    </row>
    <row r="689" spans="1:20" ht="15" customHeight="1">
      <c r="A689" s="143"/>
      <c r="B689" s="144"/>
      <c r="C689" s="142"/>
      <c r="D689" s="142"/>
      <c r="E689" s="142"/>
      <c r="F689" s="142"/>
      <c r="G689" s="142"/>
      <c r="H689" s="142"/>
      <c r="I689" s="142"/>
      <c r="J689" s="142"/>
      <c r="K689" s="245"/>
      <c r="L689" s="245"/>
      <c r="M689" s="142"/>
      <c r="N689" s="245"/>
      <c r="O689" s="245"/>
      <c r="P689" s="142"/>
      <c r="Q689" s="142"/>
      <c r="R689" s="142"/>
      <c r="S689" s="142"/>
      <c r="T689" s="142"/>
    </row>
    <row r="690" spans="1:20" ht="15" customHeight="1">
      <c r="A690" s="143"/>
      <c r="B690" s="144"/>
      <c r="C690" s="142"/>
      <c r="D690" s="142"/>
      <c r="E690" s="142"/>
      <c r="F690" s="142"/>
      <c r="G690" s="142"/>
      <c r="H690" s="142"/>
      <c r="I690" s="142"/>
      <c r="J690" s="142"/>
      <c r="K690" s="245"/>
      <c r="L690" s="245"/>
      <c r="M690" s="142"/>
      <c r="N690" s="245"/>
      <c r="O690" s="245"/>
      <c r="P690" s="142"/>
      <c r="Q690" s="142"/>
      <c r="R690" s="142"/>
      <c r="S690" s="142"/>
      <c r="T690" s="142"/>
    </row>
    <row r="691" spans="1:20" ht="15" customHeight="1">
      <c r="A691" s="143"/>
      <c r="B691" s="144"/>
      <c r="C691" s="142"/>
      <c r="D691" s="142"/>
      <c r="E691" s="142"/>
      <c r="F691" s="142"/>
      <c r="G691" s="142"/>
      <c r="H691" s="142"/>
      <c r="I691" s="142"/>
      <c r="J691" s="142"/>
      <c r="K691" s="245"/>
      <c r="L691" s="245"/>
      <c r="M691" s="142"/>
      <c r="N691" s="245"/>
      <c r="O691" s="245"/>
      <c r="P691" s="142"/>
      <c r="Q691" s="142"/>
      <c r="R691" s="142"/>
      <c r="S691" s="142"/>
      <c r="T691" s="142"/>
    </row>
    <row r="692" spans="1:20" ht="15" customHeight="1">
      <c r="A692" s="143"/>
      <c r="B692" s="144"/>
      <c r="C692" s="142"/>
      <c r="D692" s="142"/>
      <c r="E692" s="142"/>
      <c r="F692" s="142"/>
      <c r="G692" s="142"/>
      <c r="H692" s="142"/>
      <c r="I692" s="142"/>
      <c r="J692" s="142"/>
      <c r="K692" s="245"/>
      <c r="L692" s="245"/>
      <c r="M692" s="142"/>
      <c r="N692" s="245"/>
      <c r="O692" s="245"/>
      <c r="P692" s="142"/>
      <c r="Q692" s="142"/>
      <c r="R692" s="142"/>
      <c r="S692" s="142"/>
      <c r="T692" s="142"/>
    </row>
    <row r="693" spans="1:20" ht="15" customHeight="1">
      <c r="A693" s="143"/>
      <c r="B693" s="144"/>
      <c r="C693" s="142"/>
      <c r="D693" s="142"/>
      <c r="E693" s="142"/>
      <c r="F693" s="142"/>
      <c r="G693" s="142"/>
      <c r="H693" s="142"/>
      <c r="I693" s="142"/>
      <c r="J693" s="142"/>
      <c r="K693" s="245"/>
      <c r="L693" s="245"/>
      <c r="M693" s="142"/>
      <c r="N693" s="245"/>
      <c r="O693" s="245"/>
      <c r="P693" s="142"/>
      <c r="Q693" s="142"/>
      <c r="R693" s="142"/>
      <c r="S693" s="142"/>
      <c r="T693" s="142"/>
    </row>
    <row r="694" spans="1:20" ht="15" customHeight="1">
      <c r="A694" s="143"/>
      <c r="B694" s="144"/>
      <c r="C694" s="142"/>
      <c r="D694" s="142"/>
      <c r="E694" s="142"/>
      <c r="F694" s="142"/>
      <c r="G694" s="142"/>
      <c r="H694" s="142"/>
      <c r="I694" s="142"/>
      <c r="J694" s="142"/>
      <c r="K694" s="245"/>
      <c r="L694" s="245"/>
      <c r="M694" s="142"/>
      <c r="N694" s="245"/>
      <c r="O694" s="245"/>
      <c r="P694" s="142"/>
      <c r="Q694" s="142"/>
      <c r="R694" s="142"/>
      <c r="S694" s="142"/>
      <c r="T694" s="142"/>
    </row>
    <row r="695" spans="1:20" ht="15" customHeight="1">
      <c r="A695" s="143"/>
      <c r="B695" s="144"/>
      <c r="C695" s="142"/>
      <c r="D695" s="142"/>
      <c r="E695" s="142"/>
      <c r="F695" s="142"/>
      <c r="G695" s="142"/>
      <c r="H695" s="142"/>
      <c r="I695" s="142"/>
      <c r="J695" s="142"/>
      <c r="K695" s="245"/>
      <c r="L695" s="245"/>
      <c r="M695" s="142"/>
      <c r="N695" s="245"/>
      <c r="O695" s="245"/>
      <c r="P695" s="142"/>
      <c r="Q695" s="142"/>
      <c r="R695" s="142"/>
      <c r="S695" s="142"/>
      <c r="T695" s="142"/>
    </row>
    <row r="696" spans="1:20" ht="15" customHeight="1">
      <c r="A696" s="143"/>
      <c r="B696" s="144"/>
      <c r="C696" s="142"/>
      <c r="D696" s="142"/>
      <c r="E696" s="142"/>
      <c r="F696" s="142"/>
      <c r="G696" s="142"/>
      <c r="H696" s="142"/>
      <c r="I696" s="142"/>
      <c r="J696" s="142"/>
      <c r="K696" s="245"/>
      <c r="L696" s="245"/>
      <c r="M696" s="142"/>
      <c r="N696" s="245"/>
      <c r="O696" s="245"/>
      <c r="P696" s="142"/>
      <c r="Q696" s="142"/>
      <c r="R696" s="142"/>
      <c r="S696" s="142"/>
      <c r="T696" s="142"/>
    </row>
    <row r="697" spans="1:20" ht="15" customHeight="1">
      <c r="A697" s="143"/>
      <c r="B697" s="144"/>
      <c r="C697" s="142"/>
      <c r="D697" s="142"/>
      <c r="E697" s="142"/>
      <c r="F697" s="142"/>
      <c r="G697" s="142"/>
      <c r="H697" s="142"/>
      <c r="I697" s="142"/>
      <c r="J697" s="142"/>
      <c r="K697" s="245"/>
      <c r="L697" s="245"/>
      <c r="M697" s="142"/>
      <c r="N697" s="245"/>
      <c r="O697" s="245"/>
      <c r="P697" s="142"/>
      <c r="Q697" s="142"/>
      <c r="R697" s="142"/>
      <c r="S697" s="142"/>
      <c r="T697" s="142"/>
    </row>
    <row r="698" spans="1:20" ht="15" customHeight="1">
      <c r="A698" s="143"/>
      <c r="B698" s="144"/>
      <c r="C698" s="142"/>
      <c r="D698" s="142"/>
      <c r="E698" s="142"/>
      <c r="F698" s="142"/>
      <c r="G698" s="142"/>
      <c r="H698" s="142"/>
      <c r="I698" s="142"/>
      <c r="J698" s="142"/>
      <c r="K698" s="245"/>
      <c r="L698" s="245"/>
      <c r="M698" s="142"/>
      <c r="N698" s="245"/>
      <c r="O698" s="245"/>
      <c r="P698" s="142"/>
      <c r="Q698" s="142"/>
      <c r="R698" s="142"/>
      <c r="S698" s="142"/>
      <c r="T698" s="142"/>
    </row>
    <row r="699" spans="1:20" ht="15" customHeight="1">
      <c r="A699" s="143"/>
      <c r="B699" s="144"/>
      <c r="C699" s="142"/>
      <c r="D699" s="142"/>
      <c r="E699" s="142"/>
      <c r="F699" s="142"/>
      <c r="G699" s="142"/>
      <c r="H699" s="142"/>
      <c r="I699" s="142"/>
      <c r="J699" s="142"/>
      <c r="K699" s="245"/>
      <c r="L699" s="245"/>
      <c r="M699" s="142"/>
      <c r="N699" s="245"/>
      <c r="O699" s="245"/>
      <c r="P699" s="142"/>
      <c r="Q699" s="142"/>
      <c r="R699" s="142"/>
      <c r="S699" s="142"/>
      <c r="T699" s="142"/>
    </row>
    <row r="700" spans="1:20" ht="15" customHeight="1">
      <c r="A700" s="143"/>
      <c r="B700" s="144"/>
      <c r="C700" s="142"/>
      <c r="D700" s="142"/>
      <c r="E700" s="142"/>
      <c r="F700" s="142"/>
      <c r="G700" s="142"/>
      <c r="H700" s="142"/>
      <c r="I700" s="142"/>
      <c r="J700" s="142"/>
      <c r="K700" s="245"/>
      <c r="L700" s="245"/>
      <c r="M700" s="142"/>
      <c r="N700" s="245"/>
      <c r="O700" s="245"/>
      <c r="P700" s="142"/>
      <c r="Q700" s="142"/>
      <c r="R700" s="142"/>
      <c r="S700" s="142"/>
      <c r="T700" s="142"/>
    </row>
    <row r="701" spans="1:20" ht="15" customHeight="1">
      <c r="A701" s="143"/>
      <c r="B701" s="144"/>
      <c r="C701" s="142"/>
      <c r="D701" s="142"/>
      <c r="E701" s="142"/>
      <c r="F701" s="142"/>
      <c r="G701" s="142"/>
      <c r="H701" s="142"/>
      <c r="I701" s="142"/>
      <c r="J701" s="142"/>
      <c r="K701" s="245"/>
      <c r="L701" s="245"/>
      <c r="M701" s="142"/>
      <c r="N701" s="245"/>
      <c r="O701" s="245"/>
      <c r="P701" s="142"/>
      <c r="Q701" s="142"/>
      <c r="R701" s="142"/>
      <c r="S701" s="142"/>
      <c r="T701" s="142"/>
    </row>
    <row r="702" spans="1:20" ht="15" customHeight="1">
      <c r="A702" s="143"/>
      <c r="B702" s="144"/>
      <c r="C702" s="142"/>
      <c r="D702" s="142"/>
      <c r="E702" s="142"/>
      <c r="F702" s="142"/>
      <c r="G702" s="142"/>
      <c r="H702" s="142"/>
      <c r="I702" s="142"/>
      <c r="J702" s="142"/>
      <c r="K702" s="245"/>
      <c r="L702" s="245"/>
      <c r="M702" s="142"/>
      <c r="N702" s="245"/>
      <c r="O702" s="245"/>
      <c r="P702" s="142"/>
      <c r="Q702" s="142"/>
      <c r="R702" s="142"/>
      <c r="S702" s="142"/>
      <c r="T702" s="142"/>
    </row>
    <row r="703" spans="1:20" ht="15" customHeight="1">
      <c r="A703" s="143"/>
      <c r="B703" s="144"/>
      <c r="C703" s="142"/>
      <c r="D703" s="142"/>
      <c r="E703" s="142"/>
      <c r="F703" s="142"/>
      <c r="G703" s="142"/>
      <c r="H703" s="142"/>
      <c r="I703" s="142"/>
      <c r="J703" s="142"/>
      <c r="K703" s="245"/>
      <c r="L703" s="245"/>
      <c r="M703" s="142"/>
      <c r="N703" s="245"/>
      <c r="O703" s="245"/>
      <c r="P703" s="142"/>
      <c r="Q703" s="142"/>
      <c r="R703" s="142"/>
      <c r="S703" s="142"/>
      <c r="T703" s="142"/>
    </row>
    <row r="704" spans="1:20" ht="15" customHeight="1">
      <c r="A704" s="143"/>
      <c r="B704" s="144"/>
      <c r="C704" s="142"/>
      <c r="D704" s="142"/>
      <c r="E704" s="142"/>
      <c r="F704" s="142"/>
      <c r="G704" s="142"/>
      <c r="H704" s="142"/>
      <c r="I704" s="142"/>
      <c r="J704" s="142"/>
      <c r="K704" s="245"/>
      <c r="L704" s="245"/>
      <c r="M704" s="142"/>
      <c r="N704" s="245"/>
      <c r="O704" s="245"/>
      <c r="P704" s="142"/>
      <c r="Q704" s="142"/>
      <c r="R704" s="142"/>
      <c r="S704" s="142"/>
      <c r="T704" s="142"/>
    </row>
    <row r="705" spans="1:20" ht="15" customHeight="1">
      <c r="A705" s="143"/>
      <c r="B705" s="144"/>
      <c r="C705" s="142"/>
      <c r="D705" s="142"/>
      <c r="E705" s="142"/>
      <c r="F705" s="142"/>
      <c r="G705" s="142"/>
      <c r="H705" s="142"/>
      <c r="I705" s="142"/>
      <c r="J705" s="142"/>
      <c r="K705" s="245"/>
      <c r="L705" s="245"/>
      <c r="M705" s="142"/>
      <c r="N705" s="245"/>
      <c r="O705" s="245"/>
      <c r="P705" s="142"/>
      <c r="Q705" s="142"/>
      <c r="R705" s="142"/>
      <c r="S705" s="142"/>
      <c r="T705" s="142"/>
    </row>
    <row r="706" spans="1:20" ht="15" customHeight="1">
      <c r="A706" s="143"/>
      <c r="B706" s="144"/>
      <c r="C706" s="142"/>
      <c r="D706" s="142"/>
      <c r="E706" s="142"/>
      <c r="F706" s="142"/>
      <c r="G706" s="142"/>
      <c r="H706" s="142"/>
      <c r="I706" s="142"/>
      <c r="J706" s="142"/>
      <c r="K706" s="245"/>
      <c r="L706" s="245"/>
      <c r="M706" s="142"/>
      <c r="N706" s="245"/>
      <c r="O706" s="245"/>
      <c r="P706" s="142"/>
      <c r="Q706" s="142"/>
      <c r="R706" s="142"/>
      <c r="S706" s="142"/>
      <c r="T706" s="142"/>
    </row>
    <row r="707" spans="1:20" ht="15" customHeight="1">
      <c r="A707" s="143"/>
      <c r="B707" s="144"/>
      <c r="C707" s="142"/>
      <c r="D707" s="142"/>
      <c r="E707" s="142"/>
      <c r="F707" s="142"/>
      <c r="G707" s="142"/>
      <c r="H707" s="142"/>
      <c r="I707" s="142"/>
      <c r="J707" s="142"/>
      <c r="K707" s="245"/>
      <c r="L707" s="245"/>
      <c r="M707" s="142"/>
      <c r="N707" s="245"/>
      <c r="O707" s="245"/>
      <c r="P707" s="142"/>
      <c r="Q707" s="142"/>
      <c r="R707" s="142"/>
      <c r="S707" s="142"/>
      <c r="T707" s="142"/>
    </row>
    <row r="708" spans="1:20" ht="15" customHeight="1">
      <c r="A708" s="143"/>
      <c r="B708" s="144"/>
      <c r="C708" s="142"/>
      <c r="D708" s="142"/>
      <c r="E708" s="142"/>
      <c r="F708" s="142"/>
      <c r="G708" s="142"/>
      <c r="H708" s="142"/>
      <c r="I708" s="142"/>
      <c r="J708" s="142"/>
      <c r="K708" s="245"/>
      <c r="L708" s="245"/>
      <c r="M708" s="142"/>
      <c r="N708" s="245"/>
      <c r="O708" s="245"/>
      <c r="P708" s="142"/>
      <c r="Q708" s="142"/>
      <c r="R708" s="142"/>
      <c r="S708" s="142"/>
      <c r="T708" s="142"/>
    </row>
    <row r="709" spans="1:20" ht="15" customHeight="1">
      <c r="A709" s="143"/>
      <c r="B709" s="144"/>
      <c r="C709" s="142"/>
      <c r="D709" s="142"/>
      <c r="E709" s="142"/>
      <c r="F709" s="142"/>
      <c r="G709" s="142"/>
      <c r="H709" s="142"/>
      <c r="I709" s="142"/>
      <c r="J709" s="142"/>
      <c r="K709" s="245"/>
      <c r="L709" s="245"/>
      <c r="M709" s="142"/>
      <c r="N709" s="245"/>
      <c r="O709" s="245"/>
      <c r="P709" s="142"/>
      <c r="Q709" s="142"/>
      <c r="R709" s="142"/>
      <c r="S709" s="142"/>
      <c r="T709" s="142"/>
    </row>
    <row r="710" spans="1:20" ht="15" customHeight="1">
      <c r="A710" s="143"/>
      <c r="B710" s="144"/>
      <c r="C710" s="142"/>
      <c r="D710" s="142"/>
      <c r="E710" s="142"/>
      <c r="F710" s="142"/>
      <c r="G710" s="142"/>
      <c r="H710" s="142"/>
      <c r="I710" s="142"/>
      <c r="J710" s="142"/>
      <c r="K710" s="245"/>
      <c r="L710" s="245"/>
      <c r="M710" s="142"/>
      <c r="N710" s="245"/>
      <c r="O710" s="245"/>
      <c r="P710" s="142"/>
      <c r="Q710" s="142"/>
      <c r="R710" s="142"/>
      <c r="S710" s="142"/>
      <c r="T710" s="142"/>
    </row>
    <row r="711" spans="1:20" ht="15" customHeight="1">
      <c r="A711" s="143"/>
      <c r="B711" s="144"/>
      <c r="C711" s="142"/>
      <c r="D711" s="142"/>
      <c r="E711" s="142"/>
      <c r="F711" s="142"/>
      <c r="G711" s="142"/>
      <c r="H711" s="142"/>
      <c r="I711" s="142"/>
      <c r="J711" s="142"/>
      <c r="K711" s="245"/>
      <c r="L711" s="245"/>
      <c r="M711" s="142"/>
      <c r="N711" s="245"/>
      <c r="O711" s="245"/>
      <c r="P711" s="142"/>
      <c r="Q711" s="142"/>
      <c r="R711" s="142"/>
      <c r="S711" s="142"/>
      <c r="T711" s="142"/>
    </row>
    <row r="712" spans="1:20" ht="15" customHeight="1">
      <c r="A712" s="143"/>
      <c r="B712" s="144"/>
      <c r="C712" s="142"/>
      <c r="D712" s="142"/>
      <c r="E712" s="142"/>
      <c r="F712" s="142"/>
      <c r="G712" s="142"/>
      <c r="H712" s="142"/>
      <c r="I712" s="142"/>
      <c r="J712" s="142"/>
      <c r="K712" s="245"/>
      <c r="L712" s="245"/>
      <c r="M712" s="142"/>
      <c r="N712" s="245"/>
      <c r="O712" s="245"/>
      <c r="P712" s="142"/>
      <c r="Q712" s="142"/>
      <c r="R712" s="142"/>
      <c r="S712" s="142"/>
      <c r="T712" s="142"/>
    </row>
    <row r="713" spans="1:20" ht="15" customHeight="1">
      <c r="A713" s="143"/>
      <c r="B713" s="144"/>
      <c r="C713" s="142"/>
      <c r="D713" s="142"/>
      <c r="E713" s="142"/>
      <c r="F713" s="142"/>
      <c r="G713" s="142"/>
      <c r="H713" s="142"/>
      <c r="I713" s="142"/>
      <c r="J713" s="142"/>
      <c r="K713" s="245"/>
      <c r="L713" s="245"/>
      <c r="M713" s="142"/>
      <c r="N713" s="245"/>
      <c r="O713" s="245"/>
      <c r="P713" s="142"/>
      <c r="Q713" s="142"/>
      <c r="R713" s="142"/>
      <c r="S713" s="142"/>
      <c r="T713" s="142"/>
    </row>
    <row r="714" spans="1:20" ht="15" customHeight="1">
      <c r="A714" s="143"/>
      <c r="B714" s="144"/>
      <c r="C714" s="142"/>
      <c r="D714" s="142"/>
      <c r="E714" s="142"/>
      <c r="F714" s="142"/>
      <c r="G714" s="142"/>
      <c r="H714" s="142"/>
      <c r="I714" s="142"/>
      <c r="J714" s="142"/>
      <c r="K714" s="245"/>
      <c r="L714" s="245"/>
      <c r="M714" s="142"/>
      <c r="N714" s="245"/>
      <c r="O714" s="245"/>
      <c r="P714" s="142"/>
      <c r="Q714" s="142"/>
      <c r="R714" s="142"/>
      <c r="S714" s="142"/>
      <c r="T714" s="142"/>
    </row>
    <row r="715" spans="1:20" ht="15" customHeight="1">
      <c r="A715" s="143"/>
      <c r="B715" s="144"/>
      <c r="C715" s="142"/>
      <c r="D715" s="142"/>
      <c r="E715" s="142"/>
      <c r="F715" s="142"/>
      <c r="G715" s="142"/>
      <c r="H715" s="142"/>
      <c r="I715" s="142"/>
      <c r="J715" s="142"/>
      <c r="K715" s="245"/>
      <c r="L715" s="245"/>
      <c r="M715" s="142"/>
      <c r="N715" s="245"/>
      <c r="O715" s="245"/>
      <c r="P715" s="142"/>
      <c r="Q715" s="142"/>
      <c r="R715" s="142"/>
      <c r="S715" s="142"/>
      <c r="T715" s="142"/>
    </row>
    <row r="716" spans="1:20" ht="15" customHeight="1">
      <c r="A716" s="143"/>
      <c r="B716" s="144"/>
      <c r="C716" s="142"/>
      <c r="D716" s="142"/>
      <c r="E716" s="142"/>
      <c r="F716" s="142"/>
      <c r="G716" s="142"/>
      <c r="H716" s="142"/>
      <c r="I716" s="142"/>
      <c r="J716" s="142"/>
      <c r="K716" s="245"/>
      <c r="L716" s="245"/>
      <c r="M716" s="142"/>
      <c r="N716" s="245"/>
      <c r="O716" s="245"/>
      <c r="P716" s="142"/>
      <c r="Q716" s="142"/>
      <c r="R716" s="142"/>
      <c r="S716" s="142"/>
      <c r="T716" s="142"/>
    </row>
    <row r="717" spans="1:20" ht="15" customHeight="1">
      <c r="A717" s="143"/>
      <c r="B717" s="144"/>
      <c r="C717" s="142"/>
      <c r="D717" s="142"/>
      <c r="E717" s="142"/>
      <c r="F717" s="142"/>
      <c r="G717" s="142"/>
      <c r="H717" s="142"/>
      <c r="I717" s="142"/>
      <c r="J717" s="142"/>
      <c r="K717" s="245"/>
      <c r="L717" s="245"/>
      <c r="M717" s="142"/>
      <c r="N717" s="245"/>
      <c r="O717" s="245"/>
      <c r="P717" s="142"/>
      <c r="Q717" s="142"/>
      <c r="R717" s="142"/>
      <c r="S717" s="142"/>
      <c r="T717" s="142"/>
    </row>
    <row r="718" spans="1:20" ht="15" customHeight="1">
      <c r="A718" s="143"/>
      <c r="B718" s="144"/>
      <c r="C718" s="142"/>
      <c r="D718" s="142"/>
      <c r="E718" s="142"/>
      <c r="F718" s="142"/>
      <c r="G718" s="142"/>
      <c r="H718" s="142"/>
      <c r="I718" s="142"/>
      <c r="J718" s="142"/>
      <c r="K718" s="245"/>
      <c r="L718" s="245"/>
      <c r="M718" s="142"/>
      <c r="N718" s="245"/>
      <c r="O718" s="245"/>
      <c r="P718" s="142"/>
      <c r="Q718" s="142"/>
      <c r="R718" s="142"/>
      <c r="S718" s="142"/>
      <c r="T718" s="142"/>
    </row>
    <row r="719" spans="1:20" ht="15" customHeight="1">
      <c r="A719" s="143"/>
      <c r="B719" s="144"/>
      <c r="C719" s="142"/>
      <c r="D719" s="142"/>
      <c r="E719" s="142"/>
      <c r="F719" s="142"/>
      <c r="G719" s="142"/>
      <c r="H719" s="142"/>
      <c r="I719" s="142"/>
      <c r="J719" s="142"/>
      <c r="K719" s="245"/>
      <c r="L719" s="245"/>
      <c r="M719" s="142"/>
      <c r="N719" s="245"/>
      <c r="O719" s="245"/>
      <c r="P719" s="142"/>
      <c r="Q719" s="142"/>
      <c r="R719" s="142"/>
      <c r="S719" s="142"/>
      <c r="T719" s="142"/>
    </row>
    <row r="720" spans="1:20" ht="15" customHeight="1">
      <c r="A720" s="143"/>
      <c r="B720" s="144"/>
      <c r="C720" s="142"/>
      <c r="D720" s="142"/>
      <c r="E720" s="142"/>
      <c r="F720" s="142"/>
      <c r="G720" s="142"/>
      <c r="H720" s="142"/>
      <c r="I720" s="142"/>
      <c r="J720" s="142"/>
      <c r="K720" s="245"/>
      <c r="L720" s="245"/>
      <c r="M720" s="142"/>
      <c r="N720" s="245"/>
      <c r="O720" s="245"/>
      <c r="P720" s="142"/>
      <c r="Q720" s="142"/>
      <c r="R720" s="142"/>
      <c r="S720" s="142"/>
      <c r="T720" s="142"/>
    </row>
    <row r="721" spans="1:20" ht="15" customHeight="1">
      <c r="A721" s="143"/>
      <c r="B721" s="144"/>
      <c r="C721" s="142"/>
      <c r="D721" s="142"/>
      <c r="E721" s="142"/>
      <c r="F721" s="142"/>
      <c r="G721" s="142"/>
      <c r="H721" s="142"/>
      <c r="I721" s="142"/>
      <c r="J721" s="142"/>
      <c r="K721" s="245"/>
      <c r="L721" s="245"/>
      <c r="M721" s="142"/>
      <c r="N721" s="245"/>
      <c r="O721" s="245"/>
      <c r="P721" s="142"/>
      <c r="Q721" s="142"/>
      <c r="R721" s="142"/>
      <c r="S721" s="142"/>
      <c r="T721" s="142"/>
    </row>
    <row r="722" spans="1:20" ht="15" customHeight="1">
      <c r="A722" s="143"/>
      <c r="B722" s="144"/>
      <c r="C722" s="142"/>
      <c r="D722" s="142"/>
      <c r="E722" s="142"/>
      <c r="F722" s="142"/>
      <c r="G722" s="142"/>
      <c r="H722" s="142"/>
      <c r="I722" s="142"/>
      <c r="J722" s="142"/>
      <c r="K722" s="245"/>
      <c r="L722" s="245"/>
      <c r="M722" s="142"/>
      <c r="N722" s="245"/>
      <c r="O722" s="245"/>
      <c r="P722" s="142"/>
      <c r="Q722" s="142"/>
      <c r="R722" s="142"/>
      <c r="S722" s="142"/>
      <c r="T722" s="142"/>
    </row>
    <row r="723" spans="1:20" ht="15" customHeight="1">
      <c r="A723" s="143"/>
      <c r="B723" s="144"/>
      <c r="C723" s="142"/>
      <c r="D723" s="142"/>
      <c r="E723" s="142"/>
      <c r="F723" s="142"/>
      <c r="G723" s="142"/>
      <c r="H723" s="142"/>
      <c r="I723" s="142"/>
      <c r="J723" s="142"/>
      <c r="K723" s="245"/>
      <c r="L723" s="245"/>
      <c r="M723" s="142"/>
      <c r="N723" s="245"/>
      <c r="O723" s="245"/>
      <c r="P723" s="142"/>
      <c r="Q723" s="142"/>
      <c r="R723" s="142"/>
      <c r="S723" s="142"/>
      <c r="T723" s="142"/>
    </row>
    <row r="724" spans="1:20" ht="15" customHeight="1">
      <c r="A724" s="143"/>
      <c r="B724" s="144"/>
      <c r="C724" s="142"/>
      <c r="D724" s="142"/>
      <c r="E724" s="142"/>
      <c r="F724" s="142"/>
      <c r="G724" s="142"/>
      <c r="H724" s="142"/>
      <c r="I724" s="142"/>
      <c r="J724" s="142"/>
      <c r="K724" s="245"/>
      <c r="L724" s="245"/>
      <c r="M724" s="142"/>
      <c r="N724" s="245"/>
      <c r="O724" s="245"/>
      <c r="P724" s="142"/>
      <c r="Q724" s="142"/>
      <c r="R724" s="142"/>
      <c r="S724" s="142"/>
      <c r="T724" s="142"/>
    </row>
    <row r="725" spans="1:20" ht="15" customHeight="1">
      <c r="A725" s="143"/>
      <c r="B725" s="144"/>
      <c r="C725" s="142"/>
      <c r="D725" s="142"/>
      <c r="E725" s="142"/>
      <c r="F725" s="142"/>
      <c r="G725" s="142"/>
      <c r="H725" s="142"/>
      <c r="I725" s="142"/>
      <c r="J725" s="142"/>
      <c r="K725" s="245"/>
      <c r="L725" s="245"/>
      <c r="M725" s="142"/>
      <c r="N725" s="245"/>
      <c r="O725" s="245"/>
      <c r="P725" s="142"/>
      <c r="Q725" s="142"/>
      <c r="R725" s="142"/>
      <c r="S725" s="142"/>
      <c r="T725" s="142"/>
    </row>
    <row r="726" spans="1:20" ht="15" customHeight="1">
      <c r="A726" s="143"/>
      <c r="B726" s="144"/>
      <c r="C726" s="142"/>
      <c r="D726" s="142"/>
      <c r="E726" s="142"/>
      <c r="F726" s="142"/>
      <c r="G726" s="142"/>
      <c r="H726" s="142"/>
      <c r="I726" s="142"/>
      <c r="J726" s="142"/>
      <c r="K726" s="245"/>
      <c r="L726" s="245"/>
      <c r="M726" s="142"/>
      <c r="N726" s="245"/>
      <c r="O726" s="245"/>
      <c r="P726" s="142"/>
      <c r="Q726" s="142"/>
      <c r="R726" s="142"/>
      <c r="S726" s="142"/>
      <c r="T726" s="142"/>
    </row>
    <row r="727" spans="1:20" ht="15" customHeight="1">
      <c r="A727" s="143"/>
      <c r="B727" s="144"/>
      <c r="C727" s="142"/>
      <c r="D727" s="142"/>
      <c r="E727" s="142"/>
      <c r="F727" s="142"/>
      <c r="G727" s="142"/>
      <c r="H727" s="142"/>
      <c r="I727" s="142"/>
      <c r="J727" s="142"/>
      <c r="K727" s="245"/>
      <c r="L727" s="245"/>
      <c r="M727" s="142"/>
      <c r="N727" s="245"/>
      <c r="O727" s="245"/>
      <c r="P727" s="142"/>
      <c r="Q727" s="142"/>
      <c r="R727" s="142"/>
      <c r="S727" s="142"/>
      <c r="T727" s="142"/>
    </row>
    <row r="728" spans="1:20" ht="15" customHeight="1">
      <c r="A728" s="143"/>
      <c r="B728" s="144"/>
      <c r="C728" s="142"/>
      <c r="D728" s="142"/>
      <c r="E728" s="142"/>
      <c r="F728" s="142"/>
      <c r="G728" s="142"/>
      <c r="H728" s="142"/>
      <c r="I728" s="142"/>
      <c r="J728" s="142"/>
      <c r="K728" s="245"/>
      <c r="L728" s="245"/>
      <c r="M728" s="142"/>
      <c r="N728" s="245"/>
      <c r="O728" s="245"/>
      <c r="P728" s="142"/>
      <c r="Q728" s="142"/>
      <c r="R728" s="142"/>
      <c r="S728" s="142"/>
      <c r="T728" s="142"/>
    </row>
    <row r="729" spans="1:20" ht="15" customHeight="1">
      <c r="A729" s="143"/>
      <c r="B729" s="144"/>
      <c r="C729" s="142"/>
      <c r="D729" s="142"/>
      <c r="E729" s="142"/>
      <c r="F729" s="142"/>
      <c r="G729" s="142"/>
      <c r="H729" s="142"/>
      <c r="I729" s="142"/>
      <c r="J729" s="142"/>
      <c r="K729" s="245"/>
      <c r="L729" s="245"/>
      <c r="M729" s="142"/>
      <c r="N729" s="245"/>
      <c r="O729" s="245"/>
      <c r="P729" s="142"/>
      <c r="Q729" s="142"/>
      <c r="R729" s="142"/>
      <c r="S729" s="142"/>
      <c r="T729" s="142"/>
    </row>
    <row r="730" spans="1:20" ht="15" customHeight="1">
      <c r="A730" s="143"/>
      <c r="B730" s="144"/>
      <c r="C730" s="142"/>
      <c r="D730" s="142"/>
      <c r="E730" s="142"/>
      <c r="F730" s="142"/>
      <c r="G730" s="142"/>
      <c r="H730" s="142"/>
      <c r="I730" s="142"/>
      <c r="J730" s="142"/>
      <c r="K730" s="245"/>
      <c r="L730" s="245"/>
      <c r="M730" s="142"/>
      <c r="N730" s="245"/>
      <c r="O730" s="245"/>
      <c r="P730" s="142"/>
      <c r="Q730" s="142"/>
      <c r="R730" s="142"/>
      <c r="S730" s="142"/>
      <c r="T730" s="142"/>
    </row>
    <row r="731" spans="1:20" ht="15" customHeight="1">
      <c r="A731" s="143"/>
      <c r="B731" s="144"/>
      <c r="C731" s="142"/>
      <c r="D731" s="142"/>
      <c r="E731" s="142"/>
      <c r="F731" s="142"/>
      <c r="G731" s="142"/>
      <c r="H731" s="142"/>
      <c r="I731" s="142"/>
      <c r="J731" s="142"/>
      <c r="K731" s="245"/>
      <c r="L731" s="245"/>
      <c r="M731" s="142"/>
      <c r="N731" s="245"/>
      <c r="O731" s="245"/>
      <c r="P731" s="142"/>
      <c r="Q731" s="142"/>
      <c r="R731" s="142"/>
      <c r="S731" s="142"/>
      <c r="T731" s="142"/>
    </row>
    <row r="732" spans="1:20" ht="15" customHeight="1">
      <c r="A732" s="143"/>
      <c r="B732" s="144"/>
      <c r="C732" s="142"/>
      <c r="D732" s="142"/>
      <c r="E732" s="142"/>
      <c r="F732" s="142"/>
      <c r="G732" s="142"/>
      <c r="H732" s="142"/>
      <c r="I732" s="142"/>
      <c r="J732" s="142"/>
      <c r="K732" s="245"/>
      <c r="L732" s="245"/>
      <c r="M732" s="142"/>
      <c r="N732" s="245"/>
      <c r="O732" s="245"/>
      <c r="P732" s="142"/>
      <c r="Q732" s="142"/>
      <c r="R732" s="142"/>
      <c r="S732" s="142"/>
      <c r="T732" s="142"/>
    </row>
    <row r="733" spans="1:20" ht="15" customHeight="1">
      <c r="A733" s="143"/>
      <c r="B733" s="144"/>
      <c r="C733" s="142"/>
      <c r="D733" s="142"/>
      <c r="E733" s="142"/>
      <c r="F733" s="142"/>
      <c r="G733" s="142"/>
      <c r="H733" s="142"/>
      <c r="I733" s="142"/>
      <c r="J733" s="142"/>
      <c r="K733" s="245"/>
      <c r="L733" s="245"/>
      <c r="M733" s="142"/>
      <c r="N733" s="245"/>
      <c r="O733" s="245"/>
      <c r="P733" s="142"/>
      <c r="Q733" s="142"/>
      <c r="R733" s="142"/>
      <c r="S733" s="142"/>
      <c r="T733" s="142"/>
    </row>
    <row r="734" spans="1:20" ht="15" customHeight="1">
      <c r="A734" s="143"/>
      <c r="B734" s="144"/>
      <c r="C734" s="142"/>
      <c r="D734" s="142"/>
      <c r="E734" s="142"/>
      <c r="F734" s="142"/>
      <c r="G734" s="142"/>
      <c r="H734" s="142"/>
      <c r="I734" s="142"/>
      <c r="J734" s="142"/>
      <c r="K734" s="245"/>
      <c r="L734" s="245"/>
      <c r="M734" s="142"/>
      <c r="N734" s="245"/>
      <c r="O734" s="245"/>
      <c r="P734" s="142"/>
      <c r="Q734" s="142"/>
      <c r="R734" s="142"/>
      <c r="S734" s="142"/>
      <c r="T734" s="142"/>
    </row>
    <row r="735" spans="1:20" ht="15" customHeight="1">
      <c r="A735" s="143"/>
      <c r="B735" s="144"/>
      <c r="C735" s="142"/>
      <c r="D735" s="142"/>
      <c r="E735" s="142"/>
      <c r="F735" s="142"/>
      <c r="G735" s="142"/>
      <c r="H735" s="142"/>
      <c r="I735" s="142"/>
      <c r="J735" s="142"/>
      <c r="K735" s="245"/>
      <c r="L735" s="245"/>
      <c r="M735" s="142"/>
      <c r="N735" s="245"/>
      <c r="O735" s="245"/>
      <c r="P735" s="142"/>
      <c r="Q735" s="142"/>
      <c r="R735" s="142"/>
      <c r="S735" s="142"/>
      <c r="T735" s="142"/>
    </row>
    <row r="736" spans="1:20" ht="15" customHeight="1">
      <c r="A736" s="143"/>
      <c r="B736" s="144"/>
      <c r="C736" s="142"/>
      <c r="D736" s="142"/>
      <c r="E736" s="142"/>
      <c r="F736" s="142"/>
      <c r="G736" s="142"/>
      <c r="H736" s="142"/>
      <c r="I736" s="142"/>
      <c r="J736" s="142"/>
      <c r="K736" s="245"/>
      <c r="L736" s="245"/>
      <c r="M736" s="142"/>
      <c r="N736" s="245"/>
      <c r="O736" s="245"/>
      <c r="P736" s="142"/>
      <c r="Q736" s="142"/>
      <c r="R736" s="142"/>
      <c r="S736" s="142"/>
      <c r="T736" s="142"/>
    </row>
    <row r="737" spans="1:20" ht="15" customHeight="1">
      <c r="A737" s="143"/>
      <c r="B737" s="144"/>
      <c r="C737" s="142"/>
      <c r="D737" s="142"/>
      <c r="E737" s="142"/>
      <c r="F737" s="142"/>
      <c r="G737" s="142"/>
      <c r="H737" s="142"/>
      <c r="I737" s="142"/>
      <c r="J737" s="142"/>
      <c r="K737" s="245"/>
      <c r="L737" s="245"/>
      <c r="M737" s="142"/>
      <c r="N737" s="245"/>
      <c r="O737" s="245"/>
      <c r="P737" s="142"/>
      <c r="Q737" s="142"/>
      <c r="R737" s="142"/>
      <c r="S737" s="142"/>
      <c r="T737" s="142"/>
    </row>
    <row r="738" spans="1:20" ht="15" customHeight="1">
      <c r="A738" s="143"/>
      <c r="B738" s="144"/>
      <c r="C738" s="142"/>
      <c r="D738" s="142"/>
      <c r="E738" s="142"/>
      <c r="F738" s="142"/>
      <c r="G738" s="142"/>
      <c r="H738" s="142"/>
      <c r="I738" s="142"/>
      <c r="J738" s="142"/>
      <c r="K738" s="245"/>
      <c r="L738" s="245"/>
      <c r="M738" s="142"/>
      <c r="N738" s="245"/>
      <c r="O738" s="245"/>
      <c r="P738" s="142"/>
      <c r="Q738" s="142"/>
      <c r="R738" s="142"/>
      <c r="S738" s="142"/>
      <c r="T738" s="142"/>
    </row>
    <row r="739" spans="1:20" ht="15" customHeight="1">
      <c r="A739" s="143"/>
      <c r="B739" s="144"/>
      <c r="C739" s="142"/>
      <c r="D739" s="142"/>
      <c r="E739" s="142"/>
      <c r="F739" s="142"/>
      <c r="G739" s="142"/>
      <c r="H739" s="142"/>
      <c r="I739" s="142"/>
      <c r="J739" s="142"/>
      <c r="K739" s="245"/>
      <c r="L739" s="245"/>
      <c r="M739" s="142"/>
      <c r="N739" s="245"/>
      <c r="O739" s="245"/>
      <c r="P739" s="142"/>
      <c r="Q739" s="142"/>
      <c r="R739" s="142"/>
      <c r="S739" s="142"/>
      <c r="T739" s="142"/>
    </row>
    <row r="740" spans="1:20" ht="15" customHeight="1">
      <c r="A740" s="143"/>
      <c r="B740" s="144"/>
      <c r="C740" s="142"/>
      <c r="D740" s="142"/>
      <c r="E740" s="142"/>
      <c r="F740" s="142"/>
      <c r="G740" s="142"/>
      <c r="H740" s="142"/>
      <c r="I740" s="142"/>
      <c r="J740" s="142"/>
      <c r="K740" s="245"/>
      <c r="L740" s="245"/>
      <c r="M740" s="142"/>
      <c r="N740" s="245"/>
      <c r="O740" s="245"/>
      <c r="P740" s="142"/>
      <c r="Q740" s="142"/>
      <c r="R740" s="142"/>
      <c r="S740" s="142"/>
      <c r="T740" s="142"/>
    </row>
    <row r="741" spans="1:20" ht="15" customHeight="1">
      <c r="A741" s="143"/>
      <c r="B741" s="144"/>
      <c r="C741" s="142"/>
      <c r="D741" s="142"/>
      <c r="E741" s="142"/>
      <c r="F741" s="142"/>
      <c r="G741" s="142"/>
      <c r="H741" s="142"/>
      <c r="I741" s="142"/>
      <c r="J741" s="142"/>
      <c r="K741" s="245"/>
      <c r="L741" s="245"/>
      <c r="M741" s="142"/>
      <c r="N741" s="245"/>
      <c r="O741" s="245"/>
      <c r="P741" s="142"/>
      <c r="Q741" s="142"/>
      <c r="R741" s="142"/>
      <c r="S741" s="142"/>
      <c r="T741" s="142"/>
    </row>
    <row r="742" spans="1:20" ht="15" customHeight="1">
      <c r="A742" s="143"/>
      <c r="B742" s="144"/>
      <c r="C742" s="142"/>
      <c r="D742" s="142"/>
      <c r="E742" s="142"/>
      <c r="F742" s="142"/>
      <c r="G742" s="142"/>
      <c r="H742" s="142"/>
      <c r="I742" s="142"/>
      <c r="J742" s="142"/>
      <c r="K742" s="245"/>
      <c r="L742" s="245"/>
      <c r="M742" s="142"/>
      <c r="N742" s="245"/>
      <c r="O742" s="245"/>
      <c r="P742" s="142"/>
      <c r="Q742" s="142"/>
      <c r="R742" s="142"/>
      <c r="S742" s="142"/>
      <c r="T742" s="142"/>
    </row>
    <row r="743" spans="1:20" ht="15" customHeight="1">
      <c r="A743" s="143"/>
      <c r="B743" s="144"/>
      <c r="C743" s="142"/>
      <c r="D743" s="142"/>
      <c r="E743" s="142"/>
      <c r="F743" s="142"/>
      <c r="G743" s="142"/>
      <c r="H743" s="142"/>
      <c r="I743" s="142"/>
      <c r="J743" s="142"/>
      <c r="K743" s="245"/>
      <c r="L743" s="245"/>
      <c r="M743" s="142"/>
      <c r="N743" s="245"/>
      <c r="O743" s="245"/>
      <c r="P743" s="142"/>
      <c r="Q743" s="142"/>
      <c r="R743" s="142"/>
      <c r="S743" s="142"/>
      <c r="T743" s="142"/>
    </row>
    <row r="744" spans="1:20" ht="15" customHeight="1">
      <c r="A744" s="143"/>
      <c r="B744" s="144"/>
      <c r="C744" s="142"/>
      <c r="D744" s="142"/>
      <c r="E744" s="142"/>
      <c r="F744" s="142"/>
      <c r="G744" s="142"/>
      <c r="H744" s="142"/>
      <c r="I744" s="142"/>
      <c r="J744" s="142"/>
      <c r="K744" s="245"/>
      <c r="L744" s="245"/>
      <c r="M744" s="142"/>
      <c r="N744" s="245"/>
      <c r="O744" s="245"/>
      <c r="P744" s="142"/>
      <c r="Q744" s="142"/>
      <c r="R744" s="142"/>
      <c r="S744" s="142"/>
      <c r="T744" s="142"/>
    </row>
    <row r="745" spans="1:20" ht="15" customHeight="1">
      <c r="A745" s="143"/>
      <c r="B745" s="144"/>
      <c r="C745" s="142"/>
      <c r="D745" s="142"/>
      <c r="E745" s="142"/>
      <c r="F745" s="142"/>
      <c r="G745" s="142"/>
      <c r="H745" s="142"/>
      <c r="I745" s="142"/>
      <c r="J745" s="142"/>
      <c r="K745" s="245"/>
      <c r="L745" s="245"/>
      <c r="M745" s="142"/>
      <c r="N745" s="245"/>
      <c r="O745" s="245"/>
      <c r="P745" s="142"/>
      <c r="Q745" s="142"/>
      <c r="R745" s="142"/>
      <c r="S745" s="142"/>
      <c r="T745" s="142"/>
    </row>
    <row r="746" spans="1:20" ht="15" customHeight="1">
      <c r="A746" s="143"/>
      <c r="B746" s="144"/>
      <c r="C746" s="142"/>
      <c r="D746" s="142"/>
      <c r="E746" s="142"/>
      <c r="F746" s="142"/>
      <c r="G746" s="142"/>
      <c r="H746" s="142"/>
      <c r="I746" s="142"/>
      <c r="J746" s="142"/>
      <c r="K746" s="245"/>
      <c r="L746" s="245"/>
      <c r="M746" s="142"/>
      <c r="N746" s="245"/>
      <c r="O746" s="245"/>
      <c r="P746" s="142"/>
      <c r="Q746" s="142"/>
      <c r="R746" s="142"/>
      <c r="S746" s="142"/>
      <c r="T746" s="142"/>
    </row>
    <row r="747" spans="1:20" ht="15" customHeight="1">
      <c r="A747" s="143"/>
      <c r="B747" s="144"/>
      <c r="C747" s="142"/>
      <c r="D747" s="142"/>
      <c r="E747" s="142"/>
      <c r="F747" s="142"/>
      <c r="G747" s="142"/>
      <c r="H747" s="142"/>
      <c r="I747" s="142"/>
      <c r="J747" s="142"/>
      <c r="K747" s="245"/>
      <c r="L747" s="245"/>
      <c r="M747" s="142"/>
      <c r="N747" s="245"/>
      <c r="O747" s="245"/>
      <c r="P747" s="142"/>
      <c r="Q747" s="142"/>
      <c r="R747" s="142"/>
      <c r="S747" s="142"/>
      <c r="T747" s="142"/>
    </row>
    <row r="748" spans="1:20" ht="15" customHeight="1">
      <c r="A748" s="143"/>
      <c r="B748" s="144"/>
      <c r="C748" s="142"/>
      <c r="D748" s="142"/>
      <c r="E748" s="142"/>
      <c r="F748" s="142"/>
      <c r="G748" s="142"/>
      <c r="H748" s="142"/>
      <c r="I748" s="142"/>
      <c r="J748" s="142"/>
      <c r="K748" s="245"/>
      <c r="L748" s="245"/>
      <c r="M748" s="142"/>
      <c r="N748" s="245"/>
      <c r="O748" s="245"/>
      <c r="P748" s="142"/>
      <c r="Q748" s="142"/>
      <c r="R748" s="142"/>
      <c r="S748" s="142"/>
      <c r="T748" s="142"/>
    </row>
    <row r="749" spans="1:20" ht="15" customHeight="1">
      <c r="A749" s="143"/>
      <c r="B749" s="144"/>
      <c r="C749" s="142"/>
      <c r="D749" s="142"/>
      <c r="E749" s="142"/>
      <c r="F749" s="142"/>
      <c r="G749" s="142"/>
      <c r="H749" s="142"/>
      <c r="I749" s="142"/>
      <c r="J749" s="142"/>
      <c r="K749" s="245"/>
      <c r="L749" s="245"/>
      <c r="M749" s="142"/>
      <c r="N749" s="245"/>
      <c r="O749" s="245"/>
      <c r="P749" s="142"/>
      <c r="Q749" s="142"/>
      <c r="R749" s="142"/>
      <c r="S749" s="142"/>
      <c r="T749" s="142"/>
    </row>
    <row r="750" spans="1:20" ht="15" customHeight="1">
      <c r="A750" s="143"/>
      <c r="B750" s="144"/>
      <c r="C750" s="142"/>
      <c r="D750" s="142"/>
      <c r="E750" s="142"/>
      <c r="F750" s="142"/>
      <c r="G750" s="142"/>
      <c r="H750" s="142"/>
      <c r="I750" s="142"/>
      <c r="J750" s="142"/>
      <c r="K750" s="245"/>
      <c r="L750" s="245"/>
      <c r="M750" s="142"/>
      <c r="N750" s="245"/>
      <c r="O750" s="245"/>
      <c r="P750" s="142"/>
      <c r="Q750" s="142"/>
      <c r="R750" s="142"/>
      <c r="S750" s="142"/>
      <c r="T750" s="142"/>
    </row>
    <row r="751" spans="1:20" ht="15" customHeight="1">
      <c r="A751" s="143"/>
      <c r="B751" s="144"/>
      <c r="C751" s="142"/>
      <c r="D751" s="142"/>
      <c r="E751" s="142"/>
      <c r="F751" s="142"/>
      <c r="G751" s="142"/>
      <c r="H751" s="142"/>
      <c r="I751" s="142"/>
      <c r="J751" s="142"/>
      <c r="K751" s="245"/>
      <c r="L751" s="245"/>
      <c r="M751" s="142"/>
      <c r="N751" s="245"/>
      <c r="O751" s="245"/>
      <c r="P751" s="142"/>
      <c r="Q751" s="142"/>
      <c r="R751" s="142"/>
      <c r="S751" s="142"/>
      <c r="T751" s="142"/>
    </row>
    <row r="752" spans="1:20" ht="15" customHeight="1">
      <c r="A752" s="143"/>
      <c r="B752" s="144"/>
      <c r="C752" s="142"/>
      <c r="D752" s="142"/>
      <c r="E752" s="142"/>
      <c r="F752" s="142"/>
      <c r="G752" s="142"/>
      <c r="H752" s="142"/>
      <c r="I752" s="142"/>
      <c r="J752" s="142"/>
      <c r="K752" s="245"/>
      <c r="L752" s="245"/>
      <c r="M752" s="142"/>
      <c r="N752" s="245"/>
      <c r="O752" s="245"/>
      <c r="P752" s="142"/>
      <c r="Q752" s="142"/>
      <c r="R752" s="142"/>
      <c r="S752" s="142"/>
      <c r="T752" s="142"/>
    </row>
    <row r="753" spans="1:20" ht="15" customHeight="1">
      <c r="A753" s="143"/>
      <c r="B753" s="144"/>
      <c r="C753" s="142"/>
      <c r="D753" s="142"/>
      <c r="E753" s="142"/>
      <c r="F753" s="142"/>
      <c r="G753" s="142"/>
      <c r="H753" s="142"/>
      <c r="I753" s="142"/>
      <c r="J753" s="142"/>
      <c r="K753" s="245"/>
      <c r="L753" s="245"/>
      <c r="M753" s="142"/>
      <c r="N753" s="245"/>
      <c r="O753" s="245"/>
      <c r="P753" s="142"/>
      <c r="Q753" s="142"/>
      <c r="R753" s="142"/>
      <c r="S753" s="142"/>
      <c r="T753" s="142"/>
    </row>
    <row r="754" spans="1:20" ht="15" customHeight="1">
      <c r="A754" s="143"/>
      <c r="B754" s="144"/>
      <c r="C754" s="142"/>
      <c r="D754" s="142"/>
      <c r="E754" s="142"/>
      <c r="F754" s="142"/>
      <c r="G754" s="142"/>
      <c r="H754" s="142"/>
      <c r="I754" s="142"/>
      <c r="J754" s="142"/>
      <c r="K754" s="245"/>
      <c r="L754" s="245"/>
      <c r="M754" s="142"/>
      <c r="N754" s="245"/>
      <c r="O754" s="245"/>
      <c r="P754" s="142"/>
      <c r="Q754" s="142"/>
      <c r="R754" s="142"/>
      <c r="S754" s="142"/>
      <c r="T754" s="142"/>
    </row>
    <row r="755" spans="1:20" ht="15" customHeight="1">
      <c r="A755" s="143"/>
      <c r="B755" s="144"/>
      <c r="C755" s="142"/>
      <c r="D755" s="142"/>
      <c r="E755" s="142"/>
      <c r="F755" s="142"/>
      <c r="G755" s="142"/>
      <c r="H755" s="142"/>
      <c r="I755" s="142"/>
      <c r="J755" s="142"/>
      <c r="K755" s="245"/>
      <c r="L755" s="245"/>
      <c r="M755" s="142"/>
      <c r="N755" s="245"/>
      <c r="O755" s="245"/>
      <c r="P755" s="142"/>
      <c r="Q755" s="142"/>
      <c r="R755" s="142"/>
      <c r="S755" s="142"/>
      <c r="T755" s="142"/>
    </row>
    <row r="756" spans="1:20" ht="15" customHeight="1">
      <c r="A756" s="143"/>
      <c r="B756" s="144"/>
      <c r="C756" s="142"/>
      <c r="D756" s="142"/>
      <c r="E756" s="142"/>
      <c r="F756" s="142"/>
      <c r="G756" s="142"/>
      <c r="H756" s="142"/>
      <c r="I756" s="142"/>
      <c r="J756" s="142"/>
      <c r="K756" s="245"/>
      <c r="L756" s="245"/>
      <c r="M756" s="142"/>
      <c r="N756" s="245"/>
      <c r="O756" s="245"/>
      <c r="P756" s="142"/>
      <c r="Q756" s="142"/>
      <c r="R756" s="142"/>
      <c r="S756" s="142"/>
      <c r="T756" s="142"/>
    </row>
    <row r="757" spans="1:20" ht="15" customHeight="1">
      <c r="A757" s="143"/>
      <c r="B757" s="144"/>
      <c r="C757" s="142"/>
      <c r="D757" s="142"/>
      <c r="E757" s="142"/>
      <c r="F757" s="142"/>
      <c r="G757" s="142"/>
      <c r="H757" s="142"/>
      <c r="I757" s="142"/>
      <c r="J757" s="142"/>
      <c r="K757" s="245"/>
      <c r="L757" s="245"/>
      <c r="M757" s="142"/>
      <c r="N757" s="245"/>
      <c r="O757" s="245"/>
      <c r="P757" s="142"/>
      <c r="Q757" s="142"/>
      <c r="R757" s="142"/>
      <c r="S757" s="142"/>
      <c r="T757" s="142"/>
    </row>
    <row r="758" spans="1:20" ht="15" customHeight="1">
      <c r="A758" s="143"/>
      <c r="B758" s="144"/>
      <c r="C758" s="142"/>
      <c r="D758" s="142"/>
      <c r="E758" s="142"/>
      <c r="F758" s="142"/>
      <c r="G758" s="142"/>
      <c r="H758" s="142"/>
      <c r="I758" s="142"/>
      <c r="J758" s="142"/>
      <c r="K758" s="245"/>
      <c r="L758" s="245"/>
      <c r="M758" s="142"/>
      <c r="N758" s="245"/>
      <c r="O758" s="245"/>
      <c r="P758" s="142"/>
      <c r="Q758" s="142"/>
      <c r="R758" s="142"/>
      <c r="S758" s="142"/>
      <c r="T758" s="142"/>
    </row>
    <row r="759" spans="1:20" ht="15" customHeight="1">
      <c r="A759" s="143"/>
      <c r="B759" s="144"/>
      <c r="C759" s="142"/>
      <c r="D759" s="142"/>
      <c r="E759" s="142"/>
      <c r="F759" s="142"/>
      <c r="G759" s="142"/>
      <c r="H759" s="142"/>
      <c r="I759" s="142"/>
      <c r="J759" s="142"/>
      <c r="K759" s="245"/>
      <c r="L759" s="245"/>
      <c r="M759" s="142"/>
      <c r="N759" s="245"/>
      <c r="O759" s="245"/>
      <c r="P759" s="142"/>
      <c r="Q759" s="142"/>
      <c r="R759" s="142"/>
      <c r="S759" s="142"/>
      <c r="T759" s="142"/>
    </row>
    <row r="760" spans="1:20" ht="15" customHeight="1">
      <c r="A760" s="143"/>
      <c r="B760" s="144"/>
      <c r="C760" s="142"/>
      <c r="D760" s="142"/>
      <c r="E760" s="142"/>
      <c r="F760" s="142"/>
      <c r="G760" s="142"/>
      <c r="H760" s="142"/>
      <c r="I760" s="142"/>
      <c r="J760" s="142"/>
      <c r="K760" s="245"/>
      <c r="L760" s="245"/>
      <c r="M760" s="142"/>
      <c r="N760" s="245"/>
      <c r="O760" s="245"/>
      <c r="P760" s="142"/>
      <c r="Q760" s="142"/>
      <c r="R760" s="142"/>
      <c r="S760" s="142"/>
      <c r="T760" s="142"/>
    </row>
    <row r="761" spans="1:20" ht="15" customHeight="1">
      <c r="A761" s="143"/>
      <c r="B761" s="144"/>
      <c r="C761" s="142"/>
      <c r="D761" s="142"/>
      <c r="E761" s="142"/>
      <c r="F761" s="142"/>
      <c r="G761" s="142"/>
      <c r="H761" s="142"/>
      <c r="I761" s="142"/>
      <c r="J761" s="142"/>
      <c r="K761" s="245"/>
      <c r="L761" s="245"/>
      <c r="M761" s="142"/>
      <c r="N761" s="245"/>
      <c r="O761" s="245"/>
      <c r="P761" s="142"/>
      <c r="Q761" s="142"/>
      <c r="R761" s="142"/>
      <c r="S761" s="142"/>
      <c r="T761" s="142"/>
    </row>
    <row r="762" spans="1:20" ht="15" customHeight="1">
      <c r="A762" s="143"/>
      <c r="B762" s="144"/>
      <c r="C762" s="142"/>
      <c r="D762" s="142"/>
      <c r="E762" s="142"/>
      <c r="F762" s="142"/>
      <c r="G762" s="142"/>
      <c r="H762" s="142"/>
      <c r="I762" s="142"/>
      <c r="J762" s="142"/>
      <c r="K762" s="245"/>
      <c r="L762" s="245"/>
      <c r="M762" s="142"/>
      <c r="N762" s="245"/>
      <c r="O762" s="245"/>
      <c r="P762" s="142"/>
      <c r="Q762" s="142"/>
      <c r="R762" s="142"/>
      <c r="S762" s="142"/>
      <c r="T762" s="142"/>
    </row>
    <row r="763" spans="1:20" ht="15" customHeight="1">
      <c r="A763" s="143"/>
      <c r="B763" s="144"/>
      <c r="C763" s="142"/>
      <c r="D763" s="142"/>
      <c r="E763" s="142"/>
      <c r="F763" s="142"/>
      <c r="G763" s="142"/>
      <c r="H763" s="142"/>
      <c r="I763" s="142"/>
      <c r="J763" s="142"/>
      <c r="K763" s="245"/>
      <c r="L763" s="245"/>
      <c r="M763" s="142"/>
      <c r="N763" s="245"/>
      <c r="O763" s="245"/>
      <c r="P763" s="142"/>
      <c r="Q763" s="142"/>
      <c r="R763" s="142"/>
      <c r="S763" s="142"/>
      <c r="T763" s="142"/>
    </row>
    <row r="764" spans="1:20" ht="15" customHeight="1">
      <c r="A764" s="143"/>
      <c r="B764" s="144"/>
      <c r="C764" s="142"/>
      <c r="D764" s="142"/>
      <c r="E764" s="142"/>
      <c r="F764" s="142"/>
      <c r="G764" s="142"/>
      <c r="H764" s="142"/>
      <c r="I764" s="142"/>
      <c r="J764" s="142"/>
      <c r="K764" s="245"/>
      <c r="L764" s="245"/>
      <c r="M764" s="142"/>
      <c r="N764" s="245"/>
      <c r="O764" s="245"/>
      <c r="P764" s="142"/>
      <c r="Q764" s="142"/>
      <c r="R764" s="142"/>
      <c r="S764" s="142"/>
      <c r="T764" s="142"/>
    </row>
    <row r="765" spans="1:20" ht="15" customHeight="1">
      <c r="A765" s="143"/>
      <c r="B765" s="144"/>
      <c r="C765" s="142"/>
      <c r="D765" s="142"/>
      <c r="E765" s="142"/>
      <c r="F765" s="142"/>
      <c r="G765" s="142"/>
      <c r="H765" s="142"/>
      <c r="I765" s="142"/>
      <c r="J765" s="142"/>
      <c r="K765" s="245"/>
      <c r="L765" s="245"/>
      <c r="M765" s="142"/>
      <c r="N765" s="245"/>
      <c r="O765" s="245"/>
      <c r="P765" s="142"/>
      <c r="Q765" s="142"/>
      <c r="R765" s="142"/>
      <c r="S765" s="142"/>
      <c r="T765" s="142"/>
    </row>
    <row r="766" spans="1:20" ht="15" customHeight="1">
      <c r="A766" s="143"/>
      <c r="B766" s="144"/>
      <c r="C766" s="142"/>
      <c r="D766" s="142"/>
      <c r="E766" s="142"/>
      <c r="F766" s="142"/>
      <c r="G766" s="142"/>
      <c r="H766" s="142"/>
      <c r="I766" s="142"/>
      <c r="J766" s="142"/>
      <c r="K766" s="245"/>
      <c r="L766" s="245"/>
      <c r="M766" s="142"/>
      <c r="N766" s="245"/>
      <c r="O766" s="245"/>
      <c r="P766" s="142"/>
      <c r="Q766" s="142"/>
      <c r="R766" s="142"/>
      <c r="S766" s="142"/>
      <c r="T766" s="142"/>
    </row>
    <row r="767" spans="1:20" ht="15" customHeight="1">
      <c r="A767" s="143"/>
      <c r="B767" s="144"/>
      <c r="C767" s="142"/>
      <c r="D767" s="142"/>
      <c r="E767" s="142"/>
      <c r="F767" s="142"/>
      <c r="G767" s="142"/>
      <c r="H767" s="142"/>
      <c r="I767" s="142"/>
      <c r="J767" s="142"/>
      <c r="K767" s="245"/>
      <c r="L767" s="245"/>
      <c r="M767" s="142"/>
      <c r="N767" s="245"/>
      <c r="O767" s="245"/>
      <c r="P767" s="142"/>
      <c r="Q767" s="142"/>
      <c r="R767" s="142"/>
      <c r="S767" s="142"/>
      <c r="T767" s="142"/>
    </row>
    <row r="768" spans="1:20" ht="15" customHeight="1">
      <c r="A768" s="143"/>
      <c r="B768" s="144"/>
      <c r="C768" s="142"/>
      <c r="D768" s="142"/>
      <c r="E768" s="142"/>
      <c r="F768" s="142"/>
      <c r="G768" s="142"/>
      <c r="H768" s="142"/>
      <c r="I768" s="142"/>
      <c r="J768" s="142"/>
      <c r="K768" s="245"/>
      <c r="L768" s="245"/>
      <c r="M768" s="142"/>
      <c r="N768" s="245"/>
      <c r="O768" s="245"/>
      <c r="P768" s="142"/>
      <c r="Q768" s="142"/>
      <c r="R768" s="142"/>
      <c r="S768" s="142"/>
      <c r="T768" s="142"/>
    </row>
    <row r="769" spans="1:20" ht="15" customHeight="1">
      <c r="A769" s="143"/>
      <c r="B769" s="144"/>
      <c r="C769" s="142"/>
      <c r="D769" s="142"/>
      <c r="E769" s="142"/>
      <c r="F769" s="142"/>
      <c r="G769" s="142"/>
      <c r="H769" s="142"/>
      <c r="I769" s="142"/>
      <c r="J769" s="142"/>
      <c r="K769" s="245"/>
      <c r="L769" s="245"/>
      <c r="M769" s="142"/>
      <c r="N769" s="245"/>
      <c r="O769" s="245"/>
      <c r="P769" s="142"/>
      <c r="Q769" s="142"/>
      <c r="R769" s="142"/>
      <c r="S769" s="142"/>
      <c r="T769" s="142"/>
    </row>
    <row r="770" spans="1:20" ht="15" customHeight="1">
      <c r="A770" s="143"/>
      <c r="B770" s="144"/>
      <c r="C770" s="142"/>
      <c r="D770" s="142"/>
      <c r="E770" s="142"/>
      <c r="F770" s="142"/>
      <c r="G770" s="142"/>
      <c r="H770" s="142"/>
      <c r="I770" s="142"/>
      <c r="J770" s="142"/>
      <c r="K770" s="245"/>
      <c r="L770" s="245"/>
      <c r="M770" s="142"/>
      <c r="N770" s="245"/>
      <c r="O770" s="245"/>
      <c r="P770" s="142"/>
      <c r="Q770" s="142"/>
      <c r="R770" s="142"/>
      <c r="S770" s="142"/>
      <c r="T770" s="142"/>
    </row>
    <row r="771" spans="1:20" ht="15" customHeight="1">
      <c r="A771" s="143"/>
      <c r="B771" s="144"/>
      <c r="C771" s="142"/>
      <c r="D771" s="142"/>
      <c r="E771" s="142"/>
      <c r="F771" s="142"/>
      <c r="G771" s="142"/>
      <c r="H771" s="142"/>
      <c r="I771" s="142"/>
      <c r="J771" s="142"/>
      <c r="K771" s="245"/>
      <c r="L771" s="245"/>
      <c r="M771" s="142"/>
      <c r="N771" s="245"/>
      <c r="O771" s="245"/>
      <c r="P771" s="142"/>
      <c r="Q771" s="142"/>
      <c r="R771" s="142"/>
      <c r="S771" s="142"/>
      <c r="T771" s="142"/>
    </row>
    <row r="772" spans="1:20" ht="15" customHeight="1">
      <c r="A772" s="143"/>
      <c r="B772" s="144"/>
      <c r="C772" s="142"/>
      <c r="D772" s="142"/>
      <c r="E772" s="142"/>
      <c r="F772" s="142"/>
      <c r="G772" s="142"/>
      <c r="H772" s="142"/>
      <c r="I772" s="142"/>
      <c r="J772" s="142"/>
      <c r="K772" s="245"/>
      <c r="L772" s="245"/>
      <c r="M772" s="142"/>
      <c r="N772" s="245"/>
      <c r="O772" s="245"/>
      <c r="P772" s="142"/>
      <c r="Q772" s="142"/>
      <c r="R772" s="142"/>
      <c r="S772" s="142"/>
      <c r="T772" s="142"/>
    </row>
    <row r="773" spans="1:20" ht="15" customHeight="1">
      <c r="A773" s="143"/>
      <c r="B773" s="144"/>
      <c r="C773" s="142"/>
      <c r="D773" s="142"/>
      <c r="E773" s="142"/>
      <c r="F773" s="142"/>
      <c r="G773" s="142"/>
      <c r="H773" s="142"/>
      <c r="I773" s="142"/>
      <c r="J773" s="142"/>
      <c r="K773" s="245"/>
      <c r="L773" s="245"/>
      <c r="M773" s="142"/>
      <c r="N773" s="245"/>
      <c r="O773" s="245"/>
      <c r="P773" s="142"/>
      <c r="Q773" s="142"/>
      <c r="R773" s="142"/>
      <c r="S773" s="142"/>
      <c r="T773" s="142"/>
    </row>
    <row r="774" spans="1:20" ht="15" customHeight="1">
      <c r="A774" s="143"/>
      <c r="B774" s="144"/>
      <c r="C774" s="142"/>
      <c r="D774" s="142"/>
      <c r="E774" s="142"/>
      <c r="F774" s="142"/>
      <c r="G774" s="142"/>
      <c r="H774" s="142"/>
      <c r="I774" s="142"/>
      <c r="J774" s="142"/>
      <c r="K774" s="245"/>
      <c r="L774" s="245"/>
      <c r="M774" s="142"/>
      <c r="N774" s="245"/>
      <c r="O774" s="245"/>
      <c r="P774" s="142"/>
      <c r="Q774" s="142"/>
      <c r="R774" s="142"/>
      <c r="S774" s="142"/>
      <c r="T774" s="142"/>
    </row>
    <row r="775" spans="1:20" ht="15" customHeight="1">
      <c r="A775" s="143"/>
      <c r="B775" s="144"/>
      <c r="C775" s="142"/>
      <c r="D775" s="142"/>
      <c r="E775" s="142"/>
      <c r="F775" s="142"/>
      <c r="G775" s="142"/>
      <c r="H775" s="142"/>
      <c r="I775" s="142"/>
      <c r="J775" s="142"/>
      <c r="K775" s="245"/>
      <c r="L775" s="245"/>
      <c r="M775" s="142"/>
      <c r="N775" s="245"/>
      <c r="O775" s="245"/>
      <c r="P775" s="142"/>
      <c r="Q775" s="142"/>
      <c r="R775" s="142"/>
      <c r="S775" s="142"/>
      <c r="T775" s="142"/>
    </row>
    <row r="776" spans="1:20" ht="15" customHeight="1">
      <c r="A776" s="143"/>
      <c r="B776" s="144"/>
      <c r="C776" s="142"/>
      <c r="D776" s="142"/>
      <c r="E776" s="142"/>
      <c r="F776" s="142"/>
      <c r="G776" s="142"/>
      <c r="H776" s="142"/>
      <c r="I776" s="142"/>
      <c r="J776" s="142"/>
      <c r="K776" s="245"/>
      <c r="L776" s="245"/>
      <c r="M776" s="142"/>
      <c r="N776" s="245"/>
      <c r="O776" s="245"/>
      <c r="P776" s="142"/>
      <c r="Q776" s="142"/>
      <c r="R776" s="142"/>
      <c r="S776" s="142"/>
      <c r="T776" s="142"/>
    </row>
    <row r="777" spans="1:20" ht="15" customHeight="1">
      <c r="A777" s="143"/>
      <c r="B777" s="144"/>
      <c r="C777" s="142"/>
      <c r="D777" s="142"/>
      <c r="E777" s="142"/>
      <c r="F777" s="142"/>
      <c r="G777" s="142"/>
      <c r="H777" s="142"/>
      <c r="I777" s="142"/>
      <c r="J777" s="142"/>
      <c r="K777" s="245"/>
      <c r="L777" s="245"/>
      <c r="M777" s="142"/>
      <c r="N777" s="245"/>
      <c r="O777" s="245"/>
      <c r="P777" s="142"/>
      <c r="Q777" s="142"/>
      <c r="R777" s="142"/>
      <c r="S777" s="142"/>
      <c r="T777" s="142"/>
    </row>
    <row r="778" spans="1:20" ht="15" customHeight="1">
      <c r="A778" s="143"/>
      <c r="B778" s="144"/>
      <c r="C778" s="142"/>
      <c r="D778" s="142"/>
      <c r="E778" s="142"/>
      <c r="F778" s="142"/>
      <c r="G778" s="142"/>
      <c r="H778" s="142"/>
      <c r="I778" s="142"/>
      <c r="J778" s="142"/>
      <c r="K778" s="245"/>
      <c r="L778" s="245"/>
      <c r="M778" s="142"/>
      <c r="N778" s="245"/>
      <c r="O778" s="245"/>
      <c r="P778" s="142"/>
      <c r="Q778" s="142"/>
      <c r="R778" s="142"/>
      <c r="S778" s="142"/>
      <c r="T778" s="142"/>
    </row>
    <row r="779" spans="1:20" ht="15" customHeight="1">
      <c r="A779" s="143"/>
      <c r="B779" s="144"/>
      <c r="C779" s="142"/>
      <c r="D779" s="142"/>
      <c r="E779" s="142"/>
      <c r="F779" s="142"/>
      <c r="G779" s="142"/>
      <c r="H779" s="142"/>
      <c r="I779" s="142"/>
      <c r="J779" s="142"/>
      <c r="K779" s="245"/>
      <c r="L779" s="245"/>
      <c r="M779" s="142"/>
      <c r="N779" s="245"/>
      <c r="O779" s="245"/>
      <c r="P779" s="142"/>
      <c r="Q779" s="142"/>
      <c r="R779" s="142"/>
      <c r="S779" s="142"/>
      <c r="T779" s="142"/>
    </row>
    <row r="780" spans="1:20" ht="15" customHeight="1">
      <c r="A780" s="143"/>
      <c r="B780" s="144"/>
      <c r="C780" s="142"/>
      <c r="D780" s="142"/>
      <c r="E780" s="142"/>
      <c r="F780" s="142"/>
      <c r="G780" s="142"/>
      <c r="H780" s="142"/>
      <c r="I780" s="142"/>
      <c r="J780" s="142"/>
      <c r="K780" s="245"/>
      <c r="L780" s="245"/>
      <c r="M780" s="142"/>
      <c r="N780" s="245"/>
      <c r="O780" s="245"/>
      <c r="P780" s="142"/>
      <c r="Q780" s="142"/>
      <c r="R780" s="142"/>
      <c r="S780" s="142"/>
      <c r="T780" s="142"/>
    </row>
    <row r="781" spans="1:20" ht="15" customHeight="1">
      <c r="A781" s="143"/>
      <c r="B781" s="144"/>
      <c r="C781" s="142"/>
      <c r="D781" s="142"/>
      <c r="E781" s="142"/>
      <c r="F781" s="142"/>
      <c r="G781" s="142"/>
      <c r="H781" s="142"/>
      <c r="I781" s="142"/>
      <c r="J781" s="142"/>
      <c r="K781" s="245"/>
      <c r="L781" s="245"/>
      <c r="M781" s="142"/>
      <c r="N781" s="245"/>
      <c r="O781" s="245"/>
      <c r="P781" s="142"/>
      <c r="Q781" s="142"/>
      <c r="R781" s="142"/>
      <c r="S781" s="142"/>
      <c r="T781" s="142"/>
    </row>
    <row r="782" spans="1:20" ht="15" customHeight="1">
      <c r="A782" s="143"/>
      <c r="B782" s="144"/>
      <c r="C782" s="142"/>
      <c r="D782" s="142"/>
      <c r="E782" s="142"/>
      <c r="F782" s="142"/>
      <c r="G782" s="142"/>
      <c r="H782" s="142"/>
      <c r="I782" s="142"/>
      <c r="J782" s="142"/>
      <c r="K782" s="245"/>
      <c r="L782" s="245"/>
      <c r="M782" s="142"/>
      <c r="N782" s="245"/>
      <c r="O782" s="245"/>
      <c r="P782" s="142"/>
      <c r="Q782" s="142"/>
      <c r="R782" s="142"/>
      <c r="S782" s="142"/>
      <c r="T782" s="142"/>
    </row>
    <row r="783" spans="1:20" ht="15" customHeight="1">
      <c r="A783" s="143"/>
      <c r="B783" s="144"/>
      <c r="C783" s="142"/>
      <c r="D783" s="142"/>
      <c r="E783" s="142"/>
      <c r="F783" s="142"/>
      <c r="G783" s="142"/>
      <c r="H783" s="142"/>
      <c r="I783" s="142"/>
      <c r="J783" s="142"/>
      <c r="K783" s="245"/>
      <c r="L783" s="245"/>
      <c r="M783" s="142"/>
      <c r="N783" s="245"/>
      <c r="O783" s="245"/>
      <c r="P783" s="142"/>
      <c r="Q783" s="142"/>
      <c r="R783" s="142"/>
      <c r="S783" s="142"/>
      <c r="T783" s="142"/>
    </row>
    <row r="784" spans="1:20" ht="15" customHeight="1">
      <c r="A784" s="143"/>
      <c r="B784" s="144"/>
      <c r="C784" s="142"/>
      <c r="D784" s="142"/>
      <c r="E784" s="142"/>
      <c r="F784" s="142"/>
      <c r="G784" s="142"/>
      <c r="H784" s="142"/>
      <c r="I784" s="142"/>
      <c r="J784" s="142"/>
      <c r="K784" s="245"/>
      <c r="L784" s="245"/>
      <c r="M784" s="142"/>
      <c r="N784" s="245"/>
      <c r="O784" s="245"/>
      <c r="P784" s="142"/>
      <c r="Q784" s="142"/>
      <c r="R784" s="142"/>
      <c r="S784" s="142"/>
      <c r="T784" s="142"/>
    </row>
    <row r="785" spans="1:20" ht="15" customHeight="1">
      <c r="A785" s="143"/>
      <c r="B785" s="144"/>
      <c r="C785" s="142"/>
      <c r="D785" s="142"/>
      <c r="E785" s="142"/>
      <c r="F785" s="142"/>
      <c r="G785" s="142"/>
      <c r="H785" s="142"/>
      <c r="I785" s="142"/>
      <c r="J785" s="142"/>
      <c r="K785" s="245"/>
      <c r="L785" s="245"/>
      <c r="M785" s="142"/>
      <c r="N785" s="245"/>
      <c r="O785" s="245"/>
      <c r="P785" s="142"/>
      <c r="Q785" s="142"/>
      <c r="R785" s="142"/>
      <c r="S785" s="142"/>
      <c r="T785" s="142"/>
    </row>
    <row r="786" spans="1:20" ht="15" customHeight="1">
      <c r="A786" s="143"/>
      <c r="B786" s="144"/>
      <c r="C786" s="142"/>
      <c r="D786" s="142"/>
      <c r="E786" s="142"/>
      <c r="F786" s="142"/>
      <c r="G786" s="142"/>
      <c r="H786" s="142"/>
      <c r="I786" s="142"/>
      <c r="J786" s="142"/>
      <c r="K786" s="245"/>
      <c r="L786" s="245"/>
      <c r="M786" s="142"/>
      <c r="N786" s="245"/>
      <c r="O786" s="245"/>
      <c r="P786" s="142"/>
      <c r="Q786" s="142"/>
      <c r="R786" s="142"/>
      <c r="S786" s="142"/>
      <c r="T786" s="142"/>
    </row>
    <row r="787" spans="1:20" ht="15" customHeight="1">
      <c r="A787" s="143"/>
      <c r="B787" s="144"/>
      <c r="C787" s="142"/>
      <c r="D787" s="142"/>
      <c r="E787" s="142"/>
      <c r="F787" s="142"/>
      <c r="G787" s="142"/>
      <c r="H787" s="142"/>
      <c r="I787" s="142"/>
      <c r="J787" s="142"/>
      <c r="K787" s="245"/>
      <c r="L787" s="245"/>
      <c r="M787" s="142"/>
      <c r="N787" s="245"/>
      <c r="O787" s="245"/>
      <c r="P787" s="142"/>
      <c r="Q787" s="142"/>
      <c r="R787" s="142"/>
      <c r="S787" s="142"/>
      <c r="T787" s="142"/>
    </row>
    <row r="788" spans="1:20" ht="15" customHeight="1">
      <c r="A788" s="143"/>
      <c r="B788" s="144"/>
      <c r="C788" s="142"/>
      <c r="D788" s="142"/>
      <c r="E788" s="142"/>
      <c r="F788" s="142"/>
      <c r="G788" s="142"/>
      <c r="H788" s="142"/>
      <c r="I788" s="142"/>
      <c r="J788" s="142"/>
      <c r="K788" s="245"/>
      <c r="L788" s="245"/>
      <c r="M788" s="142"/>
      <c r="N788" s="245"/>
      <c r="O788" s="245"/>
      <c r="P788" s="142"/>
      <c r="Q788" s="142"/>
      <c r="R788" s="142"/>
      <c r="S788" s="142"/>
      <c r="T788" s="142"/>
    </row>
    <row r="789" spans="1:20" ht="15" customHeight="1">
      <c r="A789" s="143"/>
      <c r="B789" s="144"/>
      <c r="C789" s="142"/>
      <c r="D789" s="142"/>
      <c r="E789" s="142"/>
      <c r="F789" s="142"/>
      <c r="G789" s="142"/>
      <c r="H789" s="142"/>
      <c r="I789" s="142"/>
      <c r="J789" s="142"/>
      <c r="K789" s="245"/>
      <c r="L789" s="245"/>
      <c r="M789" s="142"/>
      <c r="N789" s="245"/>
      <c r="O789" s="245"/>
      <c r="P789" s="142"/>
      <c r="Q789" s="142"/>
      <c r="R789" s="142"/>
      <c r="S789" s="142"/>
      <c r="T789" s="142"/>
    </row>
    <row r="790" spans="1:20" ht="15" customHeight="1">
      <c r="A790" s="143"/>
      <c r="B790" s="144"/>
      <c r="C790" s="142"/>
      <c r="D790" s="142"/>
      <c r="E790" s="142"/>
      <c r="F790" s="142"/>
      <c r="G790" s="142"/>
      <c r="H790" s="142"/>
      <c r="I790" s="142"/>
      <c r="J790" s="142"/>
      <c r="K790" s="245"/>
      <c r="L790" s="245"/>
      <c r="M790" s="142"/>
      <c r="N790" s="245"/>
      <c r="O790" s="245"/>
      <c r="P790" s="142"/>
      <c r="Q790" s="142"/>
      <c r="R790" s="142"/>
      <c r="S790" s="142"/>
      <c r="T790" s="142"/>
    </row>
    <row r="791" spans="1:20" ht="15" customHeight="1">
      <c r="A791" s="143"/>
      <c r="B791" s="144"/>
      <c r="C791" s="142"/>
      <c r="D791" s="142"/>
      <c r="E791" s="142"/>
      <c r="F791" s="142"/>
      <c r="G791" s="142"/>
      <c r="H791" s="142"/>
      <c r="I791" s="142"/>
      <c r="J791" s="142"/>
      <c r="K791" s="245"/>
      <c r="L791" s="245"/>
      <c r="M791" s="142"/>
      <c r="N791" s="245"/>
      <c r="O791" s="245"/>
      <c r="P791" s="142"/>
      <c r="Q791" s="142"/>
      <c r="R791" s="142"/>
      <c r="S791" s="142"/>
      <c r="T791" s="142"/>
    </row>
    <row r="792" spans="1:20" ht="15" customHeight="1">
      <c r="A792" s="143"/>
      <c r="B792" s="144"/>
      <c r="C792" s="142"/>
      <c r="D792" s="142"/>
      <c r="E792" s="142"/>
      <c r="F792" s="142"/>
      <c r="G792" s="142"/>
      <c r="H792" s="142"/>
      <c r="I792" s="142"/>
      <c r="J792" s="142"/>
      <c r="K792" s="245"/>
      <c r="L792" s="245"/>
      <c r="M792" s="142"/>
      <c r="N792" s="245"/>
      <c r="O792" s="245"/>
      <c r="P792" s="142"/>
      <c r="Q792" s="142"/>
      <c r="R792" s="142"/>
      <c r="S792" s="142"/>
      <c r="T792" s="142"/>
    </row>
    <row r="793" spans="1:20" ht="15" customHeight="1">
      <c r="A793" s="143"/>
      <c r="B793" s="144"/>
      <c r="C793" s="142"/>
      <c r="D793" s="142"/>
      <c r="E793" s="142"/>
      <c r="F793" s="142"/>
      <c r="G793" s="142"/>
      <c r="H793" s="142"/>
      <c r="I793" s="142"/>
      <c r="J793" s="142"/>
      <c r="K793" s="245"/>
      <c r="L793" s="245"/>
      <c r="M793" s="142"/>
      <c r="N793" s="245"/>
      <c r="O793" s="245"/>
      <c r="P793" s="142"/>
      <c r="Q793" s="142"/>
      <c r="R793" s="142"/>
      <c r="S793" s="142"/>
      <c r="T793" s="142"/>
    </row>
    <row r="794" spans="1:20" ht="15" customHeight="1">
      <c r="A794" s="143"/>
      <c r="B794" s="144"/>
      <c r="C794" s="142"/>
      <c r="D794" s="142"/>
      <c r="E794" s="142"/>
      <c r="F794" s="142"/>
      <c r="G794" s="142"/>
      <c r="H794" s="142"/>
      <c r="I794" s="142"/>
      <c r="J794" s="142"/>
      <c r="K794" s="245"/>
      <c r="L794" s="245"/>
      <c r="M794" s="142"/>
      <c r="N794" s="245"/>
      <c r="O794" s="245"/>
      <c r="P794" s="142"/>
      <c r="Q794" s="142"/>
      <c r="R794" s="142"/>
      <c r="S794" s="142"/>
      <c r="T794" s="142"/>
    </row>
    <row r="795" spans="1:20" ht="15" customHeight="1">
      <c r="A795" s="143"/>
      <c r="B795" s="144"/>
      <c r="C795" s="142"/>
      <c r="D795" s="142"/>
      <c r="E795" s="142"/>
      <c r="F795" s="142"/>
      <c r="G795" s="142"/>
      <c r="H795" s="142"/>
      <c r="I795" s="142"/>
      <c r="J795" s="142"/>
      <c r="K795" s="245"/>
      <c r="L795" s="245"/>
      <c r="M795" s="142"/>
      <c r="N795" s="245"/>
      <c r="O795" s="245"/>
      <c r="P795" s="142"/>
      <c r="Q795" s="142"/>
      <c r="R795" s="142"/>
      <c r="S795" s="142"/>
      <c r="T795" s="142"/>
    </row>
    <row r="796" spans="1:20" ht="15" customHeight="1">
      <c r="A796" s="143"/>
      <c r="B796" s="144"/>
      <c r="C796" s="142"/>
      <c r="D796" s="142"/>
      <c r="E796" s="142"/>
      <c r="F796" s="142"/>
      <c r="G796" s="142"/>
      <c r="H796" s="142"/>
      <c r="I796" s="142"/>
      <c r="J796" s="142"/>
      <c r="K796" s="245"/>
      <c r="L796" s="245"/>
      <c r="M796" s="142"/>
      <c r="N796" s="245"/>
      <c r="O796" s="245"/>
      <c r="P796" s="142"/>
      <c r="Q796" s="142"/>
      <c r="R796" s="142"/>
      <c r="S796" s="142"/>
      <c r="T796" s="142"/>
    </row>
    <row r="797" spans="1:20" ht="15" customHeight="1">
      <c r="A797" s="143"/>
      <c r="B797" s="144"/>
      <c r="C797" s="142"/>
      <c r="D797" s="142"/>
      <c r="E797" s="142"/>
      <c r="F797" s="142"/>
      <c r="G797" s="142"/>
      <c r="H797" s="142"/>
      <c r="I797" s="142"/>
      <c r="J797" s="142"/>
      <c r="K797" s="245"/>
      <c r="L797" s="245"/>
      <c r="M797" s="142"/>
      <c r="N797" s="245"/>
      <c r="O797" s="245"/>
      <c r="P797" s="142"/>
      <c r="Q797" s="142"/>
      <c r="R797" s="142"/>
      <c r="S797" s="142"/>
      <c r="T797" s="142"/>
    </row>
    <row r="798" spans="1:20" ht="15" customHeight="1">
      <c r="A798" s="143"/>
      <c r="B798" s="144"/>
      <c r="C798" s="142"/>
      <c r="D798" s="142"/>
      <c r="E798" s="142"/>
      <c r="F798" s="142"/>
      <c r="G798" s="142"/>
      <c r="H798" s="142"/>
      <c r="I798" s="142"/>
      <c r="J798" s="142"/>
      <c r="K798" s="245"/>
      <c r="L798" s="245"/>
      <c r="M798" s="142"/>
      <c r="N798" s="245"/>
      <c r="O798" s="245"/>
      <c r="P798" s="142"/>
      <c r="Q798" s="142"/>
      <c r="R798" s="142"/>
      <c r="S798" s="142"/>
      <c r="T798" s="142"/>
    </row>
    <row r="799" spans="1:20" ht="15" customHeight="1">
      <c r="A799" s="143"/>
      <c r="B799" s="144"/>
      <c r="C799" s="142"/>
      <c r="D799" s="142"/>
      <c r="E799" s="142"/>
      <c r="F799" s="142"/>
      <c r="G799" s="142"/>
      <c r="H799" s="142"/>
      <c r="I799" s="142"/>
      <c r="J799" s="142"/>
      <c r="K799" s="245"/>
      <c r="L799" s="245"/>
      <c r="M799" s="142"/>
      <c r="N799" s="245"/>
      <c r="O799" s="245"/>
      <c r="P799" s="142"/>
      <c r="Q799" s="142"/>
      <c r="R799" s="142"/>
      <c r="S799" s="142"/>
      <c r="T799" s="142"/>
    </row>
    <row r="800" spans="1:20" ht="15" customHeight="1">
      <c r="A800" s="143"/>
      <c r="B800" s="144"/>
      <c r="C800" s="142"/>
      <c r="D800" s="142"/>
      <c r="E800" s="142"/>
      <c r="F800" s="142"/>
      <c r="G800" s="142"/>
      <c r="H800" s="142"/>
      <c r="I800" s="142"/>
      <c r="J800" s="142"/>
      <c r="K800" s="245"/>
      <c r="L800" s="245"/>
      <c r="M800" s="142"/>
      <c r="N800" s="245"/>
      <c r="O800" s="245"/>
      <c r="P800" s="142"/>
      <c r="Q800" s="142"/>
      <c r="R800" s="142"/>
      <c r="S800" s="142"/>
      <c r="T800" s="142"/>
    </row>
    <row r="801" spans="1:20" ht="15" customHeight="1">
      <c r="A801" s="143"/>
      <c r="B801" s="144"/>
      <c r="C801" s="142"/>
      <c r="D801" s="142"/>
      <c r="E801" s="142"/>
      <c r="F801" s="142"/>
      <c r="G801" s="142"/>
      <c r="H801" s="142"/>
      <c r="I801" s="142"/>
      <c r="J801" s="142"/>
      <c r="K801" s="245"/>
      <c r="L801" s="245"/>
      <c r="M801" s="142"/>
      <c r="N801" s="245"/>
      <c r="O801" s="245"/>
      <c r="P801" s="142"/>
      <c r="Q801" s="142"/>
      <c r="R801" s="142"/>
      <c r="S801" s="142"/>
      <c r="T801" s="142"/>
    </row>
    <row r="802" spans="1:20" ht="15" customHeight="1">
      <c r="A802" s="143"/>
      <c r="B802" s="144"/>
      <c r="C802" s="142"/>
      <c r="D802" s="142"/>
      <c r="E802" s="142"/>
      <c r="F802" s="142"/>
      <c r="G802" s="142"/>
      <c r="H802" s="142"/>
      <c r="I802" s="142"/>
      <c r="J802" s="142"/>
      <c r="K802" s="245"/>
      <c r="L802" s="245"/>
      <c r="M802" s="142"/>
      <c r="N802" s="245"/>
      <c r="O802" s="245"/>
      <c r="P802" s="142"/>
      <c r="Q802" s="142"/>
      <c r="R802" s="142"/>
      <c r="S802" s="142"/>
      <c r="T802" s="142"/>
    </row>
    <row r="803" spans="1:20" ht="15" customHeight="1">
      <c r="A803" s="143"/>
      <c r="B803" s="144"/>
      <c r="C803" s="142"/>
      <c r="D803" s="142"/>
      <c r="E803" s="142"/>
      <c r="F803" s="142"/>
      <c r="G803" s="142"/>
      <c r="H803" s="142"/>
      <c r="I803" s="142"/>
      <c r="J803" s="142"/>
      <c r="K803" s="245"/>
      <c r="L803" s="245"/>
      <c r="M803" s="142"/>
      <c r="N803" s="245"/>
      <c r="O803" s="245"/>
      <c r="P803" s="142"/>
      <c r="Q803" s="142"/>
      <c r="R803" s="142"/>
      <c r="S803" s="142"/>
      <c r="T803" s="142"/>
    </row>
    <row r="804" spans="1:20" ht="15" customHeight="1">
      <c r="A804" s="143"/>
      <c r="B804" s="144"/>
      <c r="C804" s="142"/>
      <c r="D804" s="142"/>
      <c r="E804" s="142"/>
      <c r="F804" s="142"/>
      <c r="G804" s="142"/>
      <c r="H804" s="142"/>
      <c r="I804" s="142"/>
      <c r="J804" s="142"/>
      <c r="K804" s="245"/>
      <c r="L804" s="245"/>
      <c r="M804" s="142"/>
      <c r="N804" s="245"/>
      <c r="O804" s="245"/>
      <c r="P804" s="142"/>
      <c r="Q804" s="142"/>
      <c r="R804" s="142"/>
      <c r="S804" s="142"/>
      <c r="T804" s="142"/>
    </row>
    <row r="805" spans="1:20" ht="15" customHeight="1">
      <c r="A805" s="143"/>
      <c r="B805" s="144"/>
      <c r="C805" s="142"/>
      <c r="D805" s="142"/>
      <c r="E805" s="142"/>
      <c r="F805" s="142"/>
      <c r="G805" s="142"/>
      <c r="H805" s="142"/>
      <c r="I805" s="142"/>
      <c r="J805" s="142"/>
      <c r="K805" s="245"/>
      <c r="L805" s="245"/>
      <c r="M805" s="142"/>
      <c r="N805" s="245"/>
      <c r="O805" s="245"/>
      <c r="P805" s="142"/>
      <c r="Q805" s="142"/>
      <c r="R805" s="142"/>
      <c r="S805" s="142"/>
      <c r="T805" s="142"/>
    </row>
    <row r="806" spans="1:20" ht="15" customHeight="1">
      <c r="A806" s="143"/>
      <c r="B806" s="144"/>
      <c r="C806" s="142"/>
      <c r="D806" s="142"/>
      <c r="E806" s="142"/>
      <c r="F806" s="142"/>
      <c r="G806" s="142"/>
      <c r="H806" s="142"/>
      <c r="I806" s="142"/>
      <c r="J806" s="142"/>
      <c r="K806" s="245"/>
      <c r="L806" s="245"/>
      <c r="M806" s="142"/>
      <c r="N806" s="245"/>
      <c r="O806" s="245"/>
      <c r="P806" s="142"/>
      <c r="Q806" s="142"/>
      <c r="R806" s="142"/>
      <c r="S806" s="142"/>
      <c r="T806" s="142"/>
    </row>
    <row r="807" spans="1:20" ht="15" customHeight="1">
      <c r="A807" s="143"/>
      <c r="B807" s="144"/>
      <c r="C807" s="142"/>
      <c r="D807" s="142"/>
      <c r="E807" s="142"/>
      <c r="F807" s="142"/>
      <c r="G807" s="142"/>
      <c r="H807" s="142"/>
      <c r="I807" s="142"/>
      <c r="J807" s="142"/>
      <c r="K807" s="245"/>
      <c r="L807" s="245"/>
      <c r="M807" s="142"/>
      <c r="N807" s="245"/>
      <c r="O807" s="245"/>
      <c r="P807" s="142"/>
      <c r="Q807" s="142"/>
      <c r="R807" s="142"/>
      <c r="S807" s="142"/>
      <c r="T807" s="142"/>
    </row>
    <row r="808" spans="1:20" ht="15" customHeight="1">
      <c r="A808" s="143"/>
      <c r="B808" s="144"/>
      <c r="C808" s="142"/>
      <c r="D808" s="142"/>
      <c r="E808" s="142"/>
      <c r="F808" s="142"/>
      <c r="G808" s="142"/>
      <c r="H808" s="142"/>
      <c r="I808" s="142"/>
      <c r="J808" s="142"/>
      <c r="K808" s="245"/>
      <c r="L808" s="245"/>
      <c r="M808" s="142"/>
      <c r="N808" s="245"/>
      <c r="O808" s="245"/>
      <c r="P808" s="142"/>
      <c r="Q808" s="142"/>
      <c r="R808" s="142"/>
      <c r="S808" s="142"/>
      <c r="T808" s="142"/>
    </row>
    <row r="809" spans="1:20" ht="15" customHeight="1">
      <c r="A809" s="143"/>
      <c r="B809" s="144"/>
      <c r="C809" s="142"/>
      <c r="D809" s="142"/>
      <c r="E809" s="142"/>
      <c r="F809" s="142"/>
      <c r="G809" s="142"/>
      <c r="H809" s="142"/>
      <c r="I809" s="142"/>
      <c r="J809" s="142"/>
      <c r="K809" s="245"/>
      <c r="L809" s="245"/>
      <c r="M809" s="142"/>
      <c r="N809" s="245"/>
      <c r="O809" s="245"/>
      <c r="P809" s="142"/>
      <c r="Q809" s="142"/>
      <c r="R809" s="142"/>
      <c r="S809" s="142"/>
      <c r="T809" s="142"/>
    </row>
    <row r="810" spans="1:20" ht="15" customHeight="1">
      <c r="A810" s="143"/>
      <c r="B810" s="144"/>
      <c r="C810" s="142"/>
      <c r="D810" s="142"/>
      <c r="E810" s="142"/>
      <c r="F810" s="142"/>
      <c r="G810" s="142"/>
      <c r="H810" s="142"/>
      <c r="I810" s="142"/>
      <c r="J810" s="142"/>
      <c r="K810" s="245"/>
      <c r="L810" s="245"/>
      <c r="M810" s="142"/>
      <c r="N810" s="245"/>
      <c r="O810" s="245"/>
      <c r="P810" s="142"/>
      <c r="Q810" s="142"/>
      <c r="R810" s="142"/>
      <c r="S810" s="142"/>
      <c r="T810" s="142"/>
    </row>
    <row r="811" spans="1:20" ht="15" customHeight="1">
      <c r="A811" s="143"/>
      <c r="B811" s="144"/>
      <c r="C811" s="142"/>
      <c r="D811" s="142"/>
      <c r="E811" s="142"/>
      <c r="F811" s="142"/>
      <c r="G811" s="142"/>
      <c r="H811" s="142"/>
      <c r="I811" s="142"/>
      <c r="J811" s="142"/>
      <c r="K811" s="245"/>
      <c r="L811" s="245"/>
      <c r="M811" s="142"/>
      <c r="N811" s="245"/>
      <c r="O811" s="245"/>
      <c r="P811" s="142"/>
      <c r="Q811" s="142"/>
      <c r="R811" s="142"/>
      <c r="S811" s="142"/>
      <c r="T811" s="142"/>
    </row>
    <row r="812" spans="1:20" ht="15" customHeight="1">
      <c r="A812" s="143"/>
      <c r="B812" s="144"/>
      <c r="C812" s="142"/>
      <c r="D812" s="142"/>
      <c r="E812" s="142"/>
      <c r="F812" s="142"/>
      <c r="G812" s="142"/>
      <c r="H812" s="142"/>
      <c r="I812" s="142"/>
      <c r="J812" s="142"/>
      <c r="K812" s="245"/>
      <c r="L812" s="245"/>
      <c r="M812" s="142"/>
      <c r="N812" s="245"/>
      <c r="O812" s="245"/>
      <c r="P812" s="142"/>
      <c r="Q812" s="142"/>
      <c r="R812" s="142"/>
      <c r="S812" s="142"/>
      <c r="T812" s="142"/>
    </row>
    <row r="813" spans="1:20" ht="15" customHeight="1">
      <c r="A813" s="143"/>
      <c r="B813" s="144"/>
      <c r="C813" s="142"/>
      <c r="D813" s="142"/>
      <c r="E813" s="142"/>
      <c r="F813" s="142"/>
      <c r="G813" s="142"/>
      <c r="H813" s="142"/>
      <c r="I813" s="142"/>
      <c r="J813" s="142"/>
      <c r="K813" s="245"/>
      <c r="L813" s="245"/>
      <c r="M813" s="142"/>
      <c r="N813" s="245"/>
      <c r="O813" s="245"/>
      <c r="P813" s="142"/>
      <c r="Q813" s="142"/>
      <c r="R813" s="142"/>
      <c r="S813" s="142"/>
      <c r="T813" s="142"/>
    </row>
    <row r="814" spans="1:20" ht="15" customHeight="1">
      <c r="A814" s="143"/>
      <c r="B814" s="144"/>
      <c r="C814" s="142"/>
      <c r="D814" s="142"/>
      <c r="E814" s="142"/>
      <c r="F814" s="142"/>
      <c r="G814" s="142"/>
      <c r="H814" s="142"/>
      <c r="I814" s="142"/>
      <c r="J814" s="142"/>
      <c r="K814" s="245"/>
      <c r="L814" s="245"/>
      <c r="M814" s="142"/>
      <c r="N814" s="245"/>
      <c r="O814" s="245"/>
      <c r="P814" s="142"/>
      <c r="Q814" s="142"/>
      <c r="R814" s="142"/>
      <c r="S814" s="142"/>
      <c r="T814" s="142"/>
    </row>
    <row r="815" spans="1:20" ht="15" customHeight="1">
      <c r="A815" s="143"/>
      <c r="B815" s="144"/>
      <c r="C815" s="142"/>
      <c r="D815" s="142"/>
      <c r="E815" s="142"/>
      <c r="F815" s="142"/>
      <c r="G815" s="142"/>
      <c r="H815" s="142"/>
      <c r="I815" s="142"/>
      <c r="J815" s="142"/>
      <c r="K815" s="245"/>
      <c r="L815" s="245"/>
      <c r="M815" s="142"/>
      <c r="N815" s="245"/>
      <c r="O815" s="245"/>
      <c r="P815" s="142"/>
      <c r="Q815" s="142"/>
      <c r="R815" s="142"/>
      <c r="S815" s="142"/>
      <c r="T815" s="142"/>
    </row>
    <row r="816" spans="1:20" ht="15" customHeight="1">
      <c r="A816" s="143"/>
      <c r="B816" s="144"/>
      <c r="C816" s="142"/>
      <c r="D816" s="142"/>
      <c r="E816" s="142"/>
      <c r="F816" s="142"/>
      <c r="G816" s="142"/>
      <c r="H816" s="142"/>
      <c r="I816" s="142"/>
      <c r="J816" s="142"/>
      <c r="K816" s="245"/>
      <c r="L816" s="245"/>
      <c r="M816" s="142"/>
      <c r="N816" s="245"/>
      <c r="O816" s="245"/>
      <c r="P816" s="142"/>
      <c r="Q816" s="142"/>
      <c r="R816" s="142"/>
      <c r="S816" s="142"/>
      <c r="T816" s="142"/>
    </row>
    <row r="817" spans="1:20" ht="15" customHeight="1">
      <c r="A817" s="143"/>
      <c r="B817" s="144"/>
      <c r="C817" s="142"/>
      <c r="D817" s="142"/>
      <c r="E817" s="142"/>
      <c r="F817" s="142"/>
      <c r="G817" s="142"/>
      <c r="H817" s="142"/>
      <c r="I817" s="142"/>
      <c r="J817" s="142"/>
      <c r="K817" s="245"/>
      <c r="L817" s="245"/>
      <c r="M817" s="142"/>
      <c r="N817" s="245"/>
      <c r="O817" s="245"/>
      <c r="P817" s="142"/>
      <c r="Q817" s="142"/>
      <c r="R817" s="142"/>
      <c r="S817" s="142"/>
      <c r="T817" s="142"/>
    </row>
    <row r="818" spans="1:20" ht="15" customHeight="1">
      <c r="A818" s="143"/>
      <c r="B818" s="144"/>
      <c r="C818" s="142"/>
      <c r="D818" s="142"/>
      <c r="E818" s="142"/>
      <c r="F818" s="142"/>
      <c r="G818" s="142"/>
      <c r="H818" s="142"/>
      <c r="I818" s="142"/>
      <c r="J818" s="142"/>
      <c r="K818" s="245"/>
      <c r="L818" s="245"/>
      <c r="M818" s="142"/>
      <c r="N818" s="245"/>
      <c r="O818" s="245"/>
      <c r="P818" s="142"/>
      <c r="Q818" s="142"/>
      <c r="R818" s="142"/>
      <c r="S818" s="142"/>
      <c r="T818" s="142"/>
    </row>
    <row r="819" spans="1:20" ht="15" customHeight="1">
      <c r="A819" s="143"/>
      <c r="B819" s="144"/>
      <c r="C819" s="142"/>
      <c r="D819" s="142"/>
      <c r="E819" s="142"/>
      <c r="F819" s="142"/>
      <c r="G819" s="142"/>
      <c r="H819" s="142"/>
      <c r="I819" s="142"/>
      <c r="J819" s="142"/>
      <c r="K819" s="245"/>
      <c r="L819" s="245"/>
      <c r="M819" s="142"/>
      <c r="N819" s="245"/>
      <c r="O819" s="245"/>
      <c r="P819" s="142"/>
      <c r="Q819" s="142"/>
      <c r="R819" s="142"/>
      <c r="S819" s="142"/>
      <c r="T819" s="142"/>
    </row>
    <row r="820" spans="1:20" ht="15" customHeight="1">
      <c r="A820" s="143"/>
      <c r="B820" s="144"/>
      <c r="C820" s="142"/>
      <c r="D820" s="142"/>
      <c r="E820" s="142"/>
      <c r="F820" s="142"/>
      <c r="G820" s="142"/>
      <c r="H820" s="142"/>
      <c r="I820" s="142"/>
      <c r="J820" s="142"/>
      <c r="K820" s="245"/>
      <c r="L820" s="245"/>
      <c r="M820" s="142"/>
      <c r="N820" s="245"/>
      <c r="O820" s="245"/>
      <c r="P820" s="142"/>
      <c r="Q820" s="142"/>
      <c r="R820" s="142"/>
      <c r="S820" s="142"/>
      <c r="T820" s="142"/>
    </row>
    <row r="821" spans="1:20" ht="15" customHeight="1">
      <c r="A821" s="143"/>
      <c r="B821" s="144"/>
      <c r="C821" s="142"/>
      <c r="D821" s="142"/>
      <c r="E821" s="142"/>
      <c r="F821" s="142"/>
      <c r="G821" s="142"/>
      <c r="H821" s="142"/>
      <c r="I821" s="142"/>
      <c r="J821" s="142"/>
      <c r="K821" s="245"/>
      <c r="L821" s="245"/>
      <c r="M821" s="142"/>
      <c r="N821" s="245"/>
      <c r="O821" s="245"/>
      <c r="P821" s="142"/>
      <c r="Q821" s="142"/>
      <c r="R821" s="142"/>
      <c r="S821" s="142"/>
      <c r="T821" s="142"/>
    </row>
    <row r="822" spans="1:20" ht="15" customHeight="1">
      <c r="A822" s="143"/>
      <c r="B822" s="144"/>
      <c r="C822" s="142"/>
      <c r="D822" s="142"/>
      <c r="E822" s="142"/>
      <c r="F822" s="142"/>
      <c r="G822" s="142"/>
      <c r="H822" s="142"/>
      <c r="I822" s="142"/>
      <c r="J822" s="142"/>
      <c r="K822" s="245"/>
      <c r="L822" s="245"/>
      <c r="M822" s="142"/>
      <c r="N822" s="245"/>
      <c r="O822" s="245"/>
      <c r="P822" s="142"/>
      <c r="Q822" s="142"/>
      <c r="R822" s="142"/>
      <c r="S822" s="142"/>
      <c r="T822" s="142"/>
    </row>
    <row r="823" spans="1:20" ht="15" customHeight="1">
      <c r="A823" s="143"/>
      <c r="B823" s="144"/>
      <c r="C823" s="142"/>
      <c r="D823" s="142"/>
      <c r="E823" s="142"/>
      <c r="F823" s="142"/>
      <c r="G823" s="142"/>
      <c r="H823" s="142"/>
      <c r="I823" s="142"/>
      <c r="J823" s="142"/>
      <c r="K823" s="245"/>
      <c r="L823" s="245"/>
      <c r="M823" s="142"/>
      <c r="N823" s="245"/>
      <c r="O823" s="245"/>
      <c r="P823" s="142"/>
      <c r="Q823" s="142"/>
      <c r="R823" s="142"/>
      <c r="S823" s="142"/>
      <c r="T823" s="142"/>
    </row>
    <row r="824" spans="1:20" ht="15" customHeight="1">
      <c r="A824" s="143"/>
      <c r="B824" s="144"/>
      <c r="C824" s="142"/>
      <c r="D824" s="142"/>
      <c r="E824" s="142"/>
      <c r="F824" s="142"/>
      <c r="G824" s="142"/>
      <c r="H824" s="142"/>
      <c r="I824" s="142"/>
      <c r="J824" s="142"/>
      <c r="K824" s="245"/>
      <c r="L824" s="245"/>
      <c r="M824" s="142"/>
      <c r="N824" s="245"/>
      <c r="O824" s="245"/>
      <c r="P824" s="142"/>
      <c r="Q824" s="142"/>
      <c r="R824" s="142"/>
      <c r="S824" s="142"/>
      <c r="T824" s="142"/>
    </row>
    <row r="825" spans="1:20" ht="15" customHeight="1">
      <c r="A825" s="143"/>
      <c r="B825" s="144"/>
      <c r="C825" s="142"/>
      <c r="D825" s="142"/>
      <c r="E825" s="142"/>
      <c r="F825" s="142"/>
      <c r="G825" s="142"/>
      <c r="H825" s="142"/>
      <c r="I825" s="142"/>
      <c r="J825" s="142"/>
      <c r="K825" s="245"/>
      <c r="L825" s="245"/>
      <c r="M825" s="142"/>
      <c r="N825" s="245"/>
      <c r="O825" s="245"/>
      <c r="P825" s="142"/>
      <c r="Q825" s="142"/>
      <c r="R825" s="142"/>
      <c r="S825" s="142"/>
      <c r="T825" s="142"/>
    </row>
    <row r="826" spans="1:20" ht="15" customHeight="1">
      <c r="A826" s="143"/>
      <c r="B826" s="144"/>
      <c r="C826" s="142"/>
      <c r="D826" s="142"/>
      <c r="E826" s="142"/>
      <c r="F826" s="142"/>
      <c r="G826" s="142"/>
      <c r="H826" s="142"/>
      <c r="I826" s="142"/>
      <c r="J826" s="142"/>
      <c r="K826" s="245"/>
      <c r="L826" s="245"/>
      <c r="M826" s="142"/>
      <c r="N826" s="245"/>
      <c r="O826" s="245"/>
      <c r="P826" s="142"/>
      <c r="Q826" s="142"/>
      <c r="R826" s="142"/>
      <c r="S826" s="142"/>
      <c r="T826" s="142"/>
    </row>
    <row r="827" spans="1:20" ht="15" customHeight="1">
      <c r="A827" s="143"/>
      <c r="B827" s="144"/>
      <c r="C827" s="142"/>
      <c r="D827" s="142"/>
      <c r="E827" s="142"/>
      <c r="F827" s="142"/>
      <c r="G827" s="142"/>
      <c r="H827" s="142"/>
      <c r="I827" s="142"/>
      <c r="J827" s="142"/>
      <c r="K827" s="245"/>
      <c r="L827" s="245"/>
      <c r="M827" s="142"/>
      <c r="N827" s="245"/>
      <c r="O827" s="245"/>
      <c r="P827" s="142"/>
      <c r="Q827" s="142"/>
      <c r="R827" s="142"/>
      <c r="S827" s="142"/>
      <c r="T827" s="142"/>
    </row>
    <row r="828" spans="1:20" ht="15" customHeight="1">
      <c r="A828" s="143"/>
      <c r="B828" s="144"/>
      <c r="C828" s="142"/>
      <c r="D828" s="142"/>
      <c r="E828" s="142"/>
      <c r="F828" s="142"/>
      <c r="G828" s="142"/>
      <c r="H828" s="142"/>
      <c r="I828" s="142"/>
      <c r="J828" s="142"/>
      <c r="K828" s="245"/>
      <c r="L828" s="245"/>
      <c r="M828" s="142"/>
      <c r="N828" s="245"/>
      <c r="O828" s="245"/>
      <c r="P828" s="142"/>
      <c r="Q828" s="142"/>
      <c r="R828" s="142"/>
      <c r="S828" s="142"/>
      <c r="T828" s="142"/>
    </row>
    <row r="829" spans="1:20" ht="15" customHeight="1">
      <c r="A829" s="143"/>
      <c r="B829" s="144"/>
      <c r="C829" s="142"/>
      <c r="D829" s="142"/>
      <c r="E829" s="142"/>
      <c r="F829" s="142"/>
      <c r="G829" s="142"/>
      <c r="H829" s="142"/>
      <c r="I829" s="142"/>
      <c r="J829" s="142"/>
      <c r="K829" s="245"/>
      <c r="L829" s="245"/>
      <c r="M829" s="142"/>
      <c r="N829" s="245"/>
      <c r="O829" s="245"/>
      <c r="P829" s="142"/>
      <c r="Q829" s="142"/>
      <c r="R829" s="142"/>
      <c r="S829" s="142"/>
      <c r="T829" s="142"/>
    </row>
    <row r="830" spans="1:20" ht="15" customHeight="1">
      <c r="A830" s="143"/>
      <c r="B830" s="144"/>
      <c r="C830" s="142"/>
      <c r="D830" s="142"/>
      <c r="E830" s="142"/>
      <c r="F830" s="142"/>
      <c r="G830" s="142"/>
      <c r="H830" s="142"/>
      <c r="I830" s="142"/>
      <c r="J830" s="142"/>
      <c r="K830" s="245"/>
      <c r="L830" s="245"/>
      <c r="M830" s="142"/>
      <c r="N830" s="245"/>
      <c r="O830" s="245"/>
      <c r="P830" s="142"/>
      <c r="Q830" s="142"/>
      <c r="R830" s="142"/>
      <c r="S830" s="142"/>
      <c r="T830" s="142"/>
    </row>
    <row r="831" spans="1:20" ht="15" customHeight="1">
      <c r="A831" s="143"/>
      <c r="B831" s="144"/>
      <c r="C831" s="142"/>
      <c r="D831" s="142"/>
      <c r="E831" s="142"/>
      <c r="F831" s="142"/>
      <c r="G831" s="142"/>
      <c r="H831" s="142"/>
      <c r="I831" s="142"/>
      <c r="J831" s="142"/>
      <c r="K831" s="245"/>
      <c r="L831" s="245"/>
      <c r="M831" s="142"/>
      <c r="N831" s="245"/>
      <c r="O831" s="245"/>
      <c r="P831" s="142"/>
      <c r="Q831" s="142"/>
      <c r="R831" s="142"/>
      <c r="S831" s="142"/>
      <c r="T831" s="142"/>
    </row>
    <row r="832" spans="1:20" ht="15" customHeight="1">
      <c r="A832" s="143"/>
      <c r="B832" s="144"/>
      <c r="C832" s="142"/>
      <c r="D832" s="142"/>
      <c r="E832" s="142"/>
      <c r="F832" s="142"/>
      <c r="G832" s="142"/>
      <c r="H832" s="142"/>
      <c r="I832" s="142"/>
      <c r="J832" s="142"/>
      <c r="K832" s="245"/>
      <c r="L832" s="245"/>
      <c r="M832" s="142"/>
      <c r="N832" s="245"/>
      <c r="O832" s="245"/>
      <c r="P832" s="142"/>
      <c r="Q832" s="142"/>
      <c r="R832" s="142"/>
      <c r="S832" s="142"/>
      <c r="T832" s="142"/>
    </row>
    <row r="833" spans="1:20" ht="15" customHeight="1">
      <c r="A833" s="143"/>
      <c r="B833" s="144"/>
      <c r="C833" s="142"/>
      <c r="D833" s="142"/>
      <c r="E833" s="142"/>
      <c r="F833" s="142"/>
      <c r="G833" s="142"/>
      <c r="H833" s="142"/>
      <c r="I833" s="142"/>
      <c r="J833" s="142"/>
      <c r="K833" s="245"/>
      <c r="L833" s="245"/>
      <c r="M833" s="142"/>
      <c r="N833" s="245"/>
      <c r="O833" s="245"/>
      <c r="P833" s="142"/>
      <c r="Q833" s="142"/>
      <c r="R833" s="142"/>
      <c r="S833" s="142"/>
      <c r="T833" s="142"/>
    </row>
    <row r="834" spans="1:20" ht="15" customHeight="1">
      <c r="A834" s="143"/>
      <c r="B834" s="144"/>
      <c r="C834" s="142"/>
      <c r="D834" s="142"/>
      <c r="E834" s="142"/>
      <c r="F834" s="142"/>
      <c r="G834" s="142"/>
      <c r="H834" s="142"/>
      <c r="I834" s="142"/>
      <c r="J834" s="142"/>
      <c r="K834" s="245"/>
      <c r="L834" s="245"/>
      <c r="M834" s="142"/>
      <c r="N834" s="245"/>
      <c r="O834" s="245"/>
      <c r="P834" s="142"/>
      <c r="Q834" s="142"/>
      <c r="R834" s="142"/>
      <c r="S834" s="142"/>
      <c r="T834" s="142"/>
    </row>
    <row r="835" spans="1:20" ht="15" customHeight="1">
      <c r="A835" s="143"/>
      <c r="B835" s="144"/>
      <c r="C835" s="142"/>
      <c r="D835" s="142"/>
      <c r="E835" s="142"/>
      <c r="F835" s="142"/>
      <c r="G835" s="142"/>
      <c r="H835" s="142"/>
      <c r="I835" s="142"/>
      <c r="J835" s="142"/>
      <c r="K835" s="245"/>
      <c r="L835" s="245"/>
      <c r="M835" s="142"/>
      <c r="N835" s="245"/>
      <c r="O835" s="245"/>
      <c r="P835" s="142"/>
      <c r="Q835" s="142"/>
      <c r="R835" s="142"/>
      <c r="S835" s="142"/>
      <c r="T835" s="142"/>
    </row>
    <row r="836" spans="1:20" ht="15" customHeight="1">
      <c r="A836" s="143"/>
      <c r="B836" s="144"/>
      <c r="C836" s="142"/>
      <c r="D836" s="142"/>
      <c r="E836" s="142"/>
      <c r="F836" s="142"/>
      <c r="G836" s="142"/>
      <c r="H836" s="142"/>
      <c r="I836" s="142"/>
      <c r="J836" s="142"/>
      <c r="K836" s="245"/>
      <c r="L836" s="245"/>
      <c r="M836" s="142"/>
      <c r="N836" s="245"/>
      <c r="O836" s="245"/>
      <c r="P836" s="142"/>
      <c r="Q836" s="142"/>
      <c r="R836" s="142"/>
      <c r="S836" s="142"/>
      <c r="T836" s="142"/>
    </row>
    <row r="837" spans="1:20" ht="15" customHeight="1">
      <c r="A837" s="143"/>
      <c r="B837" s="144"/>
      <c r="C837" s="142"/>
      <c r="D837" s="142"/>
      <c r="E837" s="142"/>
      <c r="F837" s="142"/>
      <c r="G837" s="142"/>
      <c r="H837" s="142"/>
      <c r="I837" s="142"/>
      <c r="J837" s="142"/>
      <c r="K837" s="245"/>
      <c r="L837" s="245"/>
      <c r="M837" s="142"/>
      <c r="N837" s="245"/>
      <c r="O837" s="245"/>
      <c r="P837" s="142"/>
      <c r="Q837" s="142"/>
      <c r="R837" s="142"/>
      <c r="S837" s="142"/>
      <c r="T837" s="142"/>
    </row>
    <row r="838" spans="1:20" ht="15" customHeight="1">
      <c r="A838" s="143"/>
      <c r="B838" s="144"/>
      <c r="C838" s="142"/>
      <c r="D838" s="142"/>
      <c r="E838" s="142"/>
      <c r="F838" s="142"/>
      <c r="G838" s="142"/>
      <c r="H838" s="142"/>
      <c r="I838" s="142"/>
      <c r="J838" s="142"/>
      <c r="K838" s="245"/>
      <c r="L838" s="245"/>
      <c r="M838" s="142"/>
      <c r="N838" s="245"/>
      <c r="O838" s="245"/>
      <c r="P838" s="142"/>
      <c r="Q838" s="142"/>
      <c r="R838" s="142"/>
      <c r="S838" s="142"/>
      <c r="T838" s="142"/>
    </row>
    <row r="839" spans="1:20" ht="15" customHeight="1">
      <c r="A839" s="143"/>
      <c r="B839" s="144"/>
      <c r="C839" s="142"/>
      <c r="D839" s="142"/>
      <c r="E839" s="142"/>
      <c r="F839" s="142"/>
      <c r="G839" s="142"/>
      <c r="H839" s="142"/>
      <c r="I839" s="142"/>
      <c r="J839" s="142"/>
      <c r="K839" s="245"/>
      <c r="L839" s="245"/>
      <c r="M839" s="142"/>
      <c r="N839" s="245"/>
      <c r="O839" s="245"/>
      <c r="P839" s="142"/>
      <c r="Q839" s="142"/>
      <c r="R839" s="142"/>
      <c r="S839" s="142"/>
      <c r="T839" s="142"/>
    </row>
    <row r="840" spans="1:20" ht="15" customHeight="1">
      <c r="A840" s="143"/>
      <c r="B840" s="144"/>
      <c r="C840" s="142"/>
      <c r="D840" s="142"/>
      <c r="E840" s="142"/>
      <c r="F840" s="142"/>
      <c r="G840" s="142"/>
      <c r="H840" s="142"/>
      <c r="I840" s="142"/>
      <c r="J840" s="142"/>
      <c r="K840" s="245"/>
      <c r="L840" s="245"/>
      <c r="M840" s="142"/>
      <c r="N840" s="245"/>
      <c r="O840" s="245"/>
      <c r="P840" s="142"/>
      <c r="Q840" s="142"/>
      <c r="R840" s="142"/>
      <c r="S840" s="142"/>
      <c r="T840" s="142"/>
    </row>
    <row r="841" spans="1:20" ht="15" customHeight="1">
      <c r="A841" s="143"/>
      <c r="B841" s="144"/>
      <c r="C841" s="142"/>
      <c r="D841" s="142"/>
      <c r="E841" s="142"/>
      <c r="F841" s="142"/>
      <c r="G841" s="142"/>
      <c r="H841" s="142"/>
      <c r="I841" s="142"/>
      <c r="J841" s="142"/>
      <c r="K841" s="245"/>
      <c r="L841" s="245"/>
      <c r="M841" s="142"/>
      <c r="N841" s="245"/>
      <c r="O841" s="245"/>
      <c r="P841" s="142"/>
      <c r="Q841" s="142"/>
      <c r="R841" s="142"/>
      <c r="S841" s="142"/>
      <c r="T841" s="142"/>
    </row>
    <row r="842" spans="1:20" ht="15" customHeight="1">
      <c r="A842" s="143"/>
      <c r="B842" s="144"/>
      <c r="C842" s="142"/>
      <c r="D842" s="142"/>
      <c r="E842" s="142"/>
      <c r="F842" s="142"/>
      <c r="G842" s="142"/>
      <c r="H842" s="142"/>
      <c r="I842" s="142"/>
      <c r="J842" s="142"/>
      <c r="K842" s="245"/>
      <c r="L842" s="245"/>
      <c r="M842" s="142"/>
      <c r="N842" s="245"/>
      <c r="O842" s="245"/>
      <c r="P842" s="142"/>
      <c r="Q842" s="142"/>
      <c r="R842" s="142"/>
      <c r="S842" s="142"/>
      <c r="T842" s="142"/>
    </row>
    <row r="843" spans="1:20" ht="15" customHeight="1">
      <c r="A843" s="143"/>
      <c r="B843" s="144"/>
      <c r="C843" s="142"/>
      <c r="D843" s="142"/>
      <c r="E843" s="142"/>
      <c r="F843" s="142"/>
      <c r="G843" s="142"/>
      <c r="H843" s="142"/>
      <c r="I843" s="142"/>
      <c r="J843" s="142"/>
      <c r="K843" s="245"/>
      <c r="L843" s="245"/>
      <c r="M843" s="142"/>
      <c r="N843" s="245"/>
      <c r="O843" s="245"/>
      <c r="P843" s="142"/>
      <c r="Q843" s="142"/>
      <c r="R843" s="142"/>
      <c r="S843" s="142"/>
      <c r="T843" s="142"/>
    </row>
    <row r="844" spans="1:20" ht="15" customHeight="1">
      <c r="A844" s="143"/>
      <c r="B844" s="144"/>
      <c r="C844" s="142"/>
      <c r="D844" s="142"/>
      <c r="E844" s="142"/>
      <c r="F844" s="142"/>
      <c r="G844" s="142"/>
      <c r="H844" s="142"/>
      <c r="I844" s="142"/>
      <c r="J844" s="142"/>
      <c r="K844" s="245"/>
      <c r="L844" s="245"/>
      <c r="M844" s="142"/>
      <c r="N844" s="245"/>
      <c r="O844" s="245"/>
      <c r="P844" s="142"/>
      <c r="Q844" s="142"/>
      <c r="R844" s="142"/>
      <c r="S844" s="142"/>
      <c r="T844" s="142"/>
    </row>
    <row r="845" spans="1:20" ht="15" customHeight="1">
      <c r="A845" s="143"/>
      <c r="B845" s="144"/>
      <c r="C845" s="142"/>
      <c r="D845" s="142"/>
      <c r="E845" s="142"/>
      <c r="F845" s="142"/>
      <c r="G845" s="142"/>
      <c r="H845" s="142"/>
      <c r="I845" s="142"/>
      <c r="J845" s="142"/>
      <c r="K845" s="245"/>
      <c r="L845" s="245"/>
      <c r="M845" s="142"/>
      <c r="N845" s="245"/>
      <c r="O845" s="245"/>
      <c r="P845" s="142"/>
      <c r="Q845" s="142"/>
      <c r="R845" s="142"/>
      <c r="S845" s="142"/>
      <c r="T845" s="142"/>
    </row>
    <row r="846" spans="1:20" ht="15" customHeight="1">
      <c r="A846" s="143"/>
      <c r="B846" s="144"/>
      <c r="C846" s="142"/>
      <c r="D846" s="142"/>
      <c r="E846" s="142"/>
      <c r="F846" s="142"/>
      <c r="G846" s="142"/>
      <c r="H846" s="142"/>
      <c r="I846" s="142"/>
      <c r="J846" s="142"/>
      <c r="K846" s="245"/>
      <c r="L846" s="245"/>
      <c r="M846" s="142"/>
      <c r="N846" s="245"/>
      <c r="O846" s="245"/>
      <c r="P846" s="142"/>
      <c r="Q846" s="142"/>
      <c r="R846" s="142"/>
      <c r="S846" s="142"/>
      <c r="T846" s="142"/>
    </row>
    <row r="847" spans="1:20" ht="15" customHeight="1">
      <c r="A847" s="143"/>
      <c r="B847" s="144"/>
      <c r="C847" s="142"/>
      <c r="D847" s="142"/>
      <c r="E847" s="142"/>
      <c r="F847" s="142"/>
      <c r="G847" s="142"/>
      <c r="H847" s="142"/>
      <c r="I847" s="142"/>
      <c r="J847" s="142"/>
      <c r="K847" s="245"/>
      <c r="L847" s="245"/>
      <c r="M847" s="142"/>
      <c r="N847" s="245"/>
      <c r="O847" s="245"/>
      <c r="P847" s="142"/>
      <c r="Q847" s="142"/>
      <c r="R847" s="142"/>
      <c r="S847" s="142"/>
      <c r="T847" s="142"/>
    </row>
    <row r="848" spans="1:20" ht="15" customHeight="1">
      <c r="A848" s="143"/>
      <c r="B848" s="144"/>
      <c r="C848" s="142"/>
      <c r="D848" s="142"/>
      <c r="E848" s="142"/>
      <c r="F848" s="142"/>
      <c r="G848" s="142"/>
      <c r="H848" s="142"/>
      <c r="I848" s="142"/>
      <c r="J848" s="142"/>
      <c r="K848" s="245"/>
      <c r="L848" s="245"/>
      <c r="M848" s="142"/>
      <c r="N848" s="245"/>
      <c r="O848" s="245"/>
      <c r="P848" s="142"/>
      <c r="Q848" s="142"/>
      <c r="R848" s="142"/>
      <c r="S848" s="142"/>
      <c r="T848" s="142"/>
    </row>
    <row r="849" spans="1:20" ht="15" customHeight="1">
      <c r="A849" s="143"/>
      <c r="B849" s="144"/>
      <c r="C849" s="142"/>
      <c r="D849" s="142"/>
      <c r="E849" s="142"/>
      <c r="F849" s="142"/>
      <c r="G849" s="142"/>
      <c r="H849" s="142"/>
      <c r="I849" s="142"/>
      <c r="J849" s="142"/>
      <c r="K849" s="245"/>
      <c r="L849" s="245"/>
      <c r="M849" s="142"/>
      <c r="N849" s="245"/>
      <c r="O849" s="245"/>
      <c r="P849" s="142"/>
      <c r="Q849" s="142"/>
      <c r="R849" s="142"/>
      <c r="S849" s="142"/>
      <c r="T849" s="142"/>
    </row>
    <row r="850" spans="1:20" ht="15" customHeight="1">
      <c r="A850" s="143"/>
      <c r="B850" s="144"/>
      <c r="C850" s="142"/>
      <c r="D850" s="142"/>
      <c r="E850" s="142"/>
      <c r="F850" s="142"/>
      <c r="G850" s="142"/>
      <c r="H850" s="142"/>
      <c r="I850" s="142"/>
      <c r="J850" s="142"/>
      <c r="K850" s="245"/>
      <c r="L850" s="245"/>
      <c r="M850" s="142"/>
      <c r="N850" s="245"/>
      <c r="O850" s="245"/>
      <c r="P850" s="142"/>
      <c r="Q850" s="142"/>
      <c r="R850" s="142"/>
      <c r="S850" s="142"/>
      <c r="T850" s="142"/>
    </row>
    <row r="851" spans="1:20" ht="15" customHeight="1">
      <c r="A851" s="143"/>
      <c r="B851" s="144"/>
      <c r="C851" s="142"/>
      <c r="D851" s="142"/>
      <c r="E851" s="142"/>
      <c r="F851" s="142"/>
      <c r="G851" s="142"/>
      <c r="H851" s="142"/>
      <c r="I851" s="142"/>
      <c r="J851" s="142"/>
      <c r="K851" s="245"/>
      <c r="L851" s="245"/>
      <c r="M851" s="142"/>
      <c r="N851" s="245"/>
      <c r="O851" s="245"/>
      <c r="P851" s="142"/>
      <c r="Q851" s="142"/>
      <c r="R851" s="142"/>
      <c r="S851" s="142"/>
      <c r="T851" s="142"/>
    </row>
    <row r="852" spans="1:20" ht="15" customHeight="1">
      <c r="A852" s="143"/>
      <c r="B852" s="144"/>
      <c r="C852" s="142"/>
      <c r="D852" s="142"/>
      <c r="E852" s="142"/>
      <c r="F852" s="142"/>
      <c r="G852" s="142"/>
      <c r="H852" s="142"/>
      <c r="I852" s="142"/>
      <c r="J852" s="142"/>
      <c r="K852" s="245"/>
      <c r="L852" s="245"/>
      <c r="M852" s="142"/>
      <c r="N852" s="245"/>
      <c r="O852" s="245"/>
      <c r="P852" s="142"/>
      <c r="Q852" s="142"/>
      <c r="R852" s="142"/>
      <c r="S852" s="142"/>
      <c r="T852" s="142"/>
    </row>
    <row r="853" spans="1:20" ht="15" customHeight="1">
      <c r="A853" s="143"/>
      <c r="B853" s="144"/>
      <c r="C853" s="142"/>
      <c r="D853" s="142"/>
      <c r="E853" s="142"/>
      <c r="F853" s="142"/>
      <c r="G853" s="142"/>
      <c r="H853" s="142"/>
      <c r="I853" s="142"/>
      <c r="J853" s="142"/>
      <c r="K853" s="245"/>
      <c r="L853" s="245"/>
      <c r="M853" s="142"/>
      <c r="N853" s="245"/>
      <c r="O853" s="245"/>
      <c r="P853" s="142"/>
      <c r="Q853" s="142"/>
      <c r="R853" s="142"/>
      <c r="S853" s="142"/>
      <c r="T853" s="142"/>
    </row>
    <row r="854" spans="1:20" ht="15" customHeight="1">
      <c r="A854" s="143"/>
      <c r="B854" s="144"/>
      <c r="C854" s="142"/>
      <c r="D854" s="142"/>
      <c r="E854" s="142"/>
      <c r="F854" s="142"/>
      <c r="G854" s="142"/>
      <c r="H854" s="142"/>
      <c r="I854" s="142"/>
      <c r="J854" s="142"/>
      <c r="K854" s="245"/>
      <c r="L854" s="245"/>
      <c r="M854" s="142"/>
      <c r="N854" s="245"/>
      <c r="O854" s="245"/>
      <c r="P854" s="142"/>
      <c r="Q854" s="142"/>
      <c r="R854" s="142"/>
      <c r="S854" s="142"/>
      <c r="T854" s="142"/>
    </row>
    <row r="855" spans="1:20" ht="15" customHeight="1">
      <c r="A855" s="143"/>
      <c r="B855" s="144"/>
      <c r="C855" s="142"/>
      <c r="D855" s="142"/>
      <c r="E855" s="142"/>
      <c r="F855" s="142"/>
      <c r="G855" s="142"/>
      <c r="H855" s="142"/>
      <c r="I855" s="142"/>
      <c r="J855" s="142"/>
      <c r="K855" s="245"/>
      <c r="L855" s="245"/>
      <c r="M855" s="142"/>
      <c r="N855" s="245"/>
      <c r="O855" s="245"/>
      <c r="P855" s="142"/>
      <c r="Q855" s="142"/>
      <c r="R855" s="142"/>
      <c r="S855" s="142"/>
      <c r="T855" s="142"/>
    </row>
    <row r="856" spans="1:20" ht="15" customHeight="1">
      <c r="A856" s="143"/>
      <c r="B856" s="144"/>
      <c r="C856" s="142"/>
      <c r="D856" s="142"/>
      <c r="E856" s="142"/>
      <c r="F856" s="142"/>
      <c r="G856" s="142"/>
      <c r="H856" s="142"/>
      <c r="I856" s="142"/>
      <c r="J856" s="142"/>
      <c r="K856" s="245"/>
      <c r="L856" s="245"/>
      <c r="M856" s="142"/>
      <c r="N856" s="245"/>
      <c r="O856" s="245"/>
      <c r="P856" s="142"/>
      <c r="Q856" s="142"/>
      <c r="R856" s="142"/>
      <c r="S856" s="142"/>
      <c r="T856" s="142"/>
    </row>
    <row r="857" spans="1:20" ht="15" customHeight="1">
      <c r="A857" s="143"/>
      <c r="B857" s="144"/>
      <c r="C857" s="142"/>
      <c r="D857" s="142"/>
      <c r="E857" s="142"/>
      <c r="F857" s="142"/>
      <c r="G857" s="142"/>
      <c r="H857" s="142"/>
      <c r="I857" s="142"/>
      <c r="J857" s="142"/>
      <c r="K857" s="245"/>
      <c r="L857" s="245"/>
      <c r="M857" s="142"/>
      <c r="N857" s="245"/>
      <c r="O857" s="245"/>
      <c r="P857" s="142"/>
      <c r="Q857" s="142"/>
      <c r="R857" s="142"/>
      <c r="S857" s="142"/>
      <c r="T857" s="142"/>
    </row>
    <row r="858" spans="1:20" ht="15" customHeight="1">
      <c r="A858" s="143"/>
      <c r="B858" s="144"/>
      <c r="C858" s="142"/>
      <c r="D858" s="142"/>
      <c r="E858" s="142"/>
      <c r="F858" s="142"/>
      <c r="G858" s="142"/>
      <c r="H858" s="142"/>
      <c r="I858" s="142"/>
      <c r="J858" s="142"/>
      <c r="K858" s="245"/>
      <c r="L858" s="245"/>
      <c r="M858" s="142"/>
      <c r="N858" s="245"/>
      <c r="O858" s="245"/>
      <c r="P858" s="142"/>
      <c r="Q858" s="142"/>
      <c r="R858" s="142"/>
      <c r="S858" s="142"/>
      <c r="T858" s="142"/>
    </row>
    <row r="859" spans="1:20" ht="15" customHeight="1">
      <c r="A859" s="143"/>
      <c r="B859" s="144"/>
      <c r="C859" s="142"/>
      <c r="D859" s="142"/>
      <c r="E859" s="142"/>
      <c r="F859" s="142"/>
      <c r="G859" s="142"/>
      <c r="H859" s="142"/>
      <c r="I859" s="142"/>
      <c r="J859" s="142"/>
      <c r="K859" s="245"/>
      <c r="L859" s="245"/>
      <c r="M859" s="142"/>
      <c r="N859" s="245"/>
      <c r="O859" s="245"/>
      <c r="P859" s="142"/>
      <c r="Q859" s="142"/>
      <c r="R859" s="142"/>
      <c r="S859" s="142"/>
      <c r="T859" s="142"/>
    </row>
    <row r="860" spans="1:20" ht="15" customHeight="1">
      <c r="A860" s="143"/>
      <c r="B860" s="144"/>
      <c r="C860" s="142"/>
      <c r="D860" s="142"/>
      <c r="E860" s="142"/>
      <c r="F860" s="142"/>
      <c r="G860" s="142"/>
      <c r="H860" s="142"/>
      <c r="I860" s="142"/>
      <c r="J860" s="142"/>
      <c r="K860" s="245"/>
      <c r="L860" s="245"/>
      <c r="M860" s="142"/>
      <c r="N860" s="245"/>
      <c r="O860" s="245"/>
      <c r="P860" s="142"/>
      <c r="Q860" s="142"/>
      <c r="R860" s="142"/>
      <c r="S860" s="142"/>
      <c r="T860" s="142"/>
    </row>
    <row r="861" spans="1:20" ht="15" customHeight="1">
      <c r="A861" s="143"/>
      <c r="B861" s="144"/>
      <c r="C861" s="142"/>
      <c r="D861" s="142"/>
      <c r="E861" s="142"/>
      <c r="F861" s="142"/>
      <c r="G861" s="142"/>
      <c r="H861" s="142"/>
      <c r="I861" s="142"/>
      <c r="J861" s="142"/>
      <c r="K861" s="245"/>
      <c r="L861" s="245"/>
      <c r="M861" s="142"/>
      <c r="N861" s="245"/>
      <c r="O861" s="245"/>
      <c r="P861" s="142"/>
      <c r="Q861" s="142"/>
      <c r="R861" s="142"/>
      <c r="S861" s="142"/>
      <c r="T861" s="142"/>
    </row>
    <row r="862" spans="1:20" ht="15" customHeight="1">
      <c r="A862" s="143"/>
      <c r="B862" s="144"/>
      <c r="C862" s="142"/>
      <c r="D862" s="142"/>
      <c r="E862" s="142"/>
      <c r="F862" s="142"/>
      <c r="G862" s="142"/>
      <c r="H862" s="142"/>
      <c r="I862" s="142"/>
      <c r="J862" s="142"/>
      <c r="K862" s="245"/>
      <c r="L862" s="245"/>
      <c r="M862" s="142"/>
      <c r="N862" s="245"/>
      <c r="O862" s="245"/>
      <c r="P862" s="142"/>
      <c r="Q862" s="142"/>
      <c r="R862" s="142"/>
      <c r="S862" s="142"/>
      <c r="T862" s="142"/>
    </row>
    <row r="863" spans="1:20" ht="15" customHeight="1">
      <c r="A863" s="143"/>
      <c r="B863" s="144"/>
      <c r="C863" s="142"/>
      <c r="D863" s="142"/>
      <c r="E863" s="142"/>
      <c r="F863" s="142"/>
      <c r="G863" s="142"/>
      <c r="H863" s="142"/>
      <c r="I863" s="142"/>
      <c r="J863" s="142"/>
      <c r="K863" s="245"/>
      <c r="L863" s="245"/>
      <c r="M863" s="142"/>
      <c r="N863" s="245"/>
      <c r="O863" s="245"/>
      <c r="P863" s="142"/>
      <c r="Q863" s="142"/>
      <c r="R863" s="142"/>
      <c r="S863" s="142"/>
      <c r="T863" s="142"/>
    </row>
    <row r="864" spans="1:20" ht="15" customHeight="1">
      <c r="A864" s="143"/>
      <c r="B864" s="144"/>
      <c r="C864" s="142"/>
      <c r="D864" s="142"/>
      <c r="E864" s="142"/>
      <c r="F864" s="142"/>
      <c r="G864" s="142"/>
      <c r="H864" s="142"/>
      <c r="I864" s="142"/>
      <c r="J864" s="142"/>
      <c r="K864" s="245"/>
      <c r="L864" s="245"/>
      <c r="M864" s="142"/>
      <c r="N864" s="245"/>
      <c r="O864" s="245"/>
      <c r="P864" s="142"/>
      <c r="Q864" s="142"/>
      <c r="R864" s="142"/>
      <c r="S864" s="142"/>
      <c r="T864" s="142"/>
    </row>
    <row r="865" spans="1:20" ht="15" customHeight="1">
      <c r="A865" s="143"/>
      <c r="B865" s="144"/>
      <c r="C865" s="142"/>
      <c r="D865" s="142"/>
      <c r="E865" s="142"/>
      <c r="F865" s="142"/>
      <c r="G865" s="142"/>
      <c r="H865" s="142"/>
      <c r="I865" s="142"/>
      <c r="J865" s="142"/>
      <c r="K865" s="245"/>
      <c r="L865" s="245"/>
      <c r="M865" s="142"/>
      <c r="N865" s="245"/>
      <c r="O865" s="245"/>
      <c r="P865" s="142"/>
      <c r="Q865" s="142"/>
      <c r="R865" s="142"/>
      <c r="S865" s="142"/>
      <c r="T865" s="142"/>
    </row>
    <row r="866" spans="1:20" ht="15" customHeight="1">
      <c r="A866" s="143"/>
      <c r="B866" s="144"/>
      <c r="C866" s="142"/>
      <c r="D866" s="142"/>
      <c r="E866" s="142"/>
      <c r="F866" s="142"/>
      <c r="G866" s="142"/>
      <c r="H866" s="142"/>
      <c r="I866" s="142"/>
      <c r="J866" s="142"/>
      <c r="K866" s="245"/>
      <c r="L866" s="245"/>
      <c r="M866" s="142"/>
      <c r="N866" s="245"/>
      <c r="O866" s="245"/>
      <c r="P866" s="142"/>
      <c r="Q866" s="142"/>
      <c r="R866" s="142"/>
      <c r="S866" s="142"/>
      <c r="T866" s="142"/>
    </row>
    <row r="867" spans="1:20" ht="15" customHeight="1">
      <c r="A867" s="143"/>
      <c r="B867" s="144"/>
      <c r="C867" s="142"/>
      <c r="D867" s="142"/>
      <c r="E867" s="142"/>
      <c r="F867" s="142"/>
      <c r="G867" s="142"/>
      <c r="H867" s="142"/>
      <c r="I867" s="142"/>
      <c r="J867" s="142"/>
      <c r="K867" s="245"/>
      <c r="L867" s="245"/>
      <c r="M867" s="142"/>
      <c r="N867" s="245"/>
      <c r="O867" s="245"/>
      <c r="P867" s="142"/>
      <c r="Q867" s="142"/>
      <c r="R867" s="142"/>
      <c r="S867" s="142"/>
      <c r="T867" s="142"/>
    </row>
    <row r="868" spans="1:20" ht="15" customHeight="1">
      <c r="A868" s="143"/>
      <c r="B868" s="144"/>
      <c r="C868" s="142"/>
      <c r="D868" s="142"/>
      <c r="E868" s="142"/>
      <c r="F868" s="142"/>
      <c r="G868" s="142"/>
      <c r="H868" s="142"/>
      <c r="I868" s="142"/>
      <c r="J868" s="142"/>
      <c r="K868" s="245"/>
      <c r="L868" s="245"/>
      <c r="M868" s="142"/>
      <c r="N868" s="245"/>
      <c r="O868" s="245"/>
      <c r="P868" s="142"/>
      <c r="Q868" s="142"/>
      <c r="R868" s="142"/>
      <c r="S868" s="142"/>
      <c r="T868" s="142"/>
    </row>
    <row r="869" spans="1:20" ht="15" customHeight="1">
      <c r="A869" s="143"/>
      <c r="B869" s="144"/>
      <c r="C869" s="142"/>
      <c r="D869" s="142"/>
      <c r="E869" s="142"/>
      <c r="F869" s="142"/>
      <c r="G869" s="142"/>
      <c r="H869" s="142"/>
      <c r="I869" s="142"/>
      <c r="J869" s="142"/>
      <c r="K869" s="245"/>
      <c r="L869" s="245"/>
      <c r="M869" s="142"/>
      <c r="N869" s="245"/>
      <c r="O869" s="245"/>
      <c r="P869" s="142"/>
      <c r="Q869" s="142"/>
      <c r="R869" s="142"/>
      <c r="S869" s="142"/>
      <c r="T869" s="142"/>
    </row>
    <row r="870" spans="1:20" ht="15" customHeight="1">
      <c r="A870" s="143"/>
      <c r="B870" s="144"/>
      <c r="C870" s="142"/>
      <c r="D870" s="142"/>
      <c r="E870" s="142"/>
      <c r="F870" s="142"/>
      <c r="G870" s="142"/>
      <c r="H870" s="142"/>
      <c r="I870" s="142"/>
      <c r="J870" s="142"/>
      <c r="K870" s="245"/>
      <c r="L870" s="245"/>
      <c r="M870" s="142"/>
      <c r="N870" s="245"/>
      <c r="O870" s="245"/>
      <c r="P870" s="142"/>
      <c r="Q870" s="142"/>
      <c r="R870" s="142"/>
      <c r="S870" s="142"/>
      <c r="T870" s="142"/>
    </row>
    <row r="871" spans="1:20" ht="15" customHeight="1">
      <c r="A871" s="143"/>
      <c r="B871" s="144"/>
      <c r="C871" s="142"/>
      <c r="D871" s="142"/>
      <c r="E871" s="142"/>
      <c r="F871" s="142"/>
      <c r="G871" s="142"/>
      <c r="H871" s="142"/>
      <c r="I871" s="142"/>
      <c r="J871" s="142"/>
      <c r="K871" s="245"/>
      <c r="L871" s="245"/>
      <c r="M871" s="142"/>
      <c r="N871" s="245"/>
      <c r="O871" s="245"/>
      <c r="P871" s="142"/>
      <c r="Q871" s="142"/>
      <c r="R871" s="142"/>
      <c r="S871" s="142"/>
      <c r="T871" s="142"/>
    </row>
    <row r="872" spans="1:20" ht="15" customHeight="1">
      <c r="A872" s="143"/>
      <c r="B872" s="144"/>
      <c r="C872" s="142"/>
      <c r="D872" s="142"/>
      <c r="E872" s="142"/>
      <c r="F872" s="142"/>
      <c r="G872" s="142"/>
      <c r="H872" s="142"/>
      <c r="I872" s="142"/>
      <c r="J872" s="142"/>
      <c r="K872" s="245"/>
      <c r="L872" s="245"/>
      <c r="M872" s="142"/>
      <c r="N872" s="245"/>
      <c r="O872" s="245"/>
      <c r="P872" s="142"/>
      <c r="Q872" s="142"/>
      <c r="R872" s="142"/>
      <c r="S872" s="142"/>
      <c r="T872" s="142"/>
    </row>
    <row r="873" spans="1:20" ht="15" customHeight="1">
      <c r="A873" s="143"/>
      <c r="B873" s="144"/>
      <c r="C873" s="142"/>
      <c r="D873" s="142"/>
      <c r="E873" s="142"/>
      <c r="F873" s="142"/>
      <c r="G873" s="142"/>
      <c r="H873" s="142"/>
      <c r="I873" s="142"/>
      <c r="J873" s="142"/>
      <c r="K873" s="245"/>
      <c r="L873" s="245"/>
      <c r="M873" s="142"/>
      <c r="N873" s="245"/>
      <c r="O873" s="245"/>
      <c r="P873" s="142"/>
      <c r="Q873" s="142"/>
      <c r="R873" s="142"/>
      <c r="S873" s="142"/>
      <c r="T873" s="142"/>
    </row>
    <row r="874" spans="1:20" ht="15" customHeight="1">
      <c r="A874" s="143"/>
      <c r="B874" s="144"/>
      <c r="C874" s="142"/>
      <c r="D874" s="142"/>
      <c r="E874" s="142"/>
      <c r="F874" s="142"/>
      <c r="G874" s="142"/>
      <c r="H874" s="142"/>
      <c r="I874" s="142"/>
      <c r="J874" s="142"/>
      <c r="K874" s="245"/>
      <c r="L874" s="245"/>
      <c r="M874" s="142"/>
      <c r="N874" s="245"/>
      <c r="O874" s="245"/>
      <c r="P874" s="142"/>
      <c r="Q874" s="142"/>
      <c r="R874" s="142"/>
      <c r="S874" s="142"/>
      <c r="T874" s="142"/>
    </row>
    <row r="875" spans="1:20" ht="15" customHeight="1">
      <c r="A875" s="143"/>
      <c r="B875" s="144"/>
      <c r="C875" s="142"/>
      <c r="D875" s="142"/>
      <c r="E875" s="142"/>
      <c r="F875" s="142"/>
      <c r="G875" s="142"/>
      <c r="H875" s="142"/>
      <c r="I875" s="142"/>
      <c r="J875" s="142"/>
      <c r="K875" s="245"/>
      <c r="L875" s="245"/>
      <c r="M875" s="142"/>
      <c r="N875" s="245"/>
      <c r="O875" s="245"/>
      <c r="P875" s="142"/>
      <c r="Q875" s="142"/>
      <c r="R875" s="142"/>
      <c r="S875" s="142"/>
      <c r="T875" s="142"/>
    </row>
    <row r="876" spans="1:20" ht="15" customHeight="1">
      <c r="A876" s="143"/>
      <c r="B876" s="144"/>
      <c r="C876" s="142"/>
      <c r="D876" s="142"/>
      <c r="E876" s="142"/>
      <c r="F876" s="142"/>
      <c r="G876" s="142"/>
      <c r="H876" s="142"/>
      <c r="I876" s="142"/>
      <c r="J876" s="142"/>
      <c r="K876" s="245"/>
      <c r="L876" s="245"/>
      <c r="M876" s="142"/>
      <c r="N876" s="245"/>
      <c r="O876" s="245"/>
      <c r="P876" s="142"/>
      <c r="Q876" s="142"/>
      <c r="R876" s="142"/>
      <c r="S876" s="142"/>
      <c r="T876" s="142"/>
    </row>
    <row r="877" spans="1:20" ht="15" customHeight="1">
      <c r="A877" s="143"/>
      <c r="B877" s="144"/>
      <c r="C877" s="142"/>
      <c r="D877" s="142"/>
      <c r="E877" s="142"/>
      <c r="F877" s="142"/>
      <c r="G877" s="142"/>
      <c r="H877" s="142"/>
      <c r="I877" s="142"/>
      <c r="J877" s="142"/>
      <c r="K877" s="245"/>
      <c r="L877" s="245"/>
      <c r="M877" s="142"/>
      <c r="N877" s="245"/>
      <c r="O877" s="245"/>
      <c r="P877" s="142"/>
      <c r="Q877" s="142"/>
      <c r="R877" s="142"/>
      <c r="S877" s="142"/>
      <c r="T877" s="142"/>
    </row>
    <row r="878" spans="1:20" ht="15" customHeight="1">
      <c r="A878" s="143"/>
      <c r="B878" s="144"/>
      <c r="C878" s="142"/>
      <c r="D878" s="142"/>
      <c r="E878" s="142"/>
      <c r="F878" s="142"/>
      <c r="G878" s="142"/>
      <c r="H878" s="142"/>
      <c r="I878" s="142"/>
      <c r="J878" s="142"/>
      <c r="K878" s="245"/>
      <c r="L878" s="245"/>
      <c r="M878" s="142"/>
      <c r="N878" s="245"/>
      <c r="O878" s="245"/>
      <c r="P878" s="142"/>
      <c r="Q878" s="142"/>
      <c r="R878" s="142"/>
      <c r="S878" s="142"/>
      <c r="T878" s="142"/>
    </row>
    <row r="879" spans="1:20" ht="15" customHeight="1">
      <c r="A879" s="143"/>
      <c r="B879" s="144"/>
      <c r="C879" s="142"/>
      <c r="D879" s="142"/>
      <c r="E879" s="142"/>
      <c r="F879" s="142"/>
      <c r="G879" s="142"/>
      <c r="H879" s="142"/>
      <c r="I879" s="142"/>
      <c r="J879" s="142"/>
      <c r="K879" s="245"/>
      <c r="L879" s="245"/>
      <c r="M879" s="142"/>
      <c r="N879" s="245"/>
      <c r="O879" s="245"/>
      <c r="P879" s="142"/>
      <c r="Q879" s="142"/>
      <c r="R879" s="142"/>
      <c r="S879" s="142"/>
      <c r="T879" s="142"/>
    </row>
    <row r="880" spans="1:20" ht="15" customHeight="1">
      <c r="A880" s="143"/>
      <c r="B880" s="144"/>
      <c r="C880" s="142"/>
      <c r="D880" s="142"/>
      <c r="E880" s="142"/>
      <c r="F880" s="142"/>
      <c r="G880" s="142"/>
      <c r="H880" s="142"/>
      <c r="I880" s="142"/>
      <c r="J880" s="142"/>
      <c r="K880" s="245"/>
      <c r="L880" s="245"/>
      <c r="M880" s="142"/>
      <c r="N880" s="245"/>
      <c r="O880" s="245"/>
      <c r="P880" s="142"/>
      <c r="Q880" s="142"/>
      <c r="R880" s="142"/>
      <c r="S880" s="142"/>
      <c r="T880" s="142"/>
    </row>
    <row r="881" spans="1:20" ht="15" customHeight="1">
      <c r="A881" s="143"/>
      <c r="B881" s="144"/>
      <c r="C881" s="142"/>
      <c r="D881" s="142"/>
      <c r="E881" s="142"/>
      <c r="F881" s="142"/>
      <c r="G881" s="142"/>
      <c r="H881" s="142"/>
      <c r="I881" s="142"/>
      <c r="J881" s="142"/>
      <c r="K881" s="245"/>
      <c r="L881" s="245"/>
      <c r="M881" s="142"/>
      <c r="N881" s="245"/>
      <c r="O881" s="245"/>
      <c r="P881" s="142"/>
      <c r="Q881" s="142"/>
      <c r="R881" s="142"/>
      <c r="S881" s="142"/>
      <c r="T881" s="142"/>
    </row>
    <row r="882" spans="1:20" ht="15" customHeight="1">
      <c r="A882" s="143"/>
      <c r="B882" s="144"/>
      <c r="C882" s="142"/>
      <c r="D882" s="142"/>
      <c r="E882" s="142"/>
      <c r="F882" s="142"/>
      <c r="G882" s="142"/>
      <c r="H882" s="142"/>
      <c r="I882" s="142"/>
      <c r="J882" s="142"/>
      <c r="K882" s="245"/>
      <c r="L882" s="245"/>
      <c r="M882" s="142"/>
      <c r="N882" s="245"/>
      <c r="O882" s="245"/>
      <c r="P882" s="142"/>
      <c r="Q882" s="142"/>
      <c r="R882" s="142"/>
      <c r="S882" s="142"/>
      <c r="T882" s="142"/>
    </row>
    <row r="883" spans="1:20" ht="15" customHeight="1">
      <c r="A883" s="143"/>
      <c r="B883" s="144"/>
      <c r="C883" s="142"/>
      <c r="D883" s="142"/>
      <c r="E883" s="142"/>
      <c r="F883" s="142"/>
      <c r="G883" s="142"/>
      <c r="H883" s="142"/>
      <c r="I883" s="142"/>
      <c r="J883" s="142"/>
      <c r="K883" s="245"/>
      <c r="L883" s="245"/>
      <c r="M883" s="142"/>
      <c r="N883" s="245"/>
      <c r="O883" s="245"/>
      <c r="P883" s="142"/>
      <c r="Q883" s="142"/>
      <c r="R883" s="142"/>
      <c r="S883" s="142"/>
      <c r="T883" s="142"/>
    </row>
    <row r="884" spans="1:20" ht="15" customHeight="1">
      <c r="A884" s="143"/>
      <c r="B884" s="144"/>
      <c r="C884" s="142"/>
      <c r="D884" s="142"/>
      <c r="E884" s="142"/>
      <c r="F884" s="142"/>
      <c r="G884" s="142"/>
      <c r="H884" s="142"/>
      <c r="I884" s="142"/>
      <c r="J884" s="142"/>
      <c r="K884" s="245"/>
      <c r="L884" s="245"/>
      <c r="M884" s="142"/>
      <c r="N884" s="245"/>
      <c r="O884" s="245"/>
      <c r="P884" s="142"/>
      <c r="Q884" s="142"/>
      <c r="R884" s="142"/>
      <c r="S884" s="142"/>
      <c r="T884" s="142"/>
    </row>
    <row r="885" spans="1:20" ht="15" customHeight="1">
      <c r="A885" s="143"/>
      <c r="B885" s="144"/>
      <c r="C885" s="142"/>
      <c r="D885" s="142"/>
      <c r="E885" s="142"/>
      <c r="F885" s="142"/>
      <c r="G885" s="142"/>
      <c r="H885" s="142"/>
      <c r="I885" s="142"/>
      <c r="J885" s="142"/>
      <c r="K885" s="245"/>
      <c r="L885" s="245"/>
      <c r="M885" s="142"/>
      <c r="N885" s="245"/>
      <c r="O885" s="245"/>
      <c r="P885" s="142"/>
      <c r="Q885" s="142"/>
      <c r="R885" s="142"/>
      <c r="S885" s="142"/>
      <c r="T885" s="142"/>
    </row>
    <row r="886" spans="1:20" ht="15" customHeight="1">
      <c r="A886" s="143"/>
      <c r="B886" s="144"/>
      <c r="C886" s="142"/>
      <c r="D886" s="142"/>
      <c r="E886" s="142"/>
      <c r="F886" s="142"/>
      <c r="G886" s="142"/>
      <c r="H886" s="142"/>
      <c r="I886" s="142"/>
      <c r="J886" s="142"/>
      <c r="K886" s="245"/>
      <c r="L886" s="245"/>
      <c r="M886" s="142"/>
      <c r="N886" s="245"/>
      <c r="O886" s="245"/>
      <c r="P886" s="142"/>
      <c r="Q886" s="142"/>
      <c r="R886" s="142"/>
      <c r="S886" s="142"/>
      <c r="T886" s="142"/>
    </row>
    <row r="887" spans="1:20" ht="15" customHeight="1">
      <c r="A887" s="143"/>
      <c r="B887" s="144"/>
      <c r="C887" s="142"/>
      <c r="D887" s="142"/>
      <c r="E887" s="142"/>
      <c r="F887" s="142"/>
      <c r="G887" s="142"/>
      <c r="H887" s="142"/>
      <c r="I887" s="142"/>
      <c r="J887" s="142"/>
      <c r="K887" s="245"/>
      <c r="L887" s="245"/>
      <c r="M887" s="142"/>
      <c r="N887" s="245"/>
      <c r="O887" s="245"/>
      <c r="P887" s="142"/>
      <c r="Q887" s="142"/>
      <c r="R887" s="142"/>
      <c r="S887" s="142"/>
      <c r="T887" s="142"/>
    </row>
    <row r="888" spans="1:20" ht="15" customHeight="1">
      <c r="A888" s="143"/>
      <c r="B888" s="144"/>
      <c r="C888" s="142"/>
      <c r="D888" s="142"/>
      <c r="E888" s="142"/>
      <c r="F888" s="142"/>
      <c r="G888" s="142"/>
      <c r="H888" s="142"/>
      <c r="I888" s="142"/>
      <c r="J888" s="142"/>
      <c r="K888" s="245"/>
      <c r="L888" s="245"/>
      <c r="M888" s="142"/>
      <c r="N888" s="245"/>
      <c r="O888" s="245"/>
      <c r="P888" s="142"/>
      <c r="Q888" s="142"/>
      <c r="R888" s="142"/>
      <c r="S888" s="142"/>
      <c r="T888" s="142"/>
    </row>
    <row r="889" spans="1:20" ht="15" customHeight="1">
      <c r="A889" s="143"/>
      <c r="B889" s="144"/>
      <c r="C889" s="142"/>
      <c r="D889" s="142"/>
      <c r="E889" s="142"/>
      <c r="F889" s="142"/>
      <c r="G889" s="142"/>
      <c r="H889" s="142"/>
      <c r="I889" s="142"/>
      <c r="J889" s="142"/>
      <c r="K889" s="245"/>
      <c r="L889" s="245"/>
      <c r="M889" s="142"/>
      <c r="N889" s="245"/>
      <c r="O889" s="245"/>
      <c r="P889" s="142"/>
      <c r="Q889" s="142"/>
      <c r="R889" s="142"/>
      <c r="S889" s="142"/>
      <c r="T889" s="142"/>
    </row>
    <row r="890" spans="1:20" ht="15" customHeight="1">
      <c r="A890" s="143"/>
      <c r="B890" s="144"/>
      <c r="C890" s="142"/>
      <c r="D890" s="142"/>
      <c r="E890" s="142"/>
      <c r="F890" s="142"/>
      <c r="G890" s="142"/>
      <c r="H890" s="142"/>
      <c r="I890" s="142"/>
      <c r="J890" s="142"/>
      <c r="K890" s="245"/>
      <c r="L890" s="245"/>
      <c r="M890" s="142"/>
      <c r="N890" s="245"/>
      <c r="O890" s="245"/>
      <c r="P890" s="142"/>
      <c r="Q890" s="142"/>
      <c r="R890" s="142"/>
      <c r="S890" s="142"/>
      <c r="T890" s="142"/>
    </row>
    <row r="891" spans="1:20" ht="15" customHeight="1">
      <c r="A891" s="143"/>
      <c r="B891" s="144"/>
      <c r="C891" s="142"/>
      <c r="D891" s="142"/>
      <c r="E891" s="142"/>
      <c r="F891" s="142"/>
      <c r="G891" s="142"/>
      <c r="H891" s="142"/>
      <c r="I891" s="142"/>
      <c r="J891" s="142"/>
      <c r="K891" s="245"/>
      <c r="L891" s="245"/>
      <c r="M891" s="142"/>
      <c r="N891" s="245"/>
      <c r="O891" s="245"/>
      <c r="P891" s="142"/>
      <c r="Q891" s="142"/>
      <c r="R891" s="142"/>
      <c r="S891" s="142"/>
      <c r="T891" s="142"/>
    </row>
    <row r="892" spans="1:20" ht="15" customHeight="1">
      <c r="A892" s="143"/>
      <c r="B892" s="144"/>
      <c r="C892" s="142"/>
      <c r="D892" s="142"/>
      <c r="E892" s="142"/>
      <c r="F892" s="142"/>
      <c r="G892" s="142"/>
      <c r="H892" s="142"/>
      <c r="I892" s="142"/>
      <c r="J892" s="142"/>
      <c r="K892" s="245"/>
      <c r="L892" s="245"/>
      <c r="M892" s="142"/>
      <c r="N892" s="245"/>
      <c r="O892" s="245"/>
      <c r="P892" s="142"/>
      <c r="Q892" s="142"/>
      <c r="R892" s="142"/>
      <c r="S892" s="142"/>
      <c r="T892" s="142"/>
    </row>
    <row r="893" spans="1:20" ht="15" customHeight="1">
      <c r="A893" s="143"/>
      <c r="B893" s="144"/>
      <c r="C893" s="142"/>
      <c r="D893" s="142"/>
      <c r="E893" s="142"/>
      <c r="F893" s="142"/>
      <c r="G893" s="142"/>
      <c r="H893" s="142"/>
      <c r="I893" s="142"/>
      <c r="J893" s="142"/>
      <c r="K893" s="245"/>
      <c r="L893" s="245"/>
      <c r="M893" s="142"/>
      <c r="N893" s="245"/>
      <c r="O893" s="245"/>
      <c r="P893" s="142"/>
      <c r="Q893" s="142"/>
      <c r="R893" s="142"/>
      <c r="S893" s="142"/>
      <c r="T893" s="142"/>
    </row>
    <row r="894" spans="1:20" ht="15" customHeight="1">
      <c r="A894" s="143"/>
      <c r="B894" s="144"/>
      <c r="C894" s="142"/>
      <c r="D894" s="142"/>
      <c r="E894" s="142"/>
      <c r="F894" s="142"/>
      <c r="G894" s="142"/>
      <c r="H894" s="142"/>
      <c r="I894" s="142"/>
      <c r="J894" s="142"/>
      <c r="K894" s="245"/>
      <c r="L894" s="245"/>
      <c r="M894" s="142"/>
      <c r="N894" s="245"/>
      <c r="O894" s="245"/>
      <c r="P894" s="142"/>
      <c r="Q894" s="142"/>
      <c r="R894" s="142"/>
      <c r="S894" s="142"/>
      <c r="T894" s="142"/>
    </row>
    <row r="895" spans="1:20" ht="15" customHeight="1">
      <c r="A895" s="143"/>
      <c r="B895" s="144"/>
      <c r="C895" s="142"/>
      <c r="D895" s="142"/>
      <c r="E895" s="142"/>
      <c r="F895" s="142"/>
      <c r="G895" s="142"/>
      <c r="H895" s="142"/>
      <c r="I895" s="142"/>
      <c r="J895" s="142"/>
      <c r="K895" s="245"/>
      <c r="L895" s="245"/>
      <c r="M895" s="142"/>
      <c r="N895" s="245"/>
      <c r="O895" s="245"/>
      <c r="P895" s="142"/>
      <c r="Q895" s="142"/>
      <c r="R895" s="142"/>
      <c r="S895" s="142"/>
      <c r="T895" s="142"/>
    </row>
    <row r="896" spans="1:20" ht="15" customHeight="1">
      <c r="A896" s="143"/>
      <c r="B896" s="144"/>
      <c r="C896" s="142"/>
      <c r="D896" s="142"/>
      <c r="E896" s="142"/>
      <c r="F896" s="142"/>
      <c r="G896" s="142"/>
      <c r="H896" s="142"/>
      <c r="I896" s="142"/>
      <c r="J896" s="142"/>
      <c r="K896" s="245"/>
      <c r="L896" s="245"/>
      <c r="M896" s="142"/>
      <c r="N896" s="245"/>
      <c r="O896" s="245"/>
      <c r="P896" s="142"/>
      <c r="Q896" s="142"/>
      <c r="R896" s="142"/>
      <c r="S896" s="142"/>
      <c r="T896" s="142"/>
    </row>
    <row r="897" spans="1:20" ht="15" customHeight="1">
      <c r="A897" s="143"/>
      <c r="B897" s="144"/>
      <c r="C897" s="142"/>
      <c r="D897" s="142"/>
      <c r="E897" s="142"/>
      <c r="F897" s="142"/>
      <c r="G897" s="142"/>
      <c r="H897" s="142"/>
      <c r="I897" s="142"/>
      <c r="J897" s="142"/>
      <c r="K897" s="245"/>
      <c r="L897" s="245"/>
      <c r="M897" s="142"/>
      <c r="N897" s="245"/>
      <c r="O897" s="245"/>
      <c r="P897" s="142"/>
      <c r="Q897" s="142"/>
      <c r="R897" s="142"/>
      <c r="S897" s="142"/>
      <c r="T897" s="142"/>
    </row>
    <row r="898" spans="1:20" ht="15" customHeight="1">
      <c r="A898" s="143"/>
      <c r="B898" s="144"/>
      <c r="C898" s="142"/>
      <c r="D898" s="142"/>
      <c r="E898" s="142"/>
      <c r="F898" s="142"/>
      <c r="G898" s="142"/>
      <c r="H898" s="142"/>
      <c r="I898" s="142"/>
      <c r="J898" s="142"/>
      <c r="K898" s="245"/>
      <c r="L898" s="245"/>
      <c r="M898" s="142"/>
      <c r="N898" s="245"/>
      <c r="O898" s="245"/>
      <c r="P898" s="142"/>
      <c r="Q898" s="142"/>
      <c r="R898" s="142"/>
      <c r="S898" s="142"/>
      <c r="T898" s="142"/>
    </row>
    <row r="899" spans="1:20" ht="15" customHeight="1">
      <c r="A899" s="143"/>
      <c r="B899" s="144"/>
      <c r="C899" s="142"/>
      <c r="D899" s="142"/>
      <c r="E899" s="142"/>
      <c r="F899" s="142"/>
      <c r="G899" s="142"/>
      <c r="H899" s="142"/>
      <c r="I899" s="142"/>
      <c r="J899" s="142"/>
      <c r="K899" s="245"/>
      <c r="L899" s="245"/>
      <c r="M899" s="142"/>
      <c r="N899" s="245"/>
      <c r="O899" s="245"/>
      <c r="P899" s="142"/>
      <c r="Q899" s="142"/>
      <c r="R899" s="142"/>
      <c r="S899" s="142"/>
      <c r="T899" s="142"/>
    </row>
    <row r="900" spans="1:20" ht="15" customHeight="1">
      <c r="A900" s="143"/>
      <c r="B900" s="144"/>
      <c r="C900" s="142"/>
      <c r="D900" s="142"/>
      <c r="E900" s="142"/>
      <c r="F900" s="142"/>
      <c r="G900" s="142"/>
      <c r="H900" s="142"/>
      <c r="I900" s="142"/>
      <c r="J900" s="142"/>
      <c r="K900" s="245"/>
      <c r="L900" s="245"/>
      <c r="M900" s="142"/>
      <c r="N900" s="245"/>
      <c r="O900" s="245"/>
      <c r="P900" s="142"/>
      <c r="Q900" s="142"/>
      <c r="R900" s="142"/>
      <c r="S900" s="142"/>
      <c r="T900" s="142"/>
    </row>
    <row r="901" spans="1:20" ht="15" customHeight="1">
      <c r="A901" s="143"/>
      <c r="B901" s="144"/>
      <c r="C901" s="142"/>
      <c r="D901" s="142"/>
      <c r="E901" s="142"/>
      <c r="F901" s="142"/>
      <c r="G901" s="142"/>
      <c r="H901" s="142"/>
      <c r="I901" s="142"/>
      <c r="J901" s="142"/>
      <c r="K901" s="245"/>
      <c r="L901" s="245"/>
      <c r="M901" s="142"/>
      <c r="N901" s="245"/>
      <c r="O901" s="245"/>
      <c r="P901" s="142"/>
      <c r="Q901" s="142"/>
      <c r="R901" s="142"/>
      <c r="S901" s="142"/>
      <c r="T901" s="142"/>
    </row>
    <row r="902" spans="1:20" ht="15" customHeight="1">
      <c r="A902" s="143"/>
      <c r="B902" s="144"/>
      <c r="C902" s="142"/>
      <c r="D902" s="142"/>
      <c r="E902" s="142"/>
      <c r="F902" s="142"/>
      <c r="G902" s="142"/>
      <c r="H902" s="142"/>
      <c r="I902" s="142"/>
      <c r="J902" s="142"/>
      <c r="K902" s="245"/>
      <c r="L902" s="245"/>
      <c r="M902" s="142"/>
      <c r="N902" s="245"/>
      <c r="O902" s="245"/>
      <c r="P902" s="142"/>
      <c r="Q902" s="142"/>
      <c r="R902" s="142"/>
      <c r="S902" s="142"/>
      <c r="T902" s="142"/>
    </row>
    <row r="903" spans="1:20" ht="15" customHeight="1">
      <c r="A903" s="143"/>
      <c r="B903" s="144"/>
      <c r="C903" s="142"/>
      <c r="D903" s="142"/>
      <c r="E903" s="142"/>
      <c r="F903" s="142"/>
      <c r="G903" s="142"/>
      <c r="H903" s="142"/>
      <c r="I903" s="142"/>
      <c r="J903" s="142"/>
      <c r="K903" s="245"/>
      <c r="L903" s="245"/>
      <c r="M903" s="142"/>
      <c r="N903" s="245"/>
      <c r="O903" s="245"/>
      <c r="P903" s="142"/>
      <c r="Q903" s="142"/>
      <c r="R903" s="142"/>
      <c r="S903" s="142"/>
      <c r="T903" s="142"/>
    </row>
    <row r="904" spans="1:20" ht="15" customHeight="1">
      <c r="A904" s="143"/>
      <c r="B904" s="144"/>
      <c r="C904" s="142"/>
      <c r="D904" s="142"/>
      <c r="E904" s="142"/>
      <c r="F904" s="142"/>
      <c r="G904" s="142"/>
      <c r="H904" s="142"/>
      <c r="I904" s="142"/>
      <c r="J904" s="142"/>
      <c r="K904" s="245"/>
      <c r="L904" s="245"/>
      <c r="M904" s="142"/>
      <c r="N904" s="245"/>
      <c r="O904" s="245"/>
      <c r="P904" s="142"/>
      <c r="Q904" s="142"/>
      <c r="R904" s="142"/>
      <c r="S904" s="142"/>
      <c r="T904" s="142"/>
    </row>
    <row r="905" spans="1:20" ht="15" customHeight="1">
      <c r="A905" s="143"/>
      <c r="B905" s="144"/>
      <c r="C905" s="142"/>
      <c r="D905" s="142"/>
      <c r="E905" s="142"/>
      <c r="F905" s="142"/>
      <c r="G905" s="142"/>
      <c r="H905" s="142"/>
      <c r="I905" s="142"/>
      <c r="J905" s="142"/>
      <c r="K905" s="245"/>
      <c r="L905" s="245"/>
      <c r="M905" s="142"/>
      <c r="N905" s="245"/>
      <c r="O905" s="245"/>
      <c r="P905" s="142"/>
      <c r="Q905" s="142"/>
      <c r="R905" s="142"/>
      <c r="S905" s="142"/>
      <c r="T905" s="142"/>
    </row>
    <row r="906" spans="1:20" ht="15" customHeight="1">
      <c r="A906" s="143"/>
      <c r="B906" s="144"/>
      <c r="C906" s="142"/>
      <c r="D906" s="142"/>
      <c r="E906" s="142"/>
      <c r="F906" s="142"/>
      <c r="G906" s="142"/>
      <c r="H906" s="142"/>
      <c r="I906" s="142"/>
      <c r="J906" s="142"/>
      <c r="K906" s="245"/>
      <c r="L906" s="245"/>
      <c r="M906" s="142"/>
      <c r="N906" s="245"/>
      <c r="O906" s="245"/>
      <c r="P906" s="142"/>
      <c r="Q906" s="142"/>
      <c r="R906" s="142"/>
      <c r="S906" s="142"/>
      <c r="T906" s="142"/>
    </row>
    <row r="907" spans="1:20" ht="15" customHeight="1">
      <c r="A907" s="143"/>
      <c r="B907" s="144"/>
      <c r="C907" s="142"/>
      <c r="D907" s="142"/>
      <c r="E907" s="142"/>
      <c r="F907" s="142"/>
      <c r="G907" s="142"/>
      <c r="H907" s="142"/>
      <c r="I907" s="142"/>
      <c r="J907" s="142"/>
      <c r="K907" s="245"/>
      <c r="L907" s="245"/>
      <c r="M907" s="142"/>
      <c r="N907" s="245"/>
      <c r="O907" s="245"/>
      <c r="P907" s="142"/>
      <c r="Q907" s="142"/>
      <c r="R907" s="142"/>
      <c r="S907" s="142"/>
      <c r="T907" s="142"/>
    </row>
    <row r="908" spans="1:20" ht="15" customHeight="1">
      <c r="A908" s="143"/>
      <c r="B908" s="144"/>
      <c r="C908" s="142"/>
      <c r="D908" s="142"/>
      <c r="E908" s="142"/>
      <c r="F908" s="142"/>
      <c r="G908" s="142"/>
      <c r="H908" s="142"/>
      <c r="I908" s="142"/>
      <c r="J908" s="142"/>
      <c r="K908" s="245"/>
      <c r="L908" s="245"/>
      <c r="M908" s="142"/>
      <c r="N908" s="245"/>
      <c r="O908" s="245"/>
      <c r="P908" s="142"/>
      <c r="Q908" s="142"/>
      <c r="R908" s="142"/>
      <c r="S908" s="142"/>
      <c r="T908" s="142"/>
    </row>
    <row r="909" spans="1:20" ht="15" customHeight="1">
      <c r="A909" s="143"/>
      <c r="B909" s="144"/>
      <c r="C909" s="142"/>
      <c r="D909" s="142"/>
      <c r="E909" s="142"/>
      <c r="F909" s="142"/>
      <c r="G909" s="142"/>
      <c r="H909" s="142"/>
      <c r="I909" s="142"/>
      <c r="J909" s="142"/>
      <c r="K909" s="245"/>
      <c r="L909" s="245"/>
      <c r="M909" s="142"/>
      <c r="N909" s="245"/>
      <c r="O909" s="245"/>
      <c r="P909" s="142"/>
      <c r="Q909" s="142"/>
      <c r="R909" s="142"/>
      <c r="S909" s="142"/>
      <c r="T909" s="142"/>
    </row>
    <row r="910" spans="1:20" ht="15" customHeight="1">
      <c r="A910" s="143"/>
      <c r="B910" s="144"/>
      <c r="C910" s="142"/>
      <c r="D910" s="142"/>
      <c r="E910" s="142"/>
      <c r="F910" s="142"/>
      <c r="G910" s="142"/>
      <c r="H910" s="142"/>
      <c r="I910" s="142"/>
      <c r="J910" s="142"/>
      <c r="K910" s="245"/>
      <c r="L910" s="245"/>
      <c r="M910" s="142"/>
      <c r="N910" s="245"/>
      <c r="O910" s="245"/>
      <c r="P910" s="142"/>
      <c r="Q910" s="142"/>
      <c r="R910" s="142"/>
      <c r="S910" s="142"/>
      <c r="T910" s="142"/>
    </row>
    <row r="911" spans="1:20" ht="15" customHeight="1">
      <c r="A911" s="143"/>
      <c r="B911" s="144"/>
      <c r="C911" s="142"/>
      <c r="D911" s="142"/>
      <c r="E911" s="142"/>
      <c r="F911" s="142"/>
      <c r="G911" s="142"/>
      <c r="H911" s="142"/>
      <c r="I911" s="142"/>
      <c r="J911" s="142"/>
      <c r="K911" s="245"/>
      <c r="L911" s="245"/>
      <c r="M911" s="142"/>
      <c r="N911" s="245"/>
      <c r="O911" s="245"/>
      <c r="P911" s="142"/>
      <c r="Q911" s="142"/>
      <c r="R911" s="142"/>
      <c r="S911" s="142"/>
      <c r="T911" s="142"/>
    </row>
    <row r="912" spans="1:20" ht="15" customHeight="1">
      <c r="A912" s="143"/>
      <c r="B912" s="144"/>
      <c r="C912" s="142"/>
      <c r="D912" s="142"/>
      <c r="E912" s="142"/>
      <c r="F912" s="142"/>
      <c r="G912" s="142"/>
      <c r="H912" s="142"/>
      <c r="I912" s="142"/>
      <c r="J912" s="142"/>
      <c r="K912" s="245"/>
      <c r="L912" s="245"/>
      <c r="M912" s="142"/>
      <c r="N912" s="245"/>
      <c r="O912" s="245"/>
      <c r="P912" s="142"/>
      <c r="Q912" s="142"/>
      <c r="R912" s="142"/>
      <c r="S912" s="142"/>
      <c r="T912" s="142"/>
    </row>
    <row r="913" spans="1:20" ht="15" customHeight="1">
      <c r="A913" s="143"/>
      <c r="B913" s="144"/>
      <c r="C913" s="142"/>
      <c r="D913" s="142"/>
      <c r="E913" s="142"/>
      <c r="F913" s="142"/>
      <c r="G913" s="142"/>
      <c r="H913" s="142"/>
      <c r="I913" s="142"/>
      <c r="J913" s="142"/>
      <c r="K913" s="245"/>
      <c r="L913" s="245"/>
      <c r="M913" s="142"/>
      <c r="N913" s="245"/>
      <c r="O913" s="245"/>
      <c r="P913" s="142"/>
      <c r="Q913" s="142"/>
      <c r="R913" s="142"/>
      <c r="S913" s="142"/>
      <c r="T913" s="142"/>
    </row>
    <row r="914" spans="1:20" ht="15" customHeight="1">
      <c r="A914" s="143"/>
      <c r="B914" s="144"/>
      <c r="C914" s="142"/>
      <c r="D914" s="142"/>
      <c r="E914" s="142"/>
      <c r="F914" s="142"/>
      <c r="G914" s="142"/>
      <c r="H914" s="142"/>
      <c r="I914" s="142"/>
      <c r="J914" s="142"/>
      <c r="K914" s="245"/>
      <c r="L914" s="245"/>
      <c r="M914" s="142"/>
      <c r="N914" s="245"/>
      <c r="O914" s="245"/>
      <c r="P914" s="142"/>
      <c r="Q914" s="142"/>
      <c r="R914" s="142"/>
      <c r="S914" s="142"/>
      <c r="T914" s="142"/>
    </row>
    <row r="915" spans="1:20" ht="15" customHeight="1">
      <c r="A915" s="143"/>
      <c r="B915" s="144"/>
      <c r="C915" s="142"/>
      <c r="D915" s="142"/>
      <c r="E915" s="142"/>
      <c r="F915" s="142"/>
      <c r="G915" s="142"/>
      <c r="H915" s="142"/>
      <c r="I915" s="142"/>
      <c r="J915" s="142"/>
      <c r="K915" s="245"/>
      <c r="L915" s="245"/>
      <c r="M915" s="142"/>
      <c r="N915" s="245"/>
      <c r="O915" s="245"/>
      <c r="P915" s="142"/>
      <c r="Q915" s="142"/>
      <c r="R915" s="142"/>
      <c r="S915" s="142"/>
      <c r="T915" s="142"/>
    </row>
    <row r="916" spans="1:20" ht="15" customHeight="1">
      <c r="A916" s="143"/>
      <c r="B916" s="144"/>
      <c r="C916" s="142"/>
      <c r="D916" s="142"/>
      <c r="E916" s="142"/>
      <c r="F916" s="142"/>
      <c r="G916" s="142"/>
      <c r="H916" s="142"/>
      <c r="I916" s="142"/>
      <c r="J916" s="142"/>
      <c r="K916" s="245"/>
      <c r="L916" s="245"/>
      <c r="M916" s="142"/>
      <c r="N916" s="245"/>
      <c r="O916" s="245"/>
      <c r="P916" s="142"/>
      <c r="Q916" s="142"/>
      <c r="R916" s="142"/>
      <c r="S916" s="142"/>
      <c r="T916" s="142"/>
    </row>
    <row r="917" spans="1:20" ht="15" customHeight="1">
      <c r="A917" s="143"/>
      <c r="B917" s="144"/>
      <c r="C917" s="142"/>
      <c r="D917" s="142"/>
      <c r="E917" s="142"/>
      <c r="F917" s="142"/>
      <c r="G917" s="142"/>
      <c r="H917" s="142"/>
      <c r="I917" s="142"/>
      <c r="J917" s="142"/>
      <c r="K917" s="245"/>
      <c r="L917" s="245"/>
      <c r="M917" s="142"/>
      <c r="N917" s="245"/>
      <c r="O917" s="245"/>
      <c r="P917" s="142"/>
      <c r="Q917" s="142"/>
      <c r="R917" s="142"/>
      <c r="S917" s="142"/>
      <c r="T917" s="142"/>
    </row>
    <row r="918" spans="1:20" ht="15" customHeight="1">
      <c r="A918" s="143"/>
      <c r="B918" s="144"/>
      <c r="C918" s="142"/>
      <c r="D918" s="142"/>
      <c r="E918" s="142"/>
      <c r="F918" s="142"/>
      <c r="G918" s="142"/>
      <c r="H918" s="142"/>
      <c r="I918" s="142"/>
      <c r="J918" s="142"/>
      <c r="K918" s="245"/>
      <c r="L918" s="245"/>
      <c r="M918" s="142"/>
      <c r="N918" s="245"/>
      <c r="O918" s="245"/>
      <c r="P918" s="142"/>
      <c r="Q918" s="142"/>
      <c r="R918" s="142"/>
      <c r="S918" s="142"/>
      <c r="T918" s="142"/>
    </row>
    <row r="919" spans="1:20" ht="15" customHeight="1">
      <c r="A919" s="143"/>
      <c r="B919" s="144"/>
      <c r="C919" s="142"/>
      <c r="D919" s="142"/>
      <c r="E919" s="142"/>
      <c r="F919" s="142"/>
      <c r="G919" s="142"/>
      <c r="H919" s="142"/>
      <c r="I919" s="142"/>
      <c r="J919" s="142"/>
      <c r="K919" s="245"/>
      <c r="L919" s="245"/>
      <c r="M919" s="142"/>
      <c r="N919" s="245"/>
      <c r="O919" s="245"/>
      <c r="P919" s="142"/>
      <c r="Q919" s="142"/>
      <c r="R919" s="142"/>
      <c r="S919" s="142"/>
      <c r="T919" s="142"/>
    </row>
    <row r="920" spans="1:20" ht="15" customHeight="1">
      <c r="A920" s="143"/>
      <c r="B920" s="144"/>
      <c r="C920" s="142"/>
      <c r="D920" s="142"/>
      <c r="E920" s="142"/>
      <c r="F920" s="142"/>
      <c r="G920" s="142"/>
      <c r="H920" s="142"/>
      <c r="I920" s="142"/>
      <c r="J920" s="142"/>
      <c r="K920" s="245"/>
      <c r="L920" s="245"/>
      <c r="M920" s="142"/>
      <c r="N920" s="245"/>
      <c r="O920" s="245"/>
      <c r="P920" s="142"/>
      <c r="Q920" s="142"/>
      <c r="R920" s="142"/>
      <c r="S920" s="142"/>
      <c r="T920" s="142"/>
    </row>
    <row r="921" spans="1:20" ht="15" customHeight="1">
      <c r="A921" s="143"/>
      <c r="B921" s="144"/>
      <c r="C921" s="142"/>
      <c r="D921" s="142"/>
      <c r="E921" s="142"/>
      <c r="F921" s="142"/>
      <c r="G921" s="142"/>
      <c r="H921" s="142"/>
      <c r="I921" s="142"/>
      <c r="J921" s="142"/>
      <c r="K921" s="245"/>
      <c r="L921" s="245"/>
      <c r="M921" s="142"/>
      <c r="N921" s="245"/>
      <c r="O921" s="245"/>
      <c r="P921" s="142"/>
      <c r="Q921" s="142"/>
      <c r="R921" s="142"/>
      <c r="S921" s="142"/>
      <c r="T921" s="142"/>
    </row>
    <row r="922" spans="1:20" ht="15" customHeight="1">
      <c r="A922" s="143"/>
      <c r="B922" s="144"/>
      <c r="C922" s="142"/>
      <c r="D922" s="142"/>
      <c r="E922" s="142"/>
      <c r="F922" s="142"/>
      <c r="G922" s="142"/>
      <c r="H922" s="142"/>
      <c r="I922" s="142"/>
      <c r="J922" s="142"/>
      <c r="K922" s="245"/>
      <c r="L922" s="245"/>
      <c r="M922" s="142"/>
      <c r="N922" s="245"/>
      <c r="O922" s="245"/>
      <c r="P922" s="142"/>
      <c r="Q922" s="142"/>
      <c r="R922" s="142"/>
      <c r="S922" s="142"/>
      <c r="T922" s="142"/>
    </row>
    <row r="923" spans="1:20" ht="15" customHeight="1">
      <c r="A923" s="143"/>
      <c r="B923" s="144"/>
      <c r="C923" s="142"/>
      <c r="D923" s="142"/>
      <c r="E923" s="142"/>
      <c r="F923" s="142"/>
      <c r="G923" s="142"/>
      <c r="H923" s="142"/>
      <c r="I923" s="142"/>
      <c r="J923" s="142"/>
      <c r="K923" s="245"/>
      <c r="L923" s="245"/>
      <c r="M923" s="142"/>
      <c r="N923" s="245"/>
      <c r="O923" s="245"/>
      <c r="P923" s="142"/>
      <c r="Q923" s="142"/>
      <c r="R923" s="142"/>
      <c r="S923" s="142"/>
      <c r="T923" s="142"/>
    </row>
    <row r="924" spans="1:20" ht="15" customHeight="1">
      <c r="A924" s="143"/>
      <c r="B924" s="144"/>
      <c r="C924" s="142"/>
      <c r="D924" s="142"/>
      <c r="E924" s="142"/>
      <c r="F924" s="142"/>
      <c r="G924" s="142"/>
      <c r="H924" s="142"/>
      <c r="I924" s="142"/>
      <c r="J924" s="142"/>
      <c r="K924" s="245"/>
      <c r="L924" s="245"/>
      <c r="M924" s="142"/>
      <c r="N924" s="245"/>
      <c r="O924" s="245"/>
      <c r="P924" s="142"/>
      <c r="Q924" s="142"/>
      <c r="R924" s="142"/>
      <c r="S924" s="142"/>
      <c r="T924" s="142"/>
    </row>
    <row r="925" spans="1:20" ht="15" customHeight="1">
      <c r="A925" s="143"/>
      <c r="B925" s="144"/>
      <c r="C925" s="142"/>
      <c r="D925" s="142"/>
      <c r="E925" s="142"/>
      <c r="F925" s="142"/>
      <c r="G925" s="142"/>
      <c r="H925" s="142"/>
      <c r="I925" s="142"/>
      <c r="J925" s="142"/>
      <c r="K925" s="245"/>
      <c r="L925" s="245"/>
      <c r="M925" s="142"/>
      <c r="N925" s="245"/>
      <c r="O925" s="245"/>
      <c r="P925" s="142"/>
      <c r="Q925" s="142"/>
      <c r="R925" s="142"/>
      <c r="S925" s="142"/>
      <c r="T925" s="142"/>
    </row>
    <row r="926" spans="1:20" ht="15" customHeight="1">
      <c r="A926" s="143"/>
      <c r="B926" s="144"/>
      <c r="C926" s="142"/>
      <c r="D926" s="142"/>
      <c r="E926" s="142"/>
      <c r="F926" s="142"/>
      <c r="G926" s="142"/>
      <c r="H926" s="142"/>
      <c r="I926" s="142"/>
      <c r="J926" s="142"/>
      <c r="K926" s="245"/>
      <c r="L926" s="245"/>
      <c r="M926" s="142"/>
      <c r="N926" s="245"/>
      <c r="O926" s="245"/>
      <c r="P926" s="142"/>
      <c r="Q926" s="142"/>
      <c r="R926" s="142"/>
      <c r="S926" s="142"/>
      <c r="T926" s="142"/>
    </row>
    <row r="927" spans="1:20" ht="15" customHeight="1">
      <c r="A927" s="143"/>
      <c r="B927" s="144"/>
      <c r="C927" s="142"/>
      <c r="D927" s="142"/>
      <c r="E927" s="142"/>
      <c r="F927" s="142"/>
      <c r="G927" s="142"/>
      <c r="H927" s="142"/>
      <c r="I927" s="142"/>
      <c r="J927" s="142"/>
      <c r="K927" s="245"/>
      <c r="L927" s="245"/>
      <c r="M927" s="142"/>
      <c r="N927" s="245"/>
      <c r="O927" s="245"/>
      <c r="P927" s="142"/>
      <c r="Q927" s="142"/>
      <c r="R927" s="142"/>
      <c r="S927" s="142"/>
      <c r="T927" s="142"/>
    </row>
    <row r="928" spans="1:20" ht="15" customHeight="1">
      <c r="A928" s="143"/>
      <c r="B928" s="144"/>
      <c r="C928" s="142"/>
      <c r="D928" s="142"/>
      <c r="E928" s="142"/>
      <c r="F928" s="142"/>
      <c r="G928" s="142"/>
      <c r="H928" s="142"/>
      <c r="I928" s="142"/>
      <c r="J928" s="142"/>
      <c r="K928" s="245"/>
      <c r="L928" s="245"/>
      <c r="M928" s="142"/>
      <c r="N928" s="245"/>
      <c r="O928" s="245"/>
      <c r="P928" s="142"/>
      <c r="Q928" s="142"/>
      <c r="R928" s="142"/>
      <c r="S928" s="142"/>
      <c r="T928" s="142"/>
    </row>
    <row r="929" spans="1:20" ht="15" customHeight="1">
      <c r="A929" s="143"/>
      <c r="B929" s="144"/>
      <c r="C929" s="142"/>
      <c r="D929" s="142"/>
      <c r="E929" s="142"/>
      <c r="F929" s="142"/>
      <c r="G929" s="142"/>
      <c r="H929" s="142"/>
      <c r="I929" s="142"/>
      <c r="J929" s="142"/>
      <c r="K929" s="245"/>
      <c r="L929" s="245"/>
      <c r="M929" s="142"/>
      <c r="N929" s="245"/>
      <c r="O929" s="245"/>
      <c r="P929" s="142"/>
      <c r="Q929" s="142"/>
      <c r="R929" s="142"/>
      <c r="S929" s="142"/>
      <c r="T929" s="142"/>
    </row>
    <row r="930" spans="1:20" ht="15" customHeight="1">
      <c r="A930" s="143"/>
      <c r="B930" s="144"/>
      <c r="C930" s="142"/>
      <c r="D930" s="142"/>
      <c r="E930" s="142"/>
      <c r="F930" s="142"/>
      <c r="G930" s="142"/>
      <c r="H930" s="142"/>
      <c r="I930" s="142"/>
      <c r="J930" s="142"/>
      <c r="K930" s="245"/>
      <c r="L930" s="245"/>
      <c r="M930" s="142"/>
      <c r="N930" s="245"/>
      <c r="O930" s="245"/>
      <c r="P930" s="142"/>
      <c r="Q930" s="142"/>
      <c r="R930" s="142"/>
      <c r="S930" s="142"/>
      <c r="T930" s="142"/>
    </row>
    <row r="931" spans="1:20" ht="15" customHeight="1">
      <c r="A931" s="143"/>
      <c r="B931" s="144"/>
      <c r="C931" s="142"/>
      <c r="D931" s="142"/>
      <c r="E931" s="142"/>
      <c r="F931" s="142"/>
      <c r="G931" s="142"/>
      <c r="H931" s="142"/>
      <c r="I931" s="142"/>
      <c r="J931" s="142"/>
      <c r="K931" s="245"/>
      <c r="L931" s="245"/>
      <c r="M931" s="142"/>
      <c r="N931" s="245"/>
      <c r="O931" s="245"/>
      <c r="P931" s="142"/>
      <c r="Q931" s="142"/>
      <c r="R931" s="142"/>
      <c r="S931" s="142"/>
      <c r="T931" s="142"/>
    </row>
    <row r="932" spans="1:20" ht="15" customHeight="1">
      <c r="A932" s="143"/>
      <c r="B932" s="144"/>
      <c r="C932" s="142"/>
      <c r="D932" s="142"/>
      <c r="E932" s="142"/>
      <c r="F932" s="142"/>
      <c r="G932" s="142"/>
      <c r="H932" s="142"/>
      <c r="I932" s="142"/>
      <c r="J932" s="142"/>
      <c r="K932" s="245"/>
      <c r="L932" s="245"/>
      <c r="M932" s="142"/>
      <c r="N932" s="245"/>
      <c r="O932" s="245"/>
      <c r="P932" s="142"/>
      <c r="Q932" s="142"/>
      <c r="R932" s="142"/>
      <c r="S932" s="142"/>
      <c r="T932" s="142"/>
    </row>
    <row r="933" spans="1:20" ht="15" customHeight="1">
      <c r="A933" s="143"/>
      <c r="B933" s="144"/>
      <c r="C933" s="142"/>
      <c r="D933" s="142"/>
      <c r="E933" s="142"/>
      <c r="F933" s="142"/>
      <c r="G933" s="142"/>
      <c r="H933" s="142"/>
      <c r="I933" s="142"/>
      <c r="J933" s="142"/>
      <c r="K933" s="245"/>
      <c r="L933" s="245"/>
      <c r="M933" s="142"/>
      <c r="N933" s="245"/>
      <c r="O933" s="245"/>
      <c r="P933" s="142"/>
      <c r="Q933" s="142"/>
      <c r="R933" s="142"/>
      <c r="S933" s="142"/>
      <c r="T933" s="142"/>
    </row>
    <row r="934" spans="1:20" ht="15" customHeight="1">
      <c r="A934" s="143"/>
      <c r="B934" s="144"/>
      <c r="C934" s="142"/>
      <c r="D934" s="142"/>
      <c r="E934" s="142"/>
      <c r="F934" s="142"/>
      <c r="G934" s="142"/>
      <c r="H934" s="142"/>
      <c r="I934" s="142"/>
      <c r="J934" s="142"/>
      <c r="K934" s="245"/>
      <c r="L934" s="245"/>
      <c r="M934" s="142"/>
      <c r="N934" s="245"/>
      <c r="O934" s="245"/>
      <c r="P934" s="142"/>
      <c r="Q934" s="142"/>
      <c r="R934" s="142"/>
      <c r="S934" s="142"/>
      <c r="T934" s="142"/>
    </row>
    <row r="935" spans="1:20" ht="15" customHeight="1">
      <c r="A935" s="143"/>
      <c r="B935" s="144"/>
      <c r="C935" s="142"/>
      <c r="D935" s="142"/>
      <c r="E935" s="142"/>
      <c r="F935" s="142"/>
      <c r="G935" s="142"/>
      <c r="H935" s="142"/>
      <c r="I935" s="142"/>
      <c r="J935" s="142"/>
      <c r="K935" s="245"/>
      <c r="L935" s="245"/>
      <c r="M935" s="142"/>
      <c r="N935" s="245"/>
      <c r="O935" s="245"/>
      <c r="P935" s="142"/>
      <c r="Q935" s="142"/>
      <c r="R935" s="142"/>
      <c r="S935" s="142"/>
      <c r="T935" s="142"/>
    </row>
    <row r="936" spans="1:20" ht="15" customHeight="1">
      <c r="A936" s="143"/>
      <c r="B936" s="144"/>
      <c r="C936" s="142"/>
      <c r="D936" s="142"/>
      <c r="E936" s="142"/>
      <c r="F936" s="142"/>
      <c r="G936" s="142"/>
      <c r="H936" s="142"/>
      <c r="I936" s="142"/>
      <c r="J936" s="142"/>
      <c r="K936" s="245"/>
      <c r="L936" s="245"/>
      <c r="M936" s="142"/>
      <c r="N936" s="245"/>
      <c r="O936" s="245"/>
      <c r="P936" s="142"/>
      <c r="Q936" s="142"/>
      <c r="R936" s="142"/>
      <c r="S936" s="142"/>
      <c r="T936" s="142"/>
    </row>
    <row r="937" spans="1:20" ht="15" customHeight="1">
      <c r="A937" s="143"/>
      <c r="B937" s="144"/>
      <c r="C937" s="142"/>
      <c r="D937" s="142"/>
      <c r="E937" s="142"/>
      <c r="F937" s="142"/>
      <c r="G937" s="142"/>
      <c r="H937" s="142"/>
      <c r="I937" s="142"/>
      <c r="J937" s="142"/>
      <c r="K937" s="245"/>
      <c r="L937" s="245"/>
      <c r="M937" s="142"/>
      <c r="N937" s="245"/>
      <c r="O937" s="245"/>
      <c r="P937" s="142"/>
      <c r="Q937" s="142"/>
      <c r="R937" s="142"/>
      <c r="S937" s="142"/>
      <c r="T937" s="142"/>
    </row>
    <row r="938" spans="1:20" ht="15" customHeight="1">
      <c r="A938" s="143"/>
      <c r="B938" s="144"/>
      <c r="C938" s="142"/>
      <c r="D938" s="142"/>
      <c r="E938" s="142"/>
      <c r="F938" s="142"/>
      <c r="G938" s="142"/>
      <c r="H938" s="142"/>
      <c r="I938" s="142"/>
      <c r="J938" s="142"/>
      <c r="K938" s="245"/>
      <c r="L938" s="245"/>
      <c r="M938" s="142"/>
      <c r="N938" s="245"/>
      <c r="O938" s="245"/>
      <c r="P938" s="142"/>
      <c r="Q938" s="142"/>
      <c r="R938" s="142"/>
      <c r="S938" s="142"/>
      <c r="T938" s="142"/>
    </row>
    <row r="939" spans="1:20" ht="15" customHeight="1">
      <c r="A939" s="143"/>
      <c r="B939" s="144"/>
      <c r="C939" s="142"/>
      <c r="D939" s="142"/>
      <c r="E939" s="142"/>
      <c r="F939" s="142"/>
      <c r="G939" s="142"/>
      <c r="H939" s="142"/>
      <c r="I939" s="142"/>
      <c r="J939" s="142"/>
      <c r="K939" s="245"/>
      <c r="L939" s="245"/>
      <c r="M939" s="142"/>
      <c r="N939" s="245"/>
      <c r="O939" s="245"/>
      <c r="P939" s="142"/>
      <c r="Q939" s="142"/>
      <c r="R939" s="142"/>
      <c r="S939" s="142"/>
      <c r="T939" s="142"/>
    </row>
    <row r="940" spans="1:20" ht="15" customHeight="1">
      <c r="A940" s="143"/>
      <c r="B940" s="144"/>
      <c r="C940" s="142"/>
      <c r="D940" s="142"/>
      <c r="E940" s="142"/>
      <c r="F940" s="142"/>
      <c r="G940" s="142"/>
      <c r="H940" s="142"/>
      <c r="I940" s="142"/>
      <c r="J940" s="142"/>
      <c r="K940" s="245"/>
      <c r="L940" s="245"/>
      <c r="M940" s="142"/>
      <c r="N940" s="245"/>
      <c r="O940" s="245"/>
      <c r="P940" s="142"/>
      <c r="Q940" s="142"/>
      <c r="R940" s="142"/>
      <c r="S940" s="142"/>
      <c r="T940" s="142"/>
    </row>
    <row r="941" spans="1:20" ht="15" customHeight="1">
      <c r="A941" s="143"/>
      <c r="B941" s="144"/>
      <c r="C941" s="142"/>
      <c r="D941" s="142"/>
      <c r="E941" s="142"/>
      <c r="F941" s="142"/>
      <c r="G941" s="142"/>
      <c r="H941" s="142"/>
      <c r="I941" s="142"/>
      <c r="J941" s="142"/>
      <c r="K941" s="245"/>
      <c r="L941" s="245"/>
      <c r="M941" s="142"/>
      <c r="N941" s="245"/>
      <c r="O941" s="245"/>
      <c r="P941" s="142"/>
      <c r="Q941" s="142"/>
      <c r="R941" s="142"/>
      <c r="S941" s="142"/>
      <c r="T941" s="142"/>
    </row>
    <row r="942" spans="1:20" ht="15" customHeight="1">
      <c r="A942" s="143"/>
      <c r="B942" s="144"/>
      <c r="C942" s="142"/>
      <c r="D942" s="142"/>
      <c r="E942" s="142"/>
      <c r="F942" s="142"/>
      <c r="G942" s="142"/>
      <c r="H942" s="142"/>
      <c r="I942" s="142"/>
      <c r="J942" s="142"/>
      <c r="K942" s="245"/>
      <c r="L942" s="245"/>
      <c r="M942" s="142"/>
      <c r="N942" s="245"/>
      <c r="O942" s="245"/>
      <c r="P942" s="142"/>
      <c r="Q942" s="142"/>
      <c r="R942" s="142"/>
      <c r="S942" s="142"/>
      <c r="T942" s="142"/>
    </row>
    <row r="943" spans="1:20" ht="15" customHeight="1">
      <c r="A943" s="143"/>
      <c r="B943" s="144"/>
      <c r="C943" s="142"/>
      <c r="D943" s="142"/>
      <c r="E943" s="142"/>
      <c r="F943" s="142"/>
      <c r="G943" s="142"/>
      <c r="H943" s="142"/>
      <c r="I943" s="142"/>
      <c r="J943" s="142"/>
      <c r="K943" s="245"/>
      <c r="L943" s="245"/>
      <c r="M943" s="142"/>
      <c r="N943" s="245"/>
      <c r="O943" s="245"/>
      <c r="P943" s="142"/>
      <c r="Q943" s="142"/>
      <c r="R943" s="142"/>
      <c r="S943" s="142"/>
      <c r="T943" s="142"/>
    </row>
    <row r="944" spans="1:20" ht="15" customHeight="1">
      <c r="A944" s="143"/>
      <c r="B944" s="144"/>
      <c r="C944" s="142"/>
      <c r="D944" s="142"/>
      <c r="E944" s="142"/>
      <c r="F944" s="142"/>
      <c r="G944" s="142"/>
      <c r="H944" s="142"/>
      <c r="I944" s="142"/>
      <c r="J944" s="142"/>
      <c r="K944" s="245"/>
      <c r="L944" s="245"/>
      <c r="M944" s="142"/>
      <c r="N944" s="245"/>
      <c r="O944" s="245"/>
      <c r="P944" s="142"/>
      <c r="Q944" s="142"/>
      <c r="R944" s="142"/>
      <c r="S944" s="142"/>
      <c r="T944" s="142"/>
    </row>
    <row r="945" spans="1:20" ht="15" customHeight="1">
      <c r="A945" s="143"/>
      <c r="B945" s="144"/>
      <c r="C945" s="142"/>
      <c r="D945" s="142"/>
      <c r="E945" s="142"/>
      <c r="F945" s="142"/>
      <c r="G945" s="142"/>
      <c r="H945" s="142"/>
      <c r="I945" s="142"/>
      <c r="J945" s="142"/>
      <c r="K945" s="245"/>
      <c r="L945" s="245"/>
      <c r="M945" s="142"/>
      <c r="N945" s="245"/>
      <c r="O945" s="245"/>
      <c r="P945" s="142"/>
      <c r="Q945" s="142"/>
      <c r="R945" s="142"/>
      <c r="S945" s="142"/>
      <c r="T945" s="142"/>
    </row>
    <row r="946" spans="1:20" ht="15" customHeight="1">
      <c r="A946" s="143"/>
      <c r="B946" s="144"/>
      <c r="C946" s="142"/>
      <c r="D946" s="142"/>
      <c r="E946" s="142"/>
      <c r="F946" s="142"/>
      <c r="G946" s="142"/>
      <c r="H946" s="142"/>
      <c r="I946" s="142"/>
      <c r="J946" s="142"/>
      <c r="K946" s="245"/>
      <c r="L946" s="245"/>
      <c r="M946" s="142"/>
      <c r="N946" s="245"/>
      <c r="O946" s="245"/>
      <c r="P946" s="142"/>
      <c r="Q946" s="142"/>
      <c r="R946" s="142"/>
      <c r="S946" s="142"/>
      <c r="T946" s="142"/>
    </row>
    <row r="947" spans="1:20" ht="15" customHeight="1">
      <c r="A947" s="143"/>
      <c r="B947" s="144"/>
      <c r="C947" s="142"/>
      <c r="D947" s="142"/>
      <c r="E947" s="142"/>
      <c r="F947" s="142"/>
      <c r="G947" s="142"/>
      <c r="H947" s="142"/>
      <c r="I947" s="142"/>
      <c r="J947" s="142"/>
      <c r="K947" s="245"/>
      <c r="L947" s="245"/>
      <c r="M947" s="142"/>
      <c r="N947" s="245"/>
      <c r="O947" s="245"/>
      <c r="P947" s="142"/>
      <c r="Q947" s="142"/>
      <c r="R947" s="142"/>
      <c r="S947" s="142"/>
      <c r="T947" s="142"/>
    </row>
    <row r="948" spans="1:20" ht="15" customHeight="1">
      <c r="A948" s="143"/>
      <c r="B948" s="144"/>
      <c r="C948" s="142"/>
      <c r="D948" s="142"/>
      <c r="E948" s="142"/>
      <c r="F948" s="142"/>
      <c r="G948" s="142"/>
      <c r="H948" s="142"/>
      <c r="I948" s="142"/>
      <c r="J948" s="142"/>
      <c r="K948" s="245"/>
      <c r="L948" s="245"/>
      <c r="M948" s="142"/>
      <c r="N948" s="245"/>
      <c r="O948" s="245"/>
      <c r="P948" s="142"/>
      <c r="Q948" s="142"/>
      <c r="R948" s="142"/>
      <c r="S948" s="142"/>
      <c r="T948" s="142"/>
    </row>
    <row r="949" spans="1:20" ht="15" customHeight="1">
      <c r="A949" s="143"/>
      <c r="B949" s="144"/>
      <c r="C949" s="142"/>
      <c r="D949" s="142"/>
      <c r="E949" s="142"/>
      <c r="F949" s="142"/>
      <c r="G949" s="142"/>
      <c r="H949" s="142"/>
      <c r="I949" s="142"/>
      <c r="J949" s="142"/>
      <c r="K949" s="245"/>
      <c r="L949" s="245"/>
      <c r="M949" s="142"/>
      <c r="N949" s="245"/>
      <c r="O949" s="245"/>
      <c r="P949" s="142"/>
      <c r="Q949" s="142"/>
      <c r="R949" s="142"/>
      <c r="S949" s="142"/>
      <c r="T949" s="142"/>
    </row>
    <row r="950" spans="1:20" ht="15" customHeight="1">
      <c r="A950" s="143"/>
      <c r="B950" s="144"/>
      <c r="C950" s="142"/>
      <c r="D950" s="142"/>
      <c r="E950" s="142"/>
      <c r="F950" s="142"/>
      <c r="G950" s="142"/>
      <c r="H950" s="142"/>
      <c r="I950" s="142"/>
      <c r="J950" s="142"/>
      <c r="K950" s="245"/>
      <c r="L950" s="245"/>
      <c r="M950" s="142"/>
      <c r="N950" s="245"/>
      <c r="O950" s="245"/>
      <c r="P950" s="142"/>
      <c r="Q950" s="142"/>
      <c r="R950" s="142"/>
      <c r="S950" s="142"/>
      <c r="T950" s="142"/>
    </row>
    <row r="951" spans="1:20" ht="15" customHeight="1">
      <c r="A951" s="143"/>
      <c r="B951" s="144"/>
      <c r="C951" s="142"/>
      <c r="D951" s="142"/>
      <c r="E951" s="142"/>
      <c r="F951" s="142"/>
      <c r="G951" s="142"/>
      <c r="H951" s="142"/>
      <c r="I951" s="142"/>
      <c r="J951" s="142"/>
      <c r="K951" s="245"/>
      <c r="L951" s="245"/>
      <c r="M951" s="142"/>
      <c r="N951" s="245"/>
      <c r="O951" s="245"/>
      <c r="P951" s="142"/>
      <c r="Q951" s="142"/>
      <c r="R951" s="142"/>
      <c r="S951" s="142"/>
      <c r="T951" s="142"/>
    </row>
    <row r="952" spans="1:20" ht="15" customHeight="1">
      <c r="A952" s="143"/>
      <c r="B952" s="144"/>
      <c r="C952" s="142"/>
      <c r="D952" s="142"/>
      <c r="E952" s="142"/>
      <c r="F952" s="142"/>
      <c r="G952" s="142"/>
      <c r="H952" s="142"/>
      <c r="I952" s="142"/>
      <c r="J952" s="142"/>
      <c r="K952" s="245"/>
      <c r="L952" s="245"/>
      <c r="M952" s="142"/>
      <c r="N952" s="245"/>
      <c r="O952" s="245"/>
      <c r="P952" s="142"/>
      <c r="Q952" s="142"/>
      <c r="R952" s="142"/>
      <c r="S952" s="142"/>
      <c r="T952" s="142"/>
    </row>
    <row r="953" spans="1:20" ht="15" customHeight="1">
      <c r="A953" s="143"/>
      <c r="B953" s="144"/>
      <c r="C953" s="142"/>
      <c r="D953" s="142"/>
      <c r="E953" s="142"/>
      <c r="F953" s="142"/>
      <c r="G953" s="142"/>
      <c r="H953" s="142"/>
      <c r="I953" s="142"/>
      <c r="J953" s="142"/>
      <c r="K953" s="245"/>
      <c r="L953" s="245"/>
      <c r="M953" s="142"/>
      <c r="N953" s="245"/>
      <c r="O953" s="245"/>
      <c r="P953" s="142"/>
      <c r="Q953" s="142"/>
      <c r="R953" s="142"/>
      <c r="S953" s="142"/>
      <c r="T953" s="142"/>
    </row>
    <row r="954" spans="1:20" ht="15" customHeight="1">
      <c r="A954" s="143"/>
      <c r="B954" s="144"/>
      <c r="C954" s="142"/>
      <c r="D954" s="142"/>
      <c r="E954" s="142"/>
      <c r="F954" s="142"/>
      <c r="G954" s="142"/>
      <c r="H954" s="142"/>
      <c r="I954" s="142"/>
      <c r="J954" s="142"/>
      <c r="K954" s="245"/>
      <c r="L954" s="245"/>
      <c r="M954" s="142"/>
      <c r="N954" s="245"/>
      <c r="O954" s="245"/>
      <c r="P954" s="142"/>
      <c r="Q954" s="142"/>
      <c r="R954" s="142"/>
      <c r="S954" s="142"/>
      <c r="T954" s="142"/>
    </row>
    <row r="955" spans="1:20" ht="15" customHeight="1">
      <c r="A955" s="143"/>
      <c r="B955" s="144"/>
      <c r="C955" s="142"/>
      <c r="D955" s="142"/>
      <c r="E955" s="142"/>
      <c r="F955" s="142"/>
      <c r="G955" s="142"/>
      <c r="H955" s="142"/>
      <c r="I955" s="142"/>
      <c r="J955" s="142"/>
      <c r="K955" s="245"/>
      <c r="L955" s="245"/>
      <c r="M955" s="142"/>
      <c r="N955" s="245"/>
      <c r="O955" s="245"/>
      <c r="P955" s="142"/>
      <c r="Q955" s="142"/>
      <c r="R955" s="142"/>
      <c r="S955" s="142"/>
      <c r="T955" s="142"/>
    </row>
    <row r="956" spans="1:20" ht="15" customHeight="1">
      <c r="A956" s="143"/>
      <c r="B956" s="144"/>
      <c r="C956" s="142"/>
      <c r="D956" s="142"/>
      <c r="E956" s="142"/>
      <c r="F956" s="142"/>
      <c r="G956" s="142"/>
      <c r="H956" s="142"/>
      <c r="I956" s="142"/>
      <c r="J956" s="142"/>
      <c r="K956" s="245"/>
      <c r="L956" s="245"/>
      <c r="M956" s="142"/>
      <c r="N956" s="245"/>
      <c r="O956" s="245"/>
      <c r="P956" s="142"/>
      <c r="Q956" s="142"/>
      <c r="R956" s="142"/>
      <c r="S956" s="142"/>
      <c r="T956" s="142"/>
    </row>
    <row r="957" spans="1:20" ht="15" customHeight="1">
      <c r="A957" s="143"/>
      <c r="B957" s="144"/>
      <c r="C957" s="142"/>
      <c r="D957" s="142"/>
      <c r="E957" s="142"/>
      <c r="F957" s="142"/>
      <c r="G957" s="142"/>
      <c r="H957" s="142"/>
      <c r="I957" s="142"/>
      <c r="J957" s="142"/>
      <c r="K957" s="245"/>
      <c r="L957" s="245"/>
      <c r="M957" s="142"/>
      <c r="N957" s="245"/>
      <c r="O957" s="245"/>
      <c r="P957" s="142"/>
      <c r="Q957" s="142"/>
      <c r="R957" s="142"/>
      <c r="S957" s="142"/>
      <c r="T957" s="142"/>
    </row>
    <row r="958" spans="1:20" ht="15" customHeight="1">
      <c r="A958" s="143"/>
      <c r="B958" s="144"/>
      <c r="C958" s="142"/>
      <c r="D958" s="142"/>
      <c r="E958" s="142"/>
      <c r="F958" s="142"/>
      <c r="G958" s="142"/>
      <c r="H958" s="142"/>
      <c r="I958" s="142"/>
      <c r="J958" s="142"/>
      <c r="K958" s="245"/>
      <c r="L958" s="245"/>
      <c r="M958" s="142"/>
      <c r="N958" s="245"/>
      <c r="O958" s="245"/>
      <c r="P958" s="142"/>
      <c r="Q958" s="142"/>
      <c r="R958" s="142"/>
      <c r="S958" s="142"/>
      <c r="T958" s="142"/>
    </row>
    <row r="959" spans="1:20" ht="15" customHeight="1">
      <c r="A959" s="143"/>
      <c r="B959" s="144"/>
      <c r="C959" s="142"/>
      <c r="D959" s="142"/>
      <c r="E959" s="142"/>
      <c r="F959" s="142"/>
      <c r="G959" s="142"/>
      <c r="H959" s="142"/>
      <c r="I959" s="142"/>
      <c r="J959" s="142"/>
      <c r="K959" s="245"/>
      <c r="L959" s="245"/>
      <c r="M959" s="142"/>
      <c r="N959" s="245"/>
      <c r="O959" s="245"/>
      <c r="P959" s="142"/>
      <c r="Q959" s="142"/>
      <c r="R959" s="142"/>
      <c r="S959" s="142"/>
      <c r="T959" s="142"/>
    </row>
    <row r="960" spans="1:20" ht="15" customHeight="1">
      <c r="A960" s="143"/>
      <c r="B960" s="144"/>
      <c r="C960" s="142"/>
      <c r="D960" s="142"/>
      <c r="E960" s="142"/>
      <c r="F960" s="142"/>
      <c r="G960" s="142"/>
      <c r="H960" s="142"/>
      <c r="I960" s="142"/>
      <c r="J960" s="142"/>
      <c r="K960" s="245"/>
      <c r="L960" s="245"/>
      <c r="M960" s="142"/>
      <c r="N960" s="245"/>
      <c r="O960" s="245"/>
      <c r="P960" s="142"/>
      <c r="Q960" s="142"/>
      <c r="R960" s="142"/>
      <c r="S960" s="142"/>
      <c r="T960" s="142"/>
    </row>
    <row r="961" spans="1:20" ht="15" customHeight="1">
      <c r="A961" s="143"/>
      <c r="B961" s="144"/>
      <c r="C961" s="142"/>
      <c r="D961" s="142"/>
      <c r="E961" s="142"/>
      <c r="F961" s="142"/>
      <c r="G961" s="142"/>
      <c r="H961" s="142"/>
      <c r="I961" s="142"/>
      <c r="J961" s="142"/>
      <c r="K961" s="245"/>
      <c r="L961" s="245"/>
      <c r="M961" s="142"/>
      <c r="N961" s="245"/>
      <c r="O961" s="245"/>
      <c r="P961" s="142"/>
      <c r="Q961" s="142"/>
      <c r="R961" s="142"/>
      <c r="S961" s="142"/>
      <c r="T961" s="142"/>
    </row>
    <row r="962" spans="1:20" ht="15" customHeight="1">
      <c r="A962" s="143"/>
      <c r="B962" s="144"/>
      <c r="C962" s="142"/>
      <c r="D962" s="142"/>
      <c r="E962" s="142"/>
      <c r="F962" s="142"/>
      <c r="G962" s="142"/>
      <c r="H962" s="142"/>
      <c r="I962" s="142"/>
      <c r="J962" s="142"/>
      <c r="K962" s="245"/>
      <c r="L962" s="245"/>
      <c r="M962" s="142"/>
      <c r="N962" s="245"/>
      <c r="O962" s="245"/>
      <c r="P962" s="142"/>
      <c r="Q962" s="142"/>
      <c r="R962" s="142"/>
      <c r="S962" s="142"/>
      <c r="T962" s="142"/>
    </row>
    <row r="963" spans="1:20" ht="15" customHeight="1">
      <c r="A963" s="143"/>
      <c r="B963" s="144"/>
      <c r="C963" s="142"/>
      <c r="D963" s="142"/>
      <c r="E963" s="142"/>
      <c r="F963" s="142"/>
      <c r="G963" s="142"/>
      <c r="H963" s="142"/>
      <c r="I963" s="142"/>
      <c r="J963" s="142"/>
      <c r="K963" s="245"/>
      <c r="L963" s="245"/>
      <c r="M963" s="142"/>
      <c r="N963" s="245"/>
      <c r="O963" s="245"/>
      <c r="P963" s="142"/>
      <c r="Q963" s="142"/>
      <c r="R963" s="142"/>
      <c r="S963" s="142"/>
      <c r="T963" s="142"/>
    </row>
    <row r="964" spans="1:20" ht="15" customHeight="1">
      <c r="A964" s="143"/>
      <c r="B964" s="144"/>
      <c r="C964" s="142"/>
      <c r="D964" s="142"/>
      <c r="E964" s="142"/>
      <c r="F964" s="142"/>
      <c r="G964" s="142"/>
      <c r="H964" s="142"/>
      <c r="I964" s="142"/>
      <c r="J964" s="142"/>
      <c r="K964" s="245"/>
      <c r="L964" s="245"/>
      <c r="M964" s="142"/>
      <c r="N964" s="245"/>
      <c r="O964" s="245"/>
      <c r="P964" s="142"/>
      <c r="Q964" s="142"/>
      <c r="R964" s="142"/>
      <c r="S964" s="142"/>
      <c r="T964" s="142"/>
    </row>
    <row r="965" spans="1:20" ht="15" customHeight="1">
      <c r="A965" s="143"/>
      <c r="B965" s="144"/>
      <c r="C965" s="142"/>
      <c r="D965" s="142"/>
      <c r="E965" s="142"/>
      <c r="F965" s="142"/>
      <c r="G965" s="142"/>
      <c r="H965" s="142"/>
      <c r="I965" s="142"/>
      <c r="J965" s="142"/>
      <c r="K965" s="245"/>
      <c r="L965" s="245"/>
      <c r="M965" s="142"/>
      <c r="N965" s="245"/>
      <c r="O965" s="245"/>
      <c r="P965" s="142"/>
      <c r="Q965" s="142"/>
      <c r="R965" s="142"/>
      <c r="S965" s="142"/>
      <c r="T965" s="142"/>
    </row>
    <row r="966" spans="1:20" ht="15" customHeight="1">
      <c r="A966" s="143"/>
      <c r="B966" s="144"/>
      <c r="C966" s="142"/>
      <c r="D966" s="142"/>
      <c r="E966" s="142"/>
      <c r="F966" s="142"/>
      <c r="G966" s="142"/>
      <c r="H966" s="142"/>
      <c r="I966" s="142"/>
      <c r="J966" s="142"/>
      <c r="K966" s="245"/>
      <c r="L966" s="245"/>
      <c r="M966" s="142"/>
      <c r="N966" s="245"/>
      <c r="O966" s="245"/>
      <c r="P966" s="142"/>
      <c r="Q966" s="142"/>
      <c r="R966" s="142"/>
      <c r="S966" s="142"/>
      <c r="T966" s="142"/>
    </row>
    <row r="967" spans="1:20" ht="15" customHeight="1">
      <c r="A967" s="143"/>
      <c r="B967" s="144"/>
      <c r="C967" s="142"/>
      <c r="D967" s="142"/>
      <c r="E967" s="142"/>
      <c r="F967" s="142"/>
      <c r="G967" s="142"/>
      <c r="H967" s="142"/>
      <c r="I967" s="142"/>
      <c r="J967" s="142"/>
      <c r="K967" s="245"/>
      <c r="L967" s="245"/>
      <c r="M967" s="142"/>
      <c r="N967" s="245"/>
      <c r="O967" s="245"/>
      <c r="P967" s="142"/>
      <c r="Q967" s="142"/>
      <c r="R967" s="142"/>
      <c r="S967" s="142"/>
      <c r="T967" s="142"/>
    </row>
    <row r="968" spans="1:20" ht="15" customHeight="1">
      <c r="A968" s="143"/>
      <c r="B968" s="144"/>
      <c r="C968" s="142"/>
      <c r="D968" s="142"/>
      <c r="E968" s="142"/>
      <c r="F968" s="142"/>
      <c r="G968" s="142"/>
      <c r="H968" s="142"/>
      <c r="I968" s="142"/>
      <c r="J968" s="142"/>
      <c r="K968" s="245"/>
      <c r="L968" s="245"/>
      <c r="M968" s="142"/>
      <c r="N968" s="245"/>
      <c r="O968" s="245"/>
      <c r="P968" s="142"/>
      <c r="Q968" s="142"/>
      <c r="R968" s="142"/>
      <c r="S968" s="142"/>
      <c r="T968" s="142"/>
    </row>
    <row r="969" spans="1:20" ht="15" customHeight="1">
      <c r="A969" s="143"/>
      <c r="B969" s="144"/>
      <c r="C969" s="142"/>
      <c r="D969" s="142"/>
      <c r="E969" s="142"/>
      <c r="F969" s="142"/>
      <c r="G969" s="142"/>
      <c r="H969" s="142"/>
      <c r="I969" s="142"/>
      <c r="J969" s="142"/>
      <c r="K969" s="245"/>
      <c r="L969" s="245"/>
      <c r="M969" s="142"/>
      <c r="N969" s="245"/>
      <c r="O969" s="245"/>
      <c r="P969" s="142"/>
      <c r="Q969" s="142"/>
      <c r="R969" s="142"/>
      <c r="S969" s="142"/>
      <c r="T969" s="142"/>
    </row>
    <row r="970" spans="1:20" ht="15" customHeight="1">
      <c r="A970" s="143"/>
      <c r="B970" s="144"/>
      <c r="C970" s="142"/>
      <c r="D970" s="142"/>
      <c r="E970" s="142"/>
      <c r="F970" s="142"/>
      <c r="G970" s="142"/>
      <c r="H970" s="142"/>
      <c r="I970" s="142"/>
      <c r="J970" s="142"/>
      <c r="K970" s="245"/>
      <c r="L970" s="245"/>
      <c r="M970" s="142"/>
      <c r="N970" s="245"/>
      <c r="O970" s="245"/>
      <c r="P970" s="142"/>
      <c r="Q970" s="142"/>
      <c r="R970" s="142"/>
      <c r="S970" s="142"/>
      <c r="T970" s="142"/>
    </row>
  </sheetData>
  <sheetProtection algorithmName="SHA-512" hashValue="Va46335dzjRfZGpS1g1SkQ3jBtPwK96cFc3FqUY5NElxo6uRc3koSdo1RHwTR5HlGWig8i2Jg/sxy0wJ3JB15A==" saltValue="JKob9+xilDkofZncfgT8HA==" spinCount="100000" sheet="1" formatColumns="0" formatRows="0"/>
  <conditionalFormatting sqref="L68">
    <cfRule type="cellIs" dxfId="107" priority="3" operator="notEqual">
      <formula>0</formula>
    </cfRule>
    <cfRule type="cellIs" dxfId="106" priority="4" operator="equal">
      <formula>0</formula>
    </cfRule>
  </conditionalFormatting>
  <conditionalFormatting sqref="N68:O68">
    <cfRule type="cellIs" dxfId="105" priority="1" operator="notEqual">
      <formula>0</formula>
    </cfRule>
    <cfRule type="cellIs" dxfId="104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P80"/>
  <sheetViews>
    <sheetView topLeftCell="C1" zoomScale="90" zoomScaleNormal="90" zoomScaleSheetLayoutView="70" workbookViewId="0">
      <selection activeCell="J6" sqref="J6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0" width="17.7109375" style="4" customWidth="1"/>
    <col min="11" max="12" width="17.7109375" style="352" customWidth="1"/>
    <col min="13" max="13" width="0.140625" style="4" customWidth="1"/>
    <col min="14" max="14" width="17.7109375" style="352" customWidth="1"/>
    <col min="15" max="15" width="19.28515625" style="352" customWidth="1"/>
    <col min="16" max="16" width="11.28515625" style="4" customWidth="1"/>
    <col min="17" max="16384" width="11.140625" style="4"/>
  </cols>
  <sheetData>
    <row r="1" spans="1:16">
      <c r="B1" s="2"/>
      <c r="C1" s="339"/>
      <c r="D1" s="104"/>
      <c r="E1" s="104"/>
      <c r="F1" s="104"/>
      <c r="G1" s="104"/>
      <c r="H1" s="104"/>
      <c r="I1" s="104"/>
      <c r="J1" s="101" t="s">
        <v>98</v>
      </c>
      <c r="K1" s="339"/>
      <c r="L1" s="339"/>
      <c r="M1" s="104"/>
      <c r="N1" s="339"/>
      <c r="O1" s="339"/>
      <c r="P1" s="3"/>
    </row>
    <row r="2" spans="1:16">
      <c r="B2" s="2"/>
      <c r="C2" s="104"/>
      <c r="D2" s="104"/>
      <c r="E2" s="104"/>
      <c r="F2" s="104"/>
      <c r="G2" s="104"/>
      <c r="H2" s="104"/>
      <c r="I2" s="104"/>
      <c r="J2" s="101" t="s">
        <v>0</v>
      </c>
      <c r="K2" s="339"/>
      <c r="L2" s="339"/>
      <c r="M2" s="104"/>
      <c r="N2" s="339"/>
      <c r="O2" s="339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02" t="s">
        <v>1</v>
      </c>
      <c r="K3" s="340"/>
      <c r="L3" s="340"/>
      <c r="M3" s="15"/>
      <c r="N3" s="340"/>
      <c r="O3" s="366"/>
      <c r="P3" s="4" t="s">
        <v>2</v>
      </c>
    </row>
    <row r="4" spans="1:16">
      <c r="B4" s="2"/>
      <c r="C4" s="105"/>
      <c r="D4" s="106"/>
      <c r="E4" s="106"/>
      <c r="F4" s="106"/>
      <c r="G4" s="106"/>
      <c r="H4" s="106"/>
      <c r="I4" s="106"/>
      <c r="J4" s="107" t="s">
        <v>373</v>
      </c>
      <c r="K4" s="340"/>
      <c r="L4" s="340"/>
      <c r="M4" s="106"/>
      <c r="N4" s="340"/>
      <c r="O4" s="367"/>
      <c r="P4" s="4" t="s">
        <v>374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88"/>
      <c r="L5" s="353"/>
      <c r="M5" s="10"/>
      <c r="N5" s="353"/>
      <c r="O5" s="353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54" t="s">
        <v>3</v>
      </c>
      <c r="K6" s="341"/>
      <c r="L6" s="354" t="s">
        <v>3</v>
      </c>
      <c r="M6" s="255"/>
      <c r="N6" s="354" t="s">
        <v>4</v>
      </c>
      <c r="O6" s="354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56" t="s">
        <v>290</v>
      </c>
      <c r="K7" s="342" t="s">
        <v>291</v>
      </c>
      <c r="L7" s="370"/>
      <c r="M7" s="258"/>
      <c r="N7" s="342" t="str">
        <f>[4]SNP!$O$9</f>
        <v>Unit</v>
      </c>
      <c r="O7" s="342"/>
      <c r="P7" s="16"/>
    </row>
    <row r="8" spans="1:16">
      <c r="A8" s="17" t="s">
        <v>7</v>
      </c>
      <c r="B8" s="18" t="s">
        <v>8</v>
      </c>
      <c r="C8" s="9" t="s">
        <v>6</v>
      </c>
      <c r="D8" s="9"/>
      <c r="E8" s="9"/>
      <c r="F8" s="9"/>
      <c r="G8" s="9"/>
      <c r="H8" s="9"/>
      <c r="I8" s="9"/>
      <c r="J8" s="9"/>
      <c r="K8" s="338"/>
      <c r="L8" s="353"/>
      <c r="M8" s="10"/>
      <c r="N8" s="353"/>
      <c r="O8" s="353"/>
      <c r="P8" s="11"/>
    </row>
    <row r="9" spans="1:16">
      <c r="B9" s="19"/>
      <c r="C9" s="20" t="s">
        <v>9</v>
      </c>
      <c r="D9" s="21"/>
      <c r="E9" s="9"/>
      <c r="F9" s="9"/>
      <c r="G9" s="9"/>
      <c r="H9" s="9"/>
      <c r="I9" s="20"/>
      <c r="J9" s="20"/>
      <c r="K9" s="343"/>
      <c r="L9" s="343"/>
      <c r="M9" s="10"/>
      <c r="N9" s="343"/>
      <c r="O9" s="343"/>
    </row>
    <row r="10" spans="1:16">
      <c r="A10" s="1" t="s">
        <v>11</v>
      </c>
      <c r="B10" s="19" t="s">
        <v>12</v>
      </c>
      <c r="C10" s="20"/>
      <c r="D10" s="22" t="s">
        <v>321</v>
      </c>
      <c r="E10" s="20"/>
      <c r="F10" s="109"/>
      <c r="G10" s="109"/>
      <c r="H10" s="23"/>
      <c r="I10" s="21"/>
      <c r="J10" s="89"/>
      <c r="K10" s="344"/>
      <c r="L10" s="372"/>
      <c r="M10" s="76"/>
      <c r="N10" s="344"/>
      <c r="O10" s="372"/>
      <c r="P10" s="24"/>
    </row>
    <row r="11" spans="1:16">
      <c r="A11" s="1" t="s">
        <v>14</v>
      </c>
      <c r="B11" s="19" t="s">
        <v>15</v>
      </c>
      <c r="C11" s="20"/>
      <c r="D11" s="21" t="s">
        <v>322</v>
      </c>
      <c r="E11" s="9"/>
      <c r="F11" s="25"/>
      <c r="G11" s="26">
        <v>8251324.7999999998</v>
      </c>
      <c r="H11" s="9"/>
      <c r="I11" s="20"/>
      <c r="J11" s="78">
        <v>5982467.5899999999</v>
      </c>
      <c r="K11" s="345">
        <v>0</v>
      </c>
      <c r="L11" s="343">
        <v>5982467.5899999999</v>
      </c>
      <c r="M11" s="77"/>
      <c r="N11" s="345">
        <v>0</v>
      </c>
      <c r="O11" s="343">
        <v>5982468</v>
      </c>
      <c r="P11" s="27"/>
    </row>
    <row r="12" spans="1:16">
      <c r="A12" s="1" t="s">
        <v>17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8">
        <v>3206357.2199999997</v>
      </c>
      <c r="K12" s="345">
        <v>0</v>
      </c>
      <c r="L12" s="343">
        <v>3206357.2199999997</v>
      </c>
      <c r="M12" s="77"/>
      <c r="N12" s="345">
        <v>0</v>
      </c>
      <c r="O12" s="343">
        <v>3206357</v>
      </c>
      <c r="P12" s="27"/>
    </row>
    <row r="13" spans="1:16">
      <c r="A13" s="1" t="s">
        <v>19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8">
        <v>1004823.66</v>
      </c>
      <c r="K13" s="345">
        <v>0</v>
      </c>
      <c r="L13" s="343">
        <v>1004823.66</v>
      </c>
      <c r="M13" s="77"/>
      <c r="N13" s="345">
        <v>0</v>
      </c>
      <c r="O13" s="343">
        <v>1004824</v>
      </c>
      <c r="P13" s="27"/>
    </row>
    <row r="14" spans="1:16">
      <c r="A14" s="1" t="s">
        <v>21</v>
      </c>
      <c r="B14" s="19" t="s">
        <v>12</v>
      </c>
      <c r="C14" s="20"/>
      <c r="D14" s="21" t="s">
        <v>20</v>
      </c>
      <c r="E14" s="9"/>
      <c r="F14" s="25"/>
      <c r="G14" s="25"/>
      <c r="H14" s="20"/>
      <c r="I14" s="20"/>
      <c r="J14" s="78">
        <v>1065977.6000000001</v>
      </c>
      <c r="K14" s="345">
        <v>0</v>
      </c>
      <c r="L14" s="343">
        <v>1065977.6000000001</v>
      </c>
      <c r="M14" s="77"/>
      <c r="N14" s="345">
        <v>0</v>
      </c>
      <c r="O14" s="343">
        <v>1065978</v>
      </c>
      <c r="P14" s="27"/>
    </row>
    <row r="15" spans="1:16">
      <c r="A15" s="28"/>
      <c r="B15" s="29"/>
      <c r="C15" s="20"/>
      <c r="D15" s="21" t="s">
        <v>22</v>
      </c>
      <c r="E15" s="9"/>
      <c r="F15" s="30"/>
      <c r="G15" s="26"/>
      <c r="H15" s="31"/>
      <c r="I15" s="20"/>
      <c r="J15" s="90">
        <v>763707.14999999991</v>
      </c>
      <c r="K15" s="346">
        <v>0</v>
      </c>
      <c r="L15" s="374">
        <v>763707.14999999991</v>
      </c>
      <c r="M15" s="77"/>
      <c r="N15" s="343">
        <v>0</v>
      </c>
      <c r="O15" s="343">
        <v>763707</v>
      </c>
    </row>
    <row r="16" spans="1:16">
      <c r="A16" s="28" t="s">
        <v>24</v>
      </c>
      <c r="B16" s="29" t="s">
        <v>12</v>
      </c>
      <c r="C16" s="20"/>
      <c r="D16" s="22" t="s">
        <v>324</v>
      </c>
      <c r="E16" s="20"/>
      <c r="F16" s="109"/>
      <c r="G16" s="109"/>
      <c r="H16" s="31"/>
      <c r="I16" s="20"/>
      <c r="J16" s="78"/>
      <c r="K16" s="345">
        <v>0</v>
      </c>
      <c r="L16" s="343"/>
      <c r="M16" s="77"/>
      <c r="N16" s="345">
        <v>0</v>
      </c>
      <c r="O16" s="343"/>
      <c r="P16" s="27"/>
    </row>
    <row r="17" spans="1:16">
      <c r="A17" s="28" t="s">
        <v>25</v>
      </c>
      <c r="B17" s="32" t="s">
        <v>26</v>
      </c>
      <c r="C17" s="20"/>
      <c r="D17" s="33" t="s">
        <v>325</v>
      </c>
      <c r="E17" s="9"/>
      <c r="F17" s="9"/>
      <c r="G17" s="9">
        <v>0</v>
      </c>
      <c r="H17" s="9"/>
      <c r="I17" s="21"/>
      <c r="J17" s="79">
        <v>881456.12</v>
      </c>
      <c r="K17" s="347">
        <v>0</v>
      </c>
      <c r="L17" s="375">
        <v>881456.12</v>
      </c>
      <c r="M17" s="77"/>
      <c r="N17" s="347">
        <v>0</v>
      </c>
      <c r="O17" s="375">
        <v>881456</v>
      </c>
      <c r="P17" s="27"/>
    </row>
    <row r="18" spans="1:16" s="36" customFormat="1">
      <c r="A18" s="28"/>
      <c r="B18" s="32"/>
      <c r="C18" s="21"/>
      <c r="D18" s="21" t="s">
        <v>27</v>
      </c>
      <c r="E18" s="21"/>
      <c r="F18" s="21"/>
      <c r="G18" s="21"/>
      <c r="H18" s="34"/>
      <c r="I18" s="34"/>
      <c r="J18" s="34">
        <v>1581861.37</v>
      </c>
      <c r="K18" s="88">
        <v>0</v>
      </c>
      <c r="L18" s="88">
        <v>1581861.37</v>
      </c>
      <c r="M18" s="35"/>
      <c r="N18" s="348">
        <v>1591856</v>
      </c>
      <c r="O18" s="348">
        <v>3173717</v>
      </c>
    </row>
    <row r="19" spans="1:16" ht="13.5" thickBot="1">
      <c r="A19" s="28" t="s">
        <v>28</v>
      </c>
      <c r="B19" s="32"/>
      <c r="C19" s="20"/>
      <c r="D19" s="37"/>
      <c r="E19" s="20"/>
      <c r="F19" s="9"/>
      <c r="G19" s="9"/>
      <c r="H19" s="9"/>
      <c r="I19" s="9"/>
      <c r="J19" s="91"/>
      <c r="K19" s="80"/>
      <c r="L19" s="80"/>
      <c r="M19" s="38"/>
      <c r="N19" s="80"/>
      <c r="O19" s="80"/>
      <c r="P19" s="39"/>
    </row>
    <row r="20" spans="1:16" ht="13.5" thickTop="1">
      <c r="A20" s="28"/>
      <c r="B20" s="32"/>
      <c r="C20" s="9"/>
      <c r="D20" s="9" t="s">
        <v>29</v>
      </c>
      <c r="E20" s="9"/>
      <c r="F20" s="9"/>
      <c r="G20" s="9"/>
      <c r="H20" s="9"/>
      <c r="I20" s="9"/>
      <c r="J20" s="81">
        <v>14486650.709999997</v>
      </c>
      <c r="K20" s="338">
        <v>0</v>
      </c>
      <c r="L20" s="353">
        <v>14486651</v>
      </c>
      <c r="M20" s="10"/>
      <c r="N20" s="353">
        <v>1591856</v>
      </c>
      <c r="O20" s="353">
        <v>16078507</v>
      </c>
      <c r="P20" s="11"/>
    </row>
    <row r="21" spans="1:16">
      <c r="A21" s="40"/>
      <c r="B21" s="41"/>
      <c r="C21" s="15"/>
      <c r="D21" s="9"/>
      <c r="E21" s="9"/>
      <c r="F21" s="9"/>
      <c r="G21" s="9"/>
      <c r="H21" s="9"/>
      <c r="I21" s="9"/>
      <c r="J21" s="81"/>
      <c r="K21" s="338"/>
      <c r="L21" s="353"/>
      <c r="M21" s="10"/>
      <c r="N21" s="353"/>
      <c r="O21" s="353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81"/>
      <c r="K22" s="338"/>
      <c r="L22" s="353"/>
      <c r="M22" s="10"/>
      <c r="N22" s="353"/>
      <c r="O22" s="353"/>
      <c r="P22" s="11"/>
    </row>
    <row r="23" spans="1:16">
      <c r="A23" s="7" t="s">
        <v>32</v>
      </c>
      <c r="B23" s="12" t="s">
        <v>33</v>
      </c>
      <c r="C23" s="22" t="s">
        <v>31</v>
      </c>
      <c r="D23" s="21"/>
      <c r="E23" s="9"/>
      <c r="F23" s="9"/>
      <c r="G23" s="20"/>
      <c r="H23" s="9"/>
      <c r="I23" s="9"/>
      <c r="J23" s="92"/>
      <c r="K23" s="344"/>
      <c r="L23" s="376"/>
      <c r="M23" s="77"/>
      <c r="N23" s="344"/>
      <c r="O23" s="372"/>
      <c r="P23" s="27"/>
    </row>
    <row r="24" spans="1:16">
      <c r="A24" s="1" t="s">
        <v>35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8">
        <v>45442143.889999993</v>
      </c>
      <c r="K24" s="345">
        <v>0</v>
      </c>
      <c r="L24" s="343">
        <v>45442143.889999993</v>
      </c>
      <c r="M24" s="77"/>
      <c r="N24" s="345">
        <v>0</v>
      </c>
      <c r="O24" s="343">
        <v>45442144</v>
      </c>
      <c r="P24" s="27"/>
    </row>
    <row r="25" spans="1:16">
      <c r="A25" s="7" t="s">
        <v>37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8">
        <v>11880360.619999997</v>
      </c>
      <c r="K25" s="345">
        <v>0</v>
      </c>
      <c r="L25" s="343">
        <v>11880360.619999997</v>
      </c>
      <c r="M25" s="77"/>
      <c r="N25" s="345">
        <v>1123983</v>
      </c>
      <c r="O25" s="343">
        <v>13004344</v>
      </c>
      <c r="P25" s="27"/>
    </row>
    <row r="26" spans="1:16">
      <c r="A26" s="1" t="s">
        <v>39</v>
      </c>
      <c r="B26" s="12" t="s">
        <v>33</v>
      </c>
      <c r="C26" s="22"/>
      <c r="D26" s="99" t="s">
        <v>38</v>
      </c>
      <c r="E26" s="110"/>
      <c r="F26" s="9"/>
      <c r="G26" s="20"/>
      <c r="H26" s="9"/>
      <c r="I26" s="9"/>
      <c r="J26" s="78">
        <v>3025613.89</v>
      </c>
      <c r="K26" s="345">
        <v>0</v>
      </c>
      <c r="L26" s="343">
        <v>3025613.89</v>
      </c>
      <c r="M26" s="77"/>
      <c r="N26" s="345">
        <v>0</v>
      </c>
      <c r="O26" s="343">
        <v>3025614</v>
      </c>
      <c r="P26" s="27"/>
    </row>
    <row r="27" spans="1:16">
      <c r="A27" s="7" t="s">
        <v>41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8">
        <v>4234430.3100000005</v>
      </c>
      <c r="K27" s="345">
        <v>0</v>
      </c>
      <c r="L27" s="343">
        <v>4234430.3100000005</v>
      </c>
      <c r="M27" s="77"/>
      <c r="N27" s="345">
        <v>0</v>
      </c>
      <c r="O27" s="343">
        <v>4234430</v>
      </c>
      <c r="P27" s="27"/>
    </row>
    <row r="28" spans="1:16">
      <c r="A28" s="1" t="s">
        <v>43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8">
        <v>5317746.92</v>
      </c>
      <c r="K28" s="345">
        <v>0</v>
      </c>
      <c r="L28" s="343">
        <v>5317746.92</v>
      </c>
      <c r="M28" s="77"/>
      <c r="N28" s="345">
        <v>4350177</v>
      </c>
      <c r="O28" s="343">
        <v>9667924</v>
      </c>
      <c r="P28" s="27"/>
    </row>
    <row r="29" spans="1:16">
      <c r="A29" s="7" t="s">
        <v>45</v>
      </c>
      <c r="B29" s="12" t="s">
        <v>46</v>
      </c>
      <c r="C29" s="22"/>
      <c r="D29" s="21" t="s">
        <v>44</v>
      </c>
      <c r="E29" s="9"/>
      <c r="F29" s="9"/>
      <c r="G29" s="20"/>
      <c r="H29" s="9"/>
      <c r="I29" s="9"/>
      <c r="J29" s="79">
        <v>5070485.74</v>
      </c>
      <c r="K29" s="347">
        <v>0</v>
      </c>
      <c r="L29" s="375">
        <v>5070485.74</v>
      </c>
      <c r="M29" s="77"/>
      <c r="N29" s="347">
        <v>0</v>
      </c>
      <c r="O29" s="375">
        <v>5070486</v>
      </c>
      <c r="P29" s="27"/>
    </row>
    <row r="30" spans="1:16">
      <c r="C30" s="22"/>
      <c r="D30" s="21" t="s">
        <v>47</v>
      </c>
      <c r="E30" s="9"/>
      <c r="F30" s="9"/>
      <c r="G30" s="20"/>
      <c r="H30" s="9"/>
      <c r="I30" s="9"/>
      <c r="J30" s="93">
        <v>4188689.49</v>
      </c>
      <c r="K30" s="338">
        <v>0</v>
      </c>
      <c r="L30" s="353">
        <v>4188689.49</v>
      </c>
      <c r="M30" s="42"/>
      <c r="N30" s="353">
        <v>0</v>
      </c>
      <c r="O30" s="353">
        <v>4188689</v>
      </c>
      <c r="P30" s="43"/>
    </row>
    <row r="31" spans="1:16" ht="13.5" thickBot="1">
      <c r="A31" s="1" t="s">
        <v>48</v>
      </c>
      <c r="C31" s="9"/>
      <c r="D31" s="37"/>
      <c r="E31" s="20"/>
      <c r="F31" s="9"/>
      <c r="G31" s="9"/>
      <c r="H31" s="9"/>
      <c r="I31" s="9"/>
      <c r="J31" s="91"/>
      <c r="K31" s="80"/>
      <c r="L31" s="80"/>
      <c r="M31" s="82"/>
      <c r="N31" s="80"/>
      <c r="O31" s="80"/>
      <c r="P31" s="39"/>
    </row>
    <row r="32" spans="1:16" ht="13.5" thickTop="1">
      <c r="A32" s="7"/>
      <c r="C32" s="22"/>
      <c r="D32" s="44" t="s">
        <v>49</v>
      </c>
      <c r="E32" s="9"/>
      <c r="F32" s="9"/>
      <c r="G32" s="20"/>
      <c r="H32" s="9"/>
      <c r="I32" s="9"/>
      <c r="J32" s="34">
        <v>79159470.859999985</v>
      </c>
      <c r="K32" s="338">
        <v>0</v>
      </c>
      <c r="L32" s="88">
        <v>79159471</v>
      </c>
      <c r="M32" s="34"/>
      <c r="N32" s="88">
        <v>5474160</v>
      </c>
      <c r="O32" s="88">
        <v>84633631</v>
      </c>
      <c r="P32" s="45"/>
    </row>
    <row r="33" spans="1:16">
      <c r="C33" s="9"/>
      <c r="D33" s="37"/>
      <c r="E33" s="20"/>
      <c r="F33" s="9"/>
      <c r="G33" s="9"/>
      <c r="H33" s="9"/>
      <c r="I33" s="9"/>
      <c r="J33" s="94"/>
      <c r="K33" s="83"/>
      <c r="L33" s="83"/>
      <c r="M33" s="38"/>
      <c r="N33" s="83"/>
      <c r="O33" s="83"/>
      <c r="P33" s="39"/>
    </row>
    <row r="34" spans="1:16">
      <c r="A34" s="7"/>
      <c r="C34" s="9"/>
      <c r="D34" s="9" t="s">
        <v>306</v>
      </c>
      <c r="E34" s="9"/>
      <c r="F34" s="9"/>
      <c r="G34" s="9"/>
      <c r="H34" s="9"/>
      <c r="I34" s="9"/>
      <c r="J34" s="81">
        <v>-64672820.149999991</v>
      </c>
      <c r="K34" s="338">
        <v>0</v>
      </c>
      <c r="L34" s="353">
        <v>-64672820</v>
      </c>
      <c r="M34" s="46"/>
      <c r="N34" s="353">
        <v>-3882304</v>
      </c>
      <c r="O34" s="353">
        <v>-68555124</v>
      </c>
      <c r="P34" s="47"/>
    </row>
    <row r="35" spans="1:16">
      <c r="C35" s="15"/>
      <c r="D35" s="20"/>
      <c r="E35" s="9"/>
      <c r="F35" s="9"/>
      <c r="G35" s="9"/>
      <c r="H35" s="9"/>
      <c r="I35" s="9"/>
      <c r="J35" s="81"/>
      <c r="K35" s="338"/>
      <c r="L35" s="353"/>
      <c r="M35" s="10"/>
      <c r="N35" s="353"/>
      <c r="O35" s="353"/>
      <c r="P35" s="11"/>
    </row>
    <row r="36" spans="1:16">
      <c r="A36" s="7" t="s">
        <v>51</v>
      </c>
      <c r="B36" s="12" t="s">
        <v>52</v>
      </c>
      <c r="C36" s="21" t="s">
        <v>50</v>
      </c>
      <c r="D36" s="20"/>
      <c r="E36" s="9"/>
      <c r="F36" s="9"/>
      <c r="G36" s="20"/>
      <c r="H36" s="9"/>
      <c r="I36" s="9"/>
      <c r="J36" s="89"/>
      <c r="K36" s="344"/>
      <c r="L36" s="372"/>
      <c r="M36" s="26"/>
      <c r="N36" s="344"/>
      <c r="O36" s="372"/>
      <c r="P36" s="48"/>
    </row>
    <row r="37" spans="1:16">
      <c r="A37" s="1" t="s">
        <v>54</v>
      </c>
      <c r="B37" s="12" t="s">
        <v>15</v>
      </c>
      <c r="C37" s="21" t="s">
        <v>53</v>
      </c>
      <c r="D37" s="20"/>
      <c r="E37" s="9"/>
      <c r="F37" s="9"/>
      <c r="G37" s="20"/>
      <c r="H37" s="9"/>
      <c r="I37" s="9"/>
      <c r="J37" s="78">
        <v>43690511.100000001</v>
      </c>
      <c r="K37" s="345">
        <v>0</v>
      </c>
      <c r="L37" s="343">
        <v>43690511.100000001</v>
      </c>
      <c r="M37" s="26"/>
      <c r="N37" s="355">
        <v>0</v>
      </c>
      <c r="O37" s="343">
        <v>43690511</v>
      </c>
      <c r="P37" s="48"/>
    </row>
    <row r="38" spans="1:16">
      <c r="A38" s="7" t="s">
        <v>56</v>
      </c>
      <c r="B38" s="12" t="s">
        <v>15</v>
      </c>
      <c r="C38" s="21" t="s">
        <v>55</v>
      </c>
      <c r="D38" s="20"/>
      <c r="E38" s="9"/>
      <c r="F38" s="9"/>
      <c r="G38" s="20"/>
      <c r="H38" s="9"/>
      <c r="I38" s="9"/>
      <c r="J38" s="78">
        <v>2975079.09</v>
      </c>
      <c r="K38" s="345">
        <v>0</v>
      </c>
      <c r="L38" s="343">
        <v>2975079.09</v>
      </c>
      <c r="M38" s="26"/>
      <c r="N38" s="355">
        <v>0</v>
      </c>
      <c r="O38" s="343">
        <v>2975079</v>
      </c>
      <c r="P38" s="48"/>
    </row>
    <row r="39" spans="1:16">
      <c r="A39" s="1" t="s">
        <v>58</v>
      </c>
      <c r="B39" s="12" t="s">
        <v>59</v>
      </c>
      <c r="C39" s="21" t="s">
        <v>57</v>
      </c>
      <c r="D39" s="20"/>
      <c r="E39" s="9"/>
      <c r="F39" s="9"/>
      <c r="G39" s="20"/>
      <c r="H39" s="9"/>
      <c r="I39" s="9"/>
      <c r="J39" s="78">
        <v>15939821.200000001</v>
      </c>
      <c r="K39" s="345">
        <v>0</v>
      </c>
      <c r="L39" s="343">
        <v>15939821.200000001</v>
      </c>
      <c r="M39" s="26"/>
      <c r="N39" s="355">
        <v>680753</v>
      </c>
      <c r="O39" s="343">
        <v>16620574</v>
      </c>
      <c r="P39" s="48"/>
    </row>
    <row r="40" spans="1:16">
      <c r="A40" s="7" t="s">
        <v>61</v>
      </c>
      <c r="B40" s="12" t="s">
        <v>59</v>
      </c>
      <c r="C40" s="84" t="s">
        <v>60</v>
      </c>
      <c r="D40" s="85"/>
      <c r="E40" s="86"/>
      <c r="F40" s="86"/>
      <c r="G40" s="20"/>
      <c r="H40" s="9"/>
      <c r="I40" s="9"/>
      <c r="J40" s="78">
        <v>2154554.66</v>
      </c>
      <c r="K40" s="345">
        <v>0</v>
      </c>
      <c r="L40" s="343">
        <v>2154554.66</v>
      </c>
      <c r="M40" s="26"/>
      <c r="N40" s="355">
        <v>10562513</v>
      </c>
      <c r="O40" s="343">
        <v>12717068</v>
      </c>
      <c r="P40" s="48"/>
    </row>
    <row r="41" spans="1:16">
      <c r="A41" s="1" t="s">
        <v>62</v>
      </c>
      <c r="B41" s="12" t="s">
        <v>26</v>
      </c>
      <c r="C41" s="21" t="s">
        <v>307</v>
      </c>
      <c r="D41" s="20"/>
      <c r="E41" s="9"/>
      <c r="F41" s="9"/>
      <c r="G41" s="20"/>
      <c r="H41" s="9"/>
      <c r="I41" s="9"/>
      <c r="J41" s="78">
        <v>0</v>
      </c>
      <c r="K41" s="345">
        <v>0</v>
      </c>
      <c r="L41" s="343">
        <v>0</v>
      </c>
      <c r="M41" s="26"/>
      <c r="N41" s="355">
        <v>0</v>
      </c>
      <c r="O41" s="343">
        <v>0</v>
      </c>
      <c r="P41" s="48"/>
    </row>
    <row r="42" spans="1:16">
      <c r="A42" s="7" t="s">
        <v>64</v>
      </c>
      <c r="B42" s="12" t="s">
        <v>65</v>
      </c>
      <c r="C42" s="21" t="s">
        <v>63</v>
      </c>
      <c r="D42" s="20"/>
      <c r="E42" s="9"/>
      <c r="F42" s="9"/>
      <c r="G42" s="20"/>
      <c r="H42" s="9"/>
      <c r="I42" s="9"/>
      <c r="J42" s="78">
        <v>0</v>
      </c>
      <c r="K42" s="345">
        <v>0</v>
      </c>
      <c r="L42" s="343">
        <v>0</v>
      </c>
      <c r="M42" s="26"/>
      <c r="N42" s="355">
        <v>0</v>
      </c>
      <c r="O42" s="343">
        <v>0</v>
      </c>
      <c r="P42" s="48"/>
    </row>
    <row r="43" spans="1:16">
      <c r="A43" s="1" t="s">
        <v>66</v>
      </c>
      <c r="B43" s="12" t="s">
        <v>33</v>
      </c>
      <c r="C43" s="21" t="s">
        <v>311</v>
      </c>
      <c r="D43" s="20"/>
      <c r="E43" s="20"/>
      <c r="F43" s="20"/>
      <c r="G43" s="20"/>
      <c r="H43" s="20"/>
      <c r="I43" s="20"/>
      <c r="J43" s="78">
        <v>25666.799999999999</v>
      </c>
      <c r="K43" s="345">
        <v>0</v>
      </c>
      <c r="L43" s="343">
        <v>25666.799999999999</v>
      </c>
      <c r="M43" s="26"/>
      <c r="N43" s="355">
        <v>0</v>
      </c>
      <c r="O43" s="343">
        <v>25667</v>
      </c>
      <c r="P43" s="48"/>
    </row>
    <row r="44" spans="1:16">
      <c r="A44" s="7" t="s">
        <v>68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79">
        <v>-342008.34</v>
      </c>
      <c r="K44" s="347">
        <v>0</v>
      </c>
      <c r="L44" s="375">
        <v>-342008.34</v>
      </c>
      <c r="M44" s="26"/>
      <c r="N44" s="356">
        <v>0</v>
      </c>
      <c r="O44" s="375">
        <v>-342008</v>
      </c>
      <c r="P44" s="48"/>
    </row>
    <row r="45" spans="1:16">
      <c r="C45" s="20" t="s">
        <v>69</v>
      </c>
      <c r="D45" s="20"/>
      <c r="E45" s="20"/>
      <c r="F45" s="20"/>
      <c r="G45" s="20"/>
      <c r="H45" s="20"/>
      <c r="I45" s="20"/>
      <c r="J45" s="78">
        <v>0</v>
      </c>
      <c r="K45" s="343">
        <v>0</v>
      </c>
      <c r="L45" s="343">
        <v>0</v>
      </c>
      <c r="M45" s="49"/>
      <c r="N45" s="343">
        <v>-3586</v>
      </c>
      <c r="O45" s="343">
        <v>-3586</v>
      </c>
      <c r="P45" s="50"/>
    </row>
    <row r="46" spans="1:16">
      <c r="A46" s="28" t="s">
        <v>70</v>
      </c>
      <c r="B46" s="29"/>
      <c r="C46" s="15"/>
      <c r="D46" s="20"/>
      <c r="E46" s="9"/>
      <c r="F46" s="9"/>
      <c r="G46" s="9"/>
      <c r="H46" s="9"/>
      <c r="I46" s="9"/>
      <c r="J46" s="94"/>
      <c r="K46" s="83"/>
      <c r="L46" s="83"/>
      <c r="M46" s="34"/>
      <c r="N46" s="83"/>
      <c r="O46" s="83"/>
      <c r="P46" s="39"/>
    </row>
    <row r="47" spans="1:16">
      <c r="A47" s="28"/>
      <c r="B47" s="29"/>
      <c r="C47" s="15" t="s">
        <v>71</v>
      </c>
      <c r="D47" s="20"/>
      <c r="E47" s="9"/>
      <c r="F47" s="9"/>
      <c r="G47" s="9"/>
      <c r="H47" s="9"/>
      <c r="I47" s="9"/>
      <c r="J47" s="34">
        <v>64443624.50999999</v>
      </c>
      <c r="K47" s="88">
        <v>0</v>
      </c>
      <c r="L47" s="88">
        <v>64443625</v>
      </c>
      <c r="M47" s="34"/>
      <c r="N47" s="88">
        <v>11239680</v>
      </c>
      <c r="O47" s="88">
        <v>75683305</v>
      </c>
      <c r="P47" s="45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8"/>
      <c r="K48" s="343"/>
      <c r="L48" s="343"/>
      <c r="M48" s="20"/>
      <c r="N48" s="343"/>
      <c r="O48" s="343"/>
    </row>
    <row r="49" spans="1:16">
      <c r="A49" s="28"/>
      <c r="B49" s="29"/>
      <c r="C49" s="9" t="s">
        <v>308</v>
      </c>
      <c r="D49" s="15"/>
      <c r="E49" s="9"/>
      <c r="F49" s="9"/>
      <c r="G49" s="9"/>
      <c r="H49" s="9"/>
      <c r="I49" s="9"/>
      <c r="J49" s="94"/>
      <c r="K49" s="83"/>
      <c r="L49" s="83"/>
      <c r="M49" s="34"/>
      <c r="N49" s="83"/>
      <c r="O49" s="83"/>
      <c r="P49" s="39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81">
        <v>-229195.6400000006</v>
      </c>
      <c r="K50" s="338">
        <v>0</v>
      </c>
      <c r="L50" s="353">
        <v>-229195</v>
      </c>
      <c r="M50" s="10"/>
      <c r="N50" s="353">
        <v>7357376</v>
      </c>
      <c r="O50" s="353">
        <v>7128181</v>
      </c>
      <c r="P50" s="11"/>
    </row>
    <row r="51" spans="1:16">
      <c r="A51" s="28" t="s">
        <v>73</v>
      </c>
      <c r="B51" s="29" t="s">
        <v>52</v>
      </c>
      <c r="C51" s="21"/>
      <c r="D51" s="20"/>
      <c r="E51" s="9"/>
      <c r="F51" s="9"/>
      <c r="G51" s="9"/>
      <c r="H51" s="20"/>
      <c r="I51" s="9"/>
      <c r="J51" s="89"/>
      <c r="K51" s="399"/>
      <c r="L51" s="400"/>
      <c r="M51" s="48"/>
      <c r="N51" s="399"/>
      <c r="O51" s="372"/>
      <c r="P51" s="48"/>
    </row>
    <row r="52" spans="1:16">
      <c r="A52" s="28" t="s">
        <v>75</v>
      </c>
      <c r="B52" s="29" t="s">
        <v>76</v>
      </c>
      <c r="C52" s="21" t="s">
        <v>74</v>
      </c>
      <c r="D52" s="20"/>
      <c r="E52" s="9"/>
      <c r="F52" s="9"/>
      <c r="G52" s="9"/>
      <c r="H52" s="20"/>
      <c r="I52" s="9"/>
      <c r="J52" s="78">
        <v>24110587</v>
      </c>
      <c r="K52" s="345">
        <v>0</v>
      </c>
      <c r="L52" s="343">
        <v>24110587</v>
      </c>
      <c r="M52" s="77"/>
      <c r="N52" s="345">
        <v>0</v>
      </c>
      <c r="O52" s="343">
        <v>24110587</v>
      </c>
      <c r="P52" s="27"/>
    </row>
    <row r="53" spans="1:16">
      <c r="A53" s="28" t="s">
        <v>78</v>
      </c>
      <c r="B53" s="29" t="s">
        <v>79</v>
      </c>
      <c r="C53" s="9" t="s">
        <v>77</v>
      </c>
      <c r="D53" s="20"/>
      <c r="E53" s="9"/>
      <c r="F53" s="9"/>
      <c r="G53" s="9"/>
      <c r="H53" s="20"/>
      <c r="I53" s="9"/>
      <c r="J53" s="78">
        <v>1733508.99</v>
      </c>
      <c r="K53" s="345">
        <v>0</v>
      </c>
      <c r="L53" s="343">
        <v>1733508.99</v>
      </c>
      <c r="M53" s="77"/>
      <c r="N53" s="357">
        <v>343175</v>
      </c>
      <c r="O53" s="343">
        <v>2076684</v>
      </c>
      <c r="P53" s="27"/>
    </row>
    <row r="54" spans="1:16">
      <c r="A54" s="28" t="s">
        <v>81</v>
      </c>
      <c r="B54" s="29" t="s">
        <v>79</v>
      </c>
      <c r="C54" s="44" t="s">
        <v>80</v>
      </c>
      <c r="D54" s="20"/>
      <c r="E54" s="9"/>
      <c r="F54" s="9"/>
      <c r="G54" s="9"/>
      <c r="H54" s="20"/>
      <c r="I54" s="9"/>
      <c r="J54" s="34">
        <v>0</v>
      </c>
      <c r="K54" s="357">
        <v>0</v>
      </c>
      <c r="L54" s="88">
        <v>0</v>
      </c>
      <c r="M54" s="77"/>
      <c r="N54" s="357">
        <v>7136266</v>
      </c>
      <c r="O54" s="88">
        <v>7136266</v>
      </c>
      <c r="P54" s="27"/>
    </row>
    <row r="55" spans="1:16">
      <c r="A55" s="28"/>
      <c r="B55" s="29"/>
      <c r="C55" s="20" t="s">
        <v>309</v>
      </c>
      <c r="D55" s="20"/>
      <c r="E55" s="9"/>
      <c r="F55" s="9"/>
      <c r="G55" s="9"/>
      <c r="H55" s="9"/>
      <c r="I55" s="9"/>
      <c r="J55" s="79">
        <v>0</v>
      </c>
      <c r="K55" s="347">
        <v>0</v>
      </c>
      <c r="L55" s="394">
        <v>0</v>
      </c>
      <c r="M55" s="395"/>
      <c r="N55" s="347">
        <v>0</v>
      </c>
      <c r="O55" s="394">
        <v>0</v>
      </c>
      <c r="P55" s="50"/>
    </row>
    <row r="56" spans="1:16">
      <c r="A56" s="40" t="s">
        <v>82</v>
      </c>
      <c r="B56" s="29"/>
      <c r="C56" s="15"/>
      <c r="D56" s="20"/>
      <c r="E56" s="20"/>
      <c r="F56" s="9"/>
      <c r="G56" s="9"/>
      <c r="H56" s="9"/>
      <c r="I56" s="9"/>
      <c r="J56" s="96"/>
      <c r="K56" s="96"/>
      <c r="L56" s="96"/>
      <c r="M56" s="34"/>
      <c r="N56" s="96"/>
      <c r="O56" s="96"/>
      <c r="P56" s="51"/>
    </row>
    <row r="57" spans="1:16" ht="13.5" thickBot="1">
      <c r="A57" s="28"/>
      <c r="B57" s="29"/>
      <c r="C57" s="15" t="s">
        <v>83</v>
      </c>
      <c r="D57" s="20"/>
      <c r="E57" s="20"/>
      <c r="F57" s="9"/>
      <c r="G57" s="9"/>
      <c r="H57" s="9"/>
      <c r="I57" s="9"/>
      <c r="J57" s="377">
        <v>25844095.989999998</v>
      </c>
      <c r="K57" s="377">
        <v>0</v>
      </c>
      <c r="L57" s="377">
        <v>25844096</v>
      </c>
      <c r="M57" s="82"/>
      <c r="N57" s="377">
        <v>7479441</v>
      </c>
      <c r="O57" s="377">
        <v>33323537</v>
      </c>
      <c r="P57" s="45"/>
    </row>
    <row r="58" spans="1:16" ht="13.5" thickTop="1">
      <c r="A58" s="40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52"/>
      <c r="N58" s="83"/>
      <c r="O58" s="83"/>
      <c r="P58" s="51"/>
    </row>
    <row r="59" spans="1:16">
      <c r="A59" s="28"/>
      <c r="B59" s="29"/>
      <c r="C59" s="53" t="s">
        <v>314</v>
      </c>
      <c r="D59" s="20"/>
      <c r="E59" s="20"/>
      <c r="F59" s="9"/>
      <c r="G59" s="9"/>
      <c r="H59" s="9"/>
      <c r="I59" s="9"/>
      <c r="J59" s="42">
        <v>25614900.349999998</v>
      </c>
      <c r="K59" s="338">
        <v>0</v>
      </c>
      <c r="L59" s="353">
        <v>25614901</v>
      </c>
      <c r="M59" s="42"/>
      <c r="N59" s="353">
        <v>14836817</v>
      </c>
      <c r="O59" s="353">
        <v>40451718</v>
      </c>
      <c r="P59" s="55"/>
    </row>
    <row r="60" spans="1:16">
      <c r="A60" s="28" t="s">
        <v>84</v>
      </c>
      <c r="B60" s="29"/>
      <c r="C60" s="9"/>
      <c r="D60" s="20"/>
      <c r="E60" s="9"/>
      <c r="F60" s="9"/>
      <c r="G60" s="9"/>
      <c r="H60" s="9"/>
      <c r="I60" s="9"/>
      <c r="J60" s="56"/>
      <c r="K60" s="338"/>
      <c r="L60" s="359"/>
      <c r="M60" s="26"/>
      <c r="N60" s="359"/>
      <c r="O60" s="343"/>
      <c r="P60" s="57"/>
    </row>
    <row r="61" spans="1:16">
      <c r="A61" s="28" t="s">
        <v>86</v>
      </c>
      <c r="B61" s="29" t="s">
        <v>87</v>
      </c>
      <c r="C61" s="9" t="s">
        <v>85</v>
      </c>
      <c r="D61" s="20"/>
      <c r="E61" s="9"/>
      <c r="F61" s="9"/>
      <c r="G61" s="9"/>
      <c r="H61" s="9"/>
      <c r="I61" s="9"/>
      <c r="J61" s="95"/>
      <c r="K61" s="338"/>
      <c r="L61" s="379">
        <v>130997025</v>
      </c>
      <c r="M61" s="26"/>
      <c r="N61" s="360">
        <v>113011855</v>
      </c>
      <c r="O61" s="88">
        <v>244008880</v>
      </c>
      <c r="P61" s="48"/>
    </row>
    <row r="62" spans="1:16" s="36" customFormat="1">
      <c r="A62" s="28"/>
      <c r="B62" s="29"/>
      <c r="C62" s="21" t="s">
        <v>88</v>
      </c>
      <c r="D62" s="21"/>
      <c r="E62" s="21"/>
      <c r="F62" s="21"/>
      <c r="G62" s="21"/>
      <c r="H62" s="58"/>
      <c r="I62" s="21"/>
      <c r="J62" s="75"/>
      <c r="K62" s="88"/>
      <c r="L62" s="362"/>
      <c r="M62" s="397">
        <v>-291644</v>
      </c>
      <c r="N62" s="398">
        <v>185393</v>
      </c>
      <c r="O62" s="398">
        <v>185393</v>
      </c>
      <c r="P62" s="60"/>
    </row>
    <row r="63" spans="1:16" s="36" customFormat="1">
      <c r="A63" s="40"/>
      <c r="B63" s="29"/>
      <c r="C63" s="61"/>
      <c r="D63" s="21"/>
      <c r="E63" s="21"/>
      <c r="F63" s="21"/>
      <c r="G63" s="21"/>
      <c r="H63" s="35"/>
      <c r="I63" s="35"/>
      <c r="J63" s="87"/>
      <c r="K63" s="348"/>
      <c r="L63" s="396"/>
      <c r="M63" s="75"/>
      <c r="N63" s="396"/>
      <c r="O63" s="396"/>
      <c r="P63" s="51"/>
    </row>
    <row r="64" spans="1:16" s="331" customFormat="1">
      <c r="A64" s="327"/>
      <c r="B64" s="328"/>
      <c r="C64" s="329" t="s">
        <v>89</v>
      </c>
      <c r="D64" s="329"/>
      <c r="E64" s="329"/>
      <c r="F64" s="329"/>
      <c r="G64" s="329"/>
      <c r="H64" s="329"/>
      <c r="I64" s="329"/>
      <c r="J64" s="329"/>
      <c r="K64" s="349"/>
      <c r="L64" s="349">
        <v>130997025</v>
      </c>
      <c r="M64" s="330"/>
      <c r="N64" s="363">
        <v>113197248</v>
      </c>
      <c r="O64" s="363">
        <v>244194273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62"/>
      <c r="J65" s="96"/>
      <c r="K65" s="338"/>
      <c r="L65" s="362"/>
      <c r="M65" s="52"/>
      <c r="N65" s="362"/>
      <c r="O65" s="362"/>
      <c r="P65" s="24"/>
    </row>
    <row r="66" spans="1:16">
      <c r="A66" s="40"/>
      <c r="B66" s="29"/>
      <c r="C66" s="9" t="s">
        <v>90</v>
      </c>
      <c r="D66" s="9"/>
      <c r="E66" s="9"/>
      <c r="F66" s="9"/>
      <c r="G66" s="9"/>
      <c r="H66" s="9"/>
      <c r="I66" s="9"/>
      <c r="J66" s="63"/>
      <c r="K66" s="338"/>
      <c r="L66" s="338">
        <v>156611926</v>
      </c>
      <c r="M66" s="9"/>
      <c r="N66" s="338">
        <v>128034065</v>
      </c>
      <c r="O66" s="338">
        <v>284645991</v>
      </c>
      <c r="P66" s="64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43"/>
      <c r="L67" s="343"/>
      <c r="M67" s="20"/>
      <c r="N67" s="343"/>
      <c r="O67" s="343"/>
    </row>
    <row r="68" spans="1:16" customFormat="1" ht="15">
      <c r="C68" s="4" t="s">
        <v>91</v>
      </c>
      <c r="K68" s="350"/>
      <c r="L68" s="380"/>
      <c r="M68" s="65"/>
      <c r="N68" s="364"/>
      <c r="O68" s="364"/>
    </row>
    <row r="69" spans="1:16">
      <c r="I69" s="66"/>
      <c r="J69" s="66"/>
      <c r="K69" s="351"/>
      <c r="L69" s="365">
        <v>0</v>
      </c>
      <c r="M69" s="97"/>
      <c r="N69" s="365">
        <v>0</v>
      </c>
      <c r="O69" s="365">
        <v>-2</v>
      </c>
    </row>
    <row r="70" spans="1:16">
      <c r="L70" s="365">
        <v>-0.9970000684261322</v>
      </c>
      <c r="M70" s="97"/>
      <c r="N70" s="365"/>
      <c r="O70" s="365"/>
    </row>
    <row r="71" spans="1:16">
      <c r="L71" s="365"/>
      <c r="M71" s="97"/>
      <c r="N71" s="360"/>
      <c r="O71" s="360"/>
    </row>
    <row r="72" spans="1:16">
      <c r="L72" s="365"/>
      <c r="M72" s="97"/>
      <c r="N72" s="365"/>
      <c r="O72" s="365"/>
    </row>
    <row r="73" spans="1:16">
      <c r="L73" s="365"/>
      <c r="M73" s="97"/>
      <c r="N73" s="365"/>
      <c r="O73" s="365"/>
    </row>
    <row r="74" spans="1:16">
      <c r="J74" s="332"/>
      <c r="L74" s="365"/>
      <c r="M74" s="97"/>
      <c r="N74" s="365"/>
      <c r="O74" s="365"/>
    </row>
    <row r="75" spans="1:16">
      <c r="A75" s="7"/>
      <c r="B75" s="8"/>
      <c r="L75" s="365"/>
      <c r="M75" s="97"/>
      <c r="N75" s="365"/>
      <c r="O75" s="365"/>
    </row>
    <row r="76" spans="1:16">
      <c r="L76" s="365"/>
      <c r="M76" s="97"/>
      <c r="N76" s="365"/>
      <c r="O76" s="365"/>
    </row>
    <row r="77" spans="1:16">
      <c r="A77" s="7"/>
      <c r="B77" s="8"/>
      <c r="L77" s="365"/>
      <c r="M77" s="97"/>
      <c r="N77" s="365"/>
      <c r="O77" s="365"/>
    </row>
    <row r="78" spans="1:16">
      <c r="L78" s="365"/>
      <c r="M78" s="97"/>
      <c r="N78" s="365"/>
      <c r="O78" s="365"/>
    </row>
    <row r="79" spans="1:16">
      <c r="A79" s="7"/>
      <c r="B79" s="8"/>
      <c r="L79" s="365"/>
      <c r="M79" s="97"/>
      <c r="N79" s="365"/>
      <c r="O79" s="365"/>
    </row>
    <row r="80" spans="1:16">
      <c r="L80" s="365"/>
      <c r="M80" s="97"/>
      <c r="N80" s="365"/>
      <c r="O80" s="365"/>
    </row>
  </sheetData>
  <sheetProtection algorithmName="SHA-512" hashValue="ftNaOYEzS79HVoDsuo/vCarb9Tnb4qYcDobOLbXpTvZwpgtjDpc/jvgT2EJUX8zaTT1iC6EqvOeu7ef8upaiUg==" saltValue="2S6IjlIc1vwF551fT2WB0g==" spinCount="100000" sheet="1" formatColumns="0" formatRows="0"/>
  <conditionalFormatting sqref="L68">
    <cfRule type="cellIs" dxfId="103" priority="3" operator="notEqual">
      <formula>0</formula>
    </cfRule>
    <cfRule type="cellIs" dxfId="102" priority="4" operator="equal">
      <formula>0</formula>
    </cfRule>
  </conditionalFormatting>
  <conditionalFormatting sqref="N68:O68">
    <cfRule type="cellIs" dxfId="101" priority="1" operator="notEqual">
      <formula>0</formula>
    </cfRule>
    <cfRule type="cellIs" dxfId="100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P83"/>
  <sheetViews>
    <sheetView topLeftCell="C32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0" width="17.7109375" style="4" customWidth="1"/>
    <col min="11" max="12" width="17.7109375" style="352" customWidth="1"/>
    <col min="13" max="13" width="0.140625" style="4" customWidth="1"/>
    <col min="14" max="14" width="17.7109375" style="352" customWidth="1"/>
    <col min="15" max="15" width="19.28515625" style="352" customWidth="1"/>
    <col min="16" max="16" width="11.28515625" style="4" customWidth="1"/>
    <col min="17" max="16384" width="11.140625" style="4"/>
  </cols>
  <sheetData>
    <row r="1" spans="1:16">
      <c r="B1" s="2"/>
      <c r="C1" s="339"/>
      <c r="D1" s="104"/>
      <c r="E1" s="104"/>
      <c r="F1" s="104"/>
      <c r="G1" s="104"/>
      <c r="H1" s="104"/>
      <c r="I1" s="104"/>
      <c r="J1" s="101" t="s">
        <v>97</v>
      </c>
      <c r="K1" s="339"/>
      <c r="L1" s="339"/>
      <c r="M1" s="104"/>
      <c r="N1" s="339"/>
      <c r="O1" s="339"/>
      <c r="P1" s="3"/>
    </row>
    <row r="2" spans="1:16">
      <c r="B2" s="2"/>
      <c r="C2" s="104"/>
      <c r="D2" s="104"/>
      <c r="E2" s="104"/>
      <c r="F2" s="104"/>
      <c r="G2" s="104"/>
      <c r="H2" s="104"/>
      <c r="I2" s="104"/>
      <c r="J2" s="101" t="s">
        <v>0</v>
      </c>
      <c r="K2" s="339"/>
      <c r="L2" s="339"/>
      <c r="M2" s="104"/>
      <c r="N2" s="339"/>
      <c r="O2" s="339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02" t="s">
        <v>1</v>
      </c>
      <c r="K3" s="340"/>
      <c r="L3" s="340"/>
      <c r="M3" s="15"/>
      <c r="N3" s="340"/>
      <c r="O3" s="366"/>
      <c r="P3" s="6" t="s">
        <v>2</v>
      </c>
    </row>
    <row r="4" spans="1:16">
      <c r="B4" s="2"/>
      <c r="C4" s="105"/>
      <c r="D4" s="106"/>
      <c r="E4" s="106"/>
      <c r="F4" s="106"/>
      <c r="G4" s="106"/>
      <c r="H4" s="106"/>
      <c r="I4" s="106"/>
      <c r="J4" s="107" t="s">
        <v>373</v>
      </c>
      <c r="K4" s="340"/>
      <c r="L4" s="340"/>
      <c r="M4" s="106"/>
      <c r="N4" s="340"/>
      <c r="O4" s="367"/>
      <c r="P4" s="108" t="s">
        <v>374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88"/>
      <c r="L5" s="353"/>
      <c r="M5" s="10"/>
      <c r="N5" s="353"/>
      <c r="O5" s="353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54" t="s">
        <v>3</v>
      </c>
      <c r="K6" s="341"/>
      <c r="L6" s="354" t="s">
        <v>3</v>
      </c>
      <c r="M6" s="255"/>
      <c r="N6" s="354" t="s">
        <v>4</v>
      </c>
      <c r="O6" s="354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56" t="s">
        <v>290</v>
      </c>
      <c r="K7" s="342" t="s">
        <v>291</v>
      </c>
      <c r="L7" s="370"/>
      <c r="M7" s="258"/>
      <c r="N7" s="342" t="str">
        <f>[4]SNP!$O$9</f>
        <v>Unit</v>
      </c>
      <c r="O7" s="342"/>
      <c r="P7" s="16"/>
    </row>
    <row r="8" spans="1:16">
      <c r="A8" s="17" t="s">
        <v>7</v>
      </c>
      <c r="B8" s="18" t="s">
        <v>8</v>
      </c>
      <c r="C8" s="9" t="s">
        <v>6</v>
      </c>
      <c r="D8" s="9"/>
      <c r="E8" s="9"/>
      <c r="F8" s="9"/>
      <c r="G8" s="9"/>
      <c r="H8" s="9"/>
      <c r="I8" s="9"/>
      <c r="J8" s="9"/>
      <c r="K8" s="338"/>
      <c r="L8" s="353"/>
      <c r="M8" s="10"/>
      <c r="N8" s="353"/>
      <c r="O8" s="353"/>
      <c r="P8" s="11"/>
    </row>
    <row r="9" spans="1:16">
      <c r="B9" s="19"/>
      <c r="C9" s="20" t="s">
        <v>9</v>
      </c>
      <c r="D9" s="21"/>
      <c r="E9" s="9"/>
      <c r="F9" s="9"/>
      <c r="G9" s="9"/>
      <c r="H9" s="9"/>
      <c r="I9" s="20"/>
      <c r="J9" s="20"/>
      <c r="K9" s="343"/>
      <c r="L9" s="343"/>
      <c r="M9" s="10"/>
      <c r="N9" s="343"/>
      <c r="O9" s="343"/>
    </row>
    <row r="10" spans="1:16">
      <c r="A10" s="1" t="s">
        <v>11</v>
      </c>
      <c r="B10" s="19" t="s">
        <v>12</v>
      </c>
      <c r="C10" s="20"/>
      <c r="D10" s="22" t="s">
        <v>321</v>
      </c>
      <c r="E10" s="20"/>
      <c r="F10" s="109"/>
      <c r="G10" s="109"/>
      <c r="H10" s="23"/>
      <c r="I10" s="21"/>
      <c r="J10" s="89"/>
      <c r="K10" s="344"/>
      <c r="L10" s="372"/>
      <c r="M10" s="76"/>
      <c r="N10" s="344"/>
      <c r="O10" s="372"/>
      <c r="P10" s="24"/>
    </row>
    <row r="11" spans="1:16">
      <c r="A11" s="1" t="s">
        <v>14</v>
      </c>
      <c r="B11" s="19" t="s">
        <v>15</v>
      </c>
      <c r="C11" s="20"/>
      <c r="D11" s="21" t="s">
        <v>322</v>
      </c>
      <c r="E11" s="9"/>
      <c r="F11" s="25"/>
      <c r="G11" s="26">
        <v>774206.66</v>
      </c>
      <c r="H11" s="9"/>
      <c r="I11" s="20"/>
      <c r="J11" s="78">
        <v>2266624.4000000004</v>
      </c>
      <c r="K11" s="345">
        <v>0</v>
      </c>
      <c r="L11" s="343">
        <v>2266624.4000000004</v>
      </c>
      <c r="M11" s="77"/>
      <c r="N11" s="345">
        <v>0</v>
      </c>
      <c r="O11" s="343">
        <v>2266624</v>
      </c>
      <c r="P11" s="27"/>
    </row>
    <row r="12" spans="1:16">
      <c r="A12" s="1" t="s">
        <v>17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8">
        <v>1948642.97</v>
      </c>
      <c r="K12" s="345">
        <v>0</v>
      </c>
      <c r="L12" s="343">
        <v>1948642.97</v>
      </c>
      <c r="M12" s="77"/>
      <c r="N12" s="345">
        <v>0</v>
      </c>
      <c r="O12" s="343">
        <v>1948643</v>
      </c>
      <c r="P12" s="27"/>
    </row>
    <row r="13" spans="1:16">
      <c r="A13" s="1" t="s">
        <v>19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8">
        <v>541877.91</v>
      </c>
      <c r="K13" s="345">
        <v>0</v>
      </c>
      <c r="L13" s="343">
        <v>541877.91</v>
      </c>
      <c r="M13" s="77"/>
      <c r="N13" s="345">
        <v>0</v>
      </c>
      <c r="O13" s="343">
        <v>541878</v>
      </c>
      <c r="P13" s="27"/>
    </row>
    <row r="14" spans="1:16">
      <c r="A14" s="1" t="s">
        <v>21</v>
      </c>
      <c r="B14" s="19" t="s">
        <v>12</v>
      </c>
      <c r="C14" s="20"/>
      <c r="D14" s="21" t="s">
        <v>20</v>
      </c>
      <c r="E14" s="9"/>
      <c r="F14" s="25"/>
      <c r="G14" s="25"/>
      <c r="H14" s="20"/>
      <c r="I14" s="20"/>
      <c r="J14" s="78">
        <v>249068.06</v>
      </c>
      <c r="K14" s="345">
        <v>0</v>
      </c>
      <c r="L14" s="343">
        <v>249068.06</v>
      </c>
      <c r="M14" s="77"/>
      <c r="N14" s="345">
        <v>1590818</v>
      </c>
      <c r="O14" s="343">
        <v>1839886</v>
      </c>
      <c r="P14" s="27"/>
    </row>
    <row r="15" spans="1:16">
      <c r="A15" s="28"/>
      <c r="B15" s="29"/>
      <c r="C15" s="20"/>
      <c r="D15" s="21" t="s">
        <v>22</v>
      </c>
      <c r="E15" s="9"/>
      <c r="F15" s="30"/>
      <c r="G15" s="26"/>
      <c r="H15" s="31"/>
      <c r="I15" s="20"/>
      <c r="J15" s="90">
        <v>61843.49</v>
      </c>
      <c r="K15" s="346">
        <v>0</v>
      </c>
      <c r="L15" s="374">
        <v>61843.49</v>
      </c>
      <c r="M15" s="77"/>
      <c r="N15" s="343">
        <v>0</v>
      </c>
      <c r="O15" s="343">
        <v>61843</v>
      </c>
    </row>
    <row r="16" spans="1:16">
      <c r="A16" s="28" t="s">
        <v>24</v>
      </c>
      <c r="B16" s="29" t="s">
        <v>12</v>
      </c>
      <c r="C16" s="20"/>
      <c r="D16" s="22" t="s">
        <v>324</v>
      </c>
      <c r="E16" s="20"/>
      <c r="F16" s="109"/>
      <c r="G16" s="109"/>
      <c r="H16" s="31"/>
      <c r="I16" s="20"/>
      <c r="J16" s="78"/>
      <c r="K16" s="345">
        <v>0</v>
      </c>
      <c r="L16" s="343"/>
      <c r="M16" s="77"/>
      <c r="N16" s="345">
        <v>0</v>
      </c>
      <c r="O16" s="343"/>
      <c r="P16" s="27"/>
    </row>
    <row r="17" spans="1:16" ht="15" customHeight="1">
      <c r="A17" s="28" t="s">
        <v>25</v>
      </c>
      <c r="B17" s="32" t="s">
        <v>26</v>
      </c>
      <c r="C17" s="20"/>
      <c r="D17" s="33" t="s">
        <v>325</v>
      </c>
      <c r="E17" s="9"/>
      <c r="F17" s="9"/>
      <c r="G17" s="9">
        <v>11300</v>
      </c>
      <c r="H17" s="9"/>
      <c r="I17" s="21"/>
      <c r="J17" s="79">
        <v>260142.8</v>
      </c>
      <c r="K17" s="347">
        <v>0</v>
      </c>
      <c r="L17" s="375">
        <v>260142.8</v>
      </c>
      <c r="M17" s="77"/>
      <c r="N17" s="347">
        <v>0</v>
      </c>
      <c r="O17" s="375">
        <v>260143</v>
      </c>
      <c r="P17" s="27"/>
    </row>
    <row r="18" spans="1:16" s="36" customFormat="1">
      <c r="A18" s="28"/>
      <c r="B18" s="32"/>
      <c r="C18" s="21"/>
      <c r="D18" s="21" t="s">
        <v>27</v>
      </c>
      <c r="E18" s="21"/>
      <c r="F18" s="21"/>
      <c r="G18" s="21"/>
      <c r="H18" s="34"/>
      <c r="I18" s="34"/>
      <c r="J18" s="34">
        <v>31513.47</v>
      </c>
      <c r="K18" s="88">
        <v>0</v>
      </c>
      <c r="L18" s="88">
        <v>31513.47</v>
      </c>
      <c r="M18" s="35"/>
      <c r="N18" s="348">
        <v>0</v>
      </c>
      <c r="O18" s="348">
        <v>31513</v>
      </c>
    </row>
    <row r="19" spans="1:16" ht="12.75" customHeight="1" thickBot="1">
      <c r="A19" s="28" t="s">
        <v>28</v>
      </c>
      <c r="B19" s="32"/>
      <c r="C19" s="20"/>
      <c r="D19" s="37"/>
      <c r="E19" s="20"/>
      <c r="F19" s="9"/>
      <c r="G19" s="9"/>
      <c r="H19" s="9"/>
      <c r="I19" s="9"/>
      <c r="J19" s="91"/>
      <c r="K19" s="80"/>
      <c r="L19" s="80"/>
      <c r="M19" s="38"/>
      <c r="N19" s="80"/>
      <c r="O19" s="80"/>
      <c r="P19" s="39"/>
    </row>
    <row r="20" spans="1:16" ht="12.75" customHeight="1" thickTop="1">
      <c r="A20" s="28"/>
      <c r="B20" s="32"/>
      <c r="C20" s="9"/>
      <c r="D20" s="9" t="s">
        <v>29</v>
      </c>
      <c r="E20" s="9"/>
      <c r="F20" s="9"/>
      <c r="G20" s="9"/>
      <c r="H20" s="9"/>
      <c r="I20" s="9"/>
      <c r="J20" s="81">
        <v>5359713.0999999996</v>
      </c>
      <c r="K20" s="338">
        <v>0</v>
      </c>
      <c r="L20" s="353">
        <v>5359712</v>
      </c>
      <c r="M20" s="10"/>
      <c r="N20" s="353">
        <v>1590818</v>
      </c>
      <c r="O20" s="353">
        <v>6950530</v>
      </c>
      <c r="P20" s="11"/>
    </row>
    <row r="21" spans="1:16">
      <c r="A21" s="40"/>
      <c r="B21" s="41"/>
      <c r="C21" s="15"/>
      <c r="D21" s="9"/>
      <c r="E21" s="9"/>
      <c r="F21" s="9"/>
      <c r="G21" s="9"/>
      <c r="H21" s="9"/>
      <c r="I21" s="9"/>
      <c r="J21" s="81"/>
      <c r="K21" s="338"/>
      <c r="L21" s="353"/>
      <c r="M21" s="10"/>
      <c r="N21" s="353"/>
      <c r="O21" s="353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81"/>
      <c r="K22" s="338"/>
      <c r="L22" s="353"/>
      <c r="M22" s="10"/>
      <c r="N22" s="353"/>
      <c r="O22" s="353"/>
      <c r="P22" s="11"/>
    </row>
    <row r="23" spans="1:16">
      <c r="A23" s="7" t="s">
        <v>32</v>
      </c>
      <c r="B23" s="12" t="s">
        <v>33</v>
      </c>
      <c r="C23" s="22" t="s">
        <v>31</v>
      </c>
      <c r="D23" s="21"/>
      <c r="E23" s="9"/>
      <c r="F23" s="9"/>
      <c r="G23" s="20"/>
      <c r="H23" s="9"/>
      <c r="I23" s="9"/>
      <c r="J23" s="92"/>
      <c r="K23" s="344"/>
      <c r="L23" s="376"/>
      <c r="M23" s="77"/>
      <c r="N23" s="344"/>
      <c r="O23" s="372"/>
      <c r="P23" s="27"/>
    </row>
    <row r="24" spans="1:16">
      <c r="A24" s="1" t="s">
        <v>35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8">
        <v>14900378.070000002</v>
      </c>
      <c r="K24" s="345">
        <v>0</v>
      </c>
      <c r="L24" s="343">
        <v>14900378.070000002</v>
      </c>
      <c r="M24" s="77"/>
      <c r="N24" s="345">
        <v>0</v>
      </c>
      <c r="O24" s="343">
        <v>14900378</v>
      </c>
      <c r="P24" s="27"/>
    </row>
    <row r="25" spans="1:16">
      <c r="A25" s="7" t="s">
        <v>37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8">
        <v>3558800.0300000003</v>
      </c>
      <c r="K25" s="345">
        <v>0</v>
      </c>
      <c r="L25" s="343">
        <v>3558800.0300000003</v>
      </c>
      <c r="M25" s="77"/>
      <c r="N25" s="345">
        <v>967872</v>
      </c>
      <c r="O25" s="343">
        <v>4526672</v>
      </c>
      <c r="P25" s="27"/>
    </row>
    <row r="26" spans="1:16">
      <c r="A26" s="1" t="s">
        <v>39</v>
      </c>
      <c r="B26" s="12" t="s">
        <v>33</v>
      </c>
      <c r="C26" s="22"/>
      <c r="D26" s="99" t="s">
        <v>38</v>
      </c>
      <c r="E26" s="110"/>
      <c r="F26" s="9"/>
      <c r="G26" s="20"/>
      <c r="H26" s="9"/>
      <c r="I26" s="9"/>
      <c r="J26" s="78">
        <v>1408260.17</v>
      </c>
      <c r="K26" s="345">
        <v>0</v>
      </c>
      <c r="L26" s="343">
        <v>1408260.17</v>
      </c>
      <c r="M26" s="77"/>
      <c r="N26" s="345">
        <v>0</v>
      </c>
      <c r="O26" s="343">
        <v>1408260</v>
      </c>
      <c r="P26" s="27"/>
    </row>
    <row r="27" spans="1:16">
      <c r="A27" s="7" t="s">
        <v>41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8">
        <v>1222807.92</v>
      </c>
      <c r="K27" s="345">
        <v>0</v>
      </c>
      <c r="L27" s="343">
        <v>1222807.92</v>
      </c>
      <c r="M27" s="77"/>
      <c r="N27" s="345">
        <v>0</v>
      </c>
      <c r="O27" s="343">
        <v>1222808</v>
      </c>
      <c r="P27" s="27"/>
    </row>
    <row r="28" spans="1:16">
      <c r="A28" s="1" t="s">
        <v>43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8">
        <v>1308037.0799999998</v>
      </c>
      <c r="K28" s="345">
        <v>0</v>
      </c>
      <c r="L28" s="343">
        <v>1308037.0799999998</v>
      </c>
      <c r="M28" s="77"/>
      <c r="N28" s="345">
        <v>1191133</v>
      </c>
      <c r="O28" s="343">
        <v>2499170</v>
      </c>
      <c r="P28" s="27"/>
    </row>
    <row r="29" spans="1:16">
      <c r="A29" s="7" t="s">
        <v>45</v>
      </c>
      <c r="B29" s="12" t="s">
        <v>46</v>
      </c>
      <c r="C29" s="22"/>
      <c r="D29" s="21" t="s">
        <v>44</v>
      </c>
      <c r="E29" s="9"/>
      <c r="F29" s="9"/>
      <c r="G29" s="20"/>
      <c r="H29" s="9"/>
      <c r="I29" s="9"/>
      <c r="J29" s="79">
        <v>3012601.9299999997</v>
      </c>
      <c r="K29" s="347">
        <v>0</v>
      </c>
      <c r="L29" s="375">
        <v>3012601.9299999997</v>
      </c>
      <c r="M29" s="77"/>
      <c r="N29" s="347">
        <v>0</v>
      </c>
      <c r="O29" s="375">
        <v>3012602</v>
      </c>
      <c r="P29" s="27"/>
    </row>
    <row r="30" spans="1:16">
      <c r="C30" s="22"/>
      <c r="D30" s="21" t="s">
        <v>47</v>
      </c>
      <c r="E30" s="9"/>
      <c r="F30" s="9"/>
      <c r="G30" s="20"/>
      <c r="H30" s="9"/>
      <c r="I30" s="9"/>
      <c r="J30" s="93">
        <v>2607533.2000000002</v>
      </c>
      <c r="K30" s="338">
        <v>0</v>
      </c>
      <c r="L30" s="353">
        <v>2607533.2000000002</v>
      </c>
      <c r="M30" s="42"/>
      <c r="N30" s="353">
        <v>0</v>
      </c>
      <c r="O30" s="353">
        <v>2607533</v>
      </c>
      <c r="P30" s="43"/>
    </row>
    <row r="31" spans="1:16" ht="12.75" customHeight="1" thickBot="1">
      <c r="A31" s="1" t="s">
        <v>48</v>
      </c>
      <c r="C31" s="9"/>
      <c r="D31" s="37"/>
      <c r="E31" s="20"/>
      <c r="F31" s="9"/>
      <c r="G31" s="9"/>
      <c r="H31" s="9"/>
      <c r="I31" s="9"/>
      <c r="J31" s="91"/>
      <c r="K31" s="80"/>
      <c r="L31" s="80"/>
      <c r="M31" s="82"/>
      <c r="N31" s="80"/>
      <c r="O31" s="80"/>
      <c r="P31" s="39"/>
    </row>
    <row r="32" spans="1:16" ht="12.75" customHeight="1" thickTop="1">
      <c r="A32" s="7"/>
      <c r="C32" s="22"/>
      <c r="D32" s="44" t="s">
        <v>49</v>
      </c>
      <c r="E32" s="9"/>
      <c r="F32" s="9"/>
      <c r="G32" s="20"/>
      <c r="H32" s="9"/>
      <c r="I32" s="9"/>
      <c r="J32" s="34">
        <v>28018418.400000002</v>
      </c>
      <c r="K32" s="338">
        <v>0</v>
      </c>
      <c r="L32" s="88">
        <v>28018418</v>
      </c>
      <c r="M32" s="34"/>
      <c r="N32" s="88">
        <v>2159005</v>
      </c>
      <c r="O32" s="88">
        <v>30177423</v>
      </c>
      <c r="P32" s="45"/>
    </row>
    <row r="33" spans="1:16">
      <c r="C33" s="9"/>
      <c r="D33" s="37"/>
      <c r="E33" s="20"/>
      <c r="F33" s="9"/>
      <c r="G33" s="9"/>
      <c r="H33" s="9"/>
      <c r="I33" s="9"/>
      <c r="J33" s="94"/>
      <c r="K33" s="83"/>
      <c r="L33" s="83"/>
      <c r="M33" s="38"/>
      <c r="N33" s="83"/>
      <c r="O33" s="83"/>
      <c r="P33" s="39"/>
    </row>
    <row r="34" spans="1:16">
      <c r="A34" s="7"/>
      <c r="C34" s="9"/>
      <c r="D34" s="9" t="s">
        <v>306</v>
      </c>
      <c r="E34" s="9"/>
      <c r="F34" s="9"/>
      <c r="G34" s="9"/>
      <c r="H34" s="9"/>
      <c r="I34" s="9"/>
      <c r="J34" s="81">
        <v>-22658705.300000004</v>
      </c>
      <c r="K34" s="338">
        <v>0</v>
      </c>
      <c r="L34" s="353">
        <v>-22658706</v>
      </c>
      <c r="M34" s="46"/>
      <c r="N34" s="353">
        <v>-568187</v>
      </c>
      <c r="O34" s="353">
        <v>-23226893</v>
      </c>
      <c r="P34" s="47"/>
    </row>
    <row r="35" spans="1:16">
      <c r="C35" s="15"/>
      <c r="D35" s="20"/>
      <c r="E35" s="9"/>
      <c r="F35" s="9"/>
      <c r="G35" s="9"/>
      <c r="H35" s="9"/>
      <c r="I35" s="9"/>
      <c r="J35" s="81"/>
      <c r="K35" s="338"/>
      <c r="L35" s="353"/>
      <c r="M35" s="10"/>
      <c r="N35" s="353"/>
      <c r="O35" s="353"/>
      <c r="P35" s="11"/>
    </row>
    <row r="36" spans="1:16">
      <c r="A36" s="7" t="s">
        <v>51</v>
      </c>
      <c r="B36" s="12" t="s">
        <v>52</v>
      </c>
      <c r="C36" s="21" t="s">
        <v>50</v>
      </c>
      <c r="D36" s="20"/>
      <c r="E36" s="9"/>
      <c r="F36" s="9"/>
      <c r="G36" s="20"/>
      <c r="H36" s="9"/>
      <c r="I36" s="9"/>
      <c r="J36" s="89"/>
      <c r="K36" s="344"/>
      <c r="L36" s="372"/>
      <c r="M36" s="26"/>
      <c r="N36" s="344"/>
      <c r="O36" s="372"/>
      <c r="P36" s="48"/>
    </row>
    <row r="37" spans="1:16">
      <c r="A37" s="1" t="s">
        <v>54</v>
      </c>
      <c r="B37" s="12" t="s">
        <v>15</v>
      </c>
      <c r="C37" s="21" t="s">
        <v>53</v>
      </c>
      <c r="D37" s="20"/>
      <c r="E37" s="9"/>
      <c r="F37" s="9"/>
      <c r="G37" s="20"/>
      <c r="H37" s="9"/>
      <c r="I37" s="9"/>
      <c r="J37" s="78">
        <v>16623273.810000001</v>
      </c>
      <c r="K37" s="345">
        <v>0</v>
      </c>
      <c r="L37" s="343">
        <v>16623273.810000001</v>
      </c>
      <c r="M37" s="26"/>
      <c r="N37" s="355">
        <v>0</v>
      </c>
      <c r="O37" s="343">
        <v>16623274</v>
      </c>
      <c r="P37" s="48"/>
    </row>
    <row r="38" spans="1:16">
      <c r="A38" s="7" t="s">
        <v>56</v>
      </c>
      <c r="B38" s="12" t="s">
        <v>15</v>
      </c>
      <c r="C38" s="21" t="s">
        <v>55</v>
      </c>
      <c r="D38" s="20"/>
      <c r="E38" s="9"/>
      <c r="F38" s="9"/>
      <c r="G38" s="20"/>
      <c r="H38" s="9"/>
      <c r="I38" s="9"/>
      <c r="J38" s="78">
        <v>3740531.8</v>
      </c>
      <c r="K38" s="345">
        <v>0</v>
      </c>
      <c r="L38" s="343">
        <v>3740531.8</v>
      </c>
      <c r="M38" s="26"/>
      <c r="N38" s="355">
        <v>0</v>
      </c>
      <c r="O38" s="343">
        <v>3740532</v>
      </c>
      <c r="P38" s="48"/>
    </row>
    <row r="39" spans="1:16">
      <c r="A39" s="1" t="s">
        <v>58</v>
      </c>
      <c r="B39" s="12" t="s">
        <v>59</v>
      </c>
      <c r="C39" s="21" t="s">
        <v>57</v>
      </c>
      <c r="D39" s="20"/>
      <c r="E39" s="9"/>
      <c r="F39" s="9"/>
      <c r="G39" s="20"/>
      <c r="H39" s="9"/>
      <c r="I39" s="9"/>
      <c r="J39" s="78">
        <v>466411.6</v>
      </c>
      <c r="K39" s="345">
        <v>0</v>
      </c>
      <c r="L39" s="343">
        <v>466411.6</v>
      </c>
      <c r="M39" s="26"/>
      <c r="N39" s="355">
        <v>0</v>
      </c>
      <c r="O39" s="343">
        <v>466412</v>
      </c>
      <c r="P39" s="48"/>
    </row>
    <row r="40" spans="1:16">
      <c r="A40" s="7" t="s">
        <v>61</v>
      </c>
      <c r="B40" s="12" t="s">
        <v>59</v>
      </c>
      <c r="C40" s="84" t="s">
        <v>60</v>
      </c>
      <c r="D40" s="85"/>
      <c r="E40" s="86"/>
      <c r="F40" s="86"/>
      <c r="G40" s="20"/>
      <c r="H40" s="9"/>
      <c r="I40" s="9"/>
      <c r="J40" s="78">
        <v>555646.19000000006</v>
      </c>
      <c r="K40" s="345">
        <v>0</v>
      </c>
      <c r="L40" s="343">
        <v>555646.19000000006</v>
      </c>
      <c r="M40" s="26"/>
      <c r="N40" s="355">
        <v>672777</v>
      </c>
      <c r="O40" s="343">
        <v>1228423</v>
      </c>
      <c r="P40" s="48"/>
    </row>
    <row r="41" spans="1:16">
      <c r="A41" s="1" t="s">
        <v>62</v>
      </c>
      <c r="B41" s="12" t="s">
        <v>26</v>
      </c>
      <c r="C41" s="21" t="s">
        <v>307</v>
      </c>
      <c r="D41" s="20"/>
      <c r="E41" s="9"/>
      <c r="F41" s="9"/>
      <c r="G41" s="20"/>
      <c r="H41" s="9"/>
      <c r="I41" s="9"/>
      <c r="J41" s="78">
        <v>0</v>
      </c>
      <c r="K41" s="345">
        <v>0</v>
      </c>
      <c r="L41" s="343">
        <v>0</v>
      </c>
      <c r="M41" s="26"/>
      <c r="N41" s="355">
        <v>2109285</v>
      </c>
      <c r="O41" s="343">
        <v>2109285</v>
      </c>
      <c r="P41" s="48"/>
    </row>
    <row r="42" spans="1:16">
      <c r="A42" s="7" t="s">
        <v>64</v>
      </c>
      <c r="B42" s="12" t="s">
        <v>65</v>
      </c>
      <c r="C42" s="21" t="s">
        <v>63</v>
      </c>
      <c r="D42" s="20"/>
      <c r="E42" s="9"/>
      <c r="F42" s="9"/>
      <c r="G42" s="20"/>
      <c r="H42" s="9"/>
      <c r="I42" s="9"/>
      <c r="J42" s="78">
        <v>0</v>
      </c>
      <c r="K42" s="345">
        <v>0</v>
      </c>
      <c r="L42" s="343">
        <v>0</v>
      </c>
      <c r="M42" s="26"/>
      <c r="N42" s="355">
        <v>0</v>
      </c>
      <c r="O42" s="343">
        <v>0</v>
      </c>
      <c r="P42" s="48"/>
    </row>
    <row r="43" spans="1:16">
      <c r="A43" s="1" t="s">
        <v>66</v>
      </c>
      <c r="B43" s="12" t="s">
        <v>33</v>
      </c>
      <c r="C43" s="21" t="s">
        <v>311</v>
      </c>
      <c r="D43" s="20"/>
      <c r="E43" s="20"/>
      <c r="F43" s="20"/>
      <c r="G43" s="20"/>
      <c r="H43" s="20"/>
      <c r="I43" s="20"/>
      <c r="J43" s="78">
        <v>41000</v>
      </c>
      <c r="K43" s="345">
        <v>0</v>
      </c>
      <c r="L43" s="343">
        <v>41000</v>
      </c>
      <c r="M43" s="26"/>
      <c r="N43" s="355">
        <v>0</v>
      </c>
      <c r="O43" s="343">
        <v>41000</v>
      </c>
      <c r="P43" s="48"/>
    </row>
    <row r="44" spans="1:16">
      <c r="A44" s="7" t="s">
        <v>68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79">
        <v>0</v>
      </c>
      <c r="K44" s="347">
        <v>0</v>
      </c>
      <c r="L44" s="375">
        <v>0</v>
      </c>
      <c r="M44" s="26"/>
      <c r="N44" s="356">
        <v>0</v>
      </c>
      <c r="O44" s="375">
        <v>0</v>
      </c>
      <c r="P44" s="48"/>
    </row>
    <row r="45" spans="1:16">
      <c r="C45" s="20" t="s">
        <v>69</v>
      </c>
      <c r="D45" s="20"/>
      <c r="E45" s="20"/>
      <c r="F45" s="20"/>
      <c r="G45" s="20"/>
      <c r="H45" s="20"/>
      <c r="I45" s="20"/>
      <c r="J45" s="78">
        <v>0</v>
      </c>
      <c r="K45" s="343">
        <v>0</v>
      </c>
      <c r="L45" s="343">
        <v>0</v>
      </c>
      <c r="M45" s="49"/>
      <c r="N45" s="343">
        <v>0</v>
      </c>
      <c r="O45" s="343">
        <v>0</v>
      </c>
      <c r="P45" s="50"/>
    </row>
    <row r="46" spans="1:16">
      <c r="A46" s="28" t="s">
        <v>70</v>
      </c>
      <c r="B46" s="29"/>
      <c r="C46" s="15"/>
      <c r="D46" s="20"/>
      <c r="E46" s="9"/>
      <c r="F46" s="9"/>
      <c r="G46" s="9"/>
      <c r="H46" s="9"/>
      <c r="I46" s="9"/>
      <c r="J46" s="94"/>
      <c r="K46" s="83"/>
      <c r="L46" s="83"/>
      <c r="M46" s="34"/>
      <c r="N46" s="83"/>
      <c r="O46" s="83"/>
      <c r="P46" s="39"/>
    </row>
    <row r="47" spans="1:16">
      <c r="A47" s="28"/>
      <c r="B47" s="29"/>
      <c r="C47" s="15" t="s">
        <v>71</v>
      </c>
      <c r="D47" s="20"/>
      <c r="E47" s="9"/>
      <c r="F47" s="9"/>
      <c r="G47" s="9"/>
      <c r="H47" s="9"/>
      <c r="I47" s="9"/>
      <c r="J47" s="34">
        <v>21426863.400000002</v>
      </c>
      <c r="K47" s="88">
        <v>0</v>
      </c>
      <c r="L47" s="88">
        <v>21426864</v>
      </c>
      <c r="M47" s="34"/>
      <c r="N47" s="88">
        <v>2782062</v>
      </c>
      <c r="O47" s="88">
        <v>24208926</v>
      </c>
      <c r="P47" s="45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8"/>
      <c r="K48" s="343"/>
      <c r="L48" s="343"/>
      <c r="M48" s="20"/>
      <c r="N48" s="343"/>
      <c r="O48" s="343"/>
    </row>
    <row r="49" spans="1:16">
      <c r="A49" s="28"/>
      <c r="B49" s="29"/>
      <c r="C49" s="9" t="s">
        <v>308</v>
      </c>
      <c r="D49" s="15"/>
      <c r="E49" s="9"/>
      <c r="F49" s="9"/>
      <c r="G49" s="9"/>
      <c r="H49" s="9"/>
      <c r="I49" s="9"/>
      <c r="J49" s="94"/>
      <c r="K49" s="83"/>
      <c r="L49" s="83"/>
      <c r="M49" s="34"/>
      <c r="N49" s="83"/>
      <c r="O49" s="83"/>
      <c r="P49" s="39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81">
        <v>-1231841.9000000022</v>
      </c>
      <c r="K50" s="338">
        <v>0</v>
      </c>
      <c r="L50" s="353">
        <v>-1231842</v>
      </c>
      <c r="M50" s="10"/>
      <c r="N50" s="353">
        <v>2213875</v>
      </c>
      <c r="O50" s="353">
        <v>982033</v>
      </c>
      <c r="P50" s="11"/>
    </row>
    <row r="51" spans="1:16">
      <c r="A51" s="28" t="s">
        <v>73</v>
      </c>
      <c r="B51" s="29" t="s">
        <v>52</v>
      </c>
      <c r="C51" s="21"/>
      <c r="D51" s="20"/>
      <c r="E51" s="9"/>
      <c r="F51" s="9"/>
      <c r="G51" s="9"/>
      <c r="H51" s="20"/>
      <c r="I51" s="9"/>
      <c r="J51" s="89"/>
      <c r="K51" s="344"/>
      <c r="L51" s="372"/>
      <c r="M51" s="26"/>
      <c r="N51" s="344"/>
      <c r="O51" s="372"/>
      <c r="P51" s="48"/>
    </row>
    <row r="52" spans="1:16">
      <c r="A52" s="28" t="s">
        <v>75</v>
      </c>
      <c r="B52" s="29" t="s">
        <v>76</v>
      </c>
      <c r="C52" s="21" t="s">
        <v>74</v>
      </c>
      <c r="D52" s="20"/>
      <c r="E52" s="9"/>
      <c r="F52" s="9"/>
      <c r="G52" s="9"/>
      <c r="H52" s="20"/>
      <c r="I52" s="9"/>
      <c r="J52" s="78">
        <v>61070</v>
      </c>
      <c r="K52" s="345">
        <v>0</v>
      </c>
      <c r="L52" s="343">
        <v>61070</v>
      </c>
      <c r="M52" s="77"/>
      <c r="N52" s="345">
        <v>0</v>
      </c>
      <c r="O52" s="343">
        <v>61070</v>
      </c>
      <c r="P52" s="27"/>
    </row>
    <row r="53" spans="1:16">
      <c r="A53" s="28" t="s">
        <v>78</v>
      </c>
      <c r="B53" s="29" t="s">
        <v>79</v>
      </c>
      <c r="C53" s="9" t="s">
        <v>77</v>
      </c>
      <c r="D53" s="20"/>
      <c r="E53" s="9"/>
      <c r="F53" s="9"/>
      <c r="G53" s="9"/>
      <c r="H53" s="20"/>
      <c r="I53" s="9"/>
      <c r="J53" s="78">
        <v>300299.90000000002</v>
      </c>
      <c r="K53" s="345">
        <v>0</v>
      </c>
      <c r="L53" s="343">
        <v>300299.90000000002</v>
      </c>
      <c r="M53" s="77"/>
      <c r="N53" s="357">
        <v>0</v>
      </c>
      <c r="O53" s="343">
        <v>300300</v>
      </c>
      <c r="P53" s="27"/>
    </row>
    <row r="54" spans="1:16">
      <c r="A54" s="28" t="s">
        <v>81</v>
      </c>
      <c r="B54" s="29" t="s">
        <v>79</v>
      </c>
      <c r="C54" s="44" t="s">
        <v>80</v>
      </c>
      <c r="D54" s="20"/>
      <c r="E54" s="9"/>
      <c r="F54" s="9"/>
      <c r="G54" s="9"/>
      <c r="H54" s="20"/>
      <c r="I54" s="9"/>
      <c r="J54" s="79">
        <v>0</v>
      </c>
      <c r="K54" s="347">
        <v>0</v>
      </c>
      <c r="L54" s="375">
        <v>0</v>
      </c>
      <c r="M54" s="77"/>
      <c r="N54" s="347">
        <v>113587</v>
      </c>
      <c r="O54" s="375">
        <v>113587</v>
      </c>
      <c r="P54" s="27"/>
    </row>
    <row r="55" spans="1:16">
      <c r="A55" s="28"/>
      <c r="B55" s="29"/>
      <c r="C55" s="20" t="s">
        <v>309</v>
      </c>
      <c r="D55" s="20"/>
      <c r="E55" s="9"/>
      <c r="F55" s="9"/>
      <c r="G55" s="9"/>
      <c r="H55" s="9"/>
      <c r="I55" s="9"/>
      <c r="J55" s="49">
        <v>0</v>
      </c>
      <c r="K55" s="338">
        <v>0</v>
      </c>
      <c r="L55" s="343">
        <v>0</v>
      </c>
      <c r="M55" s="49"/>
      <c r="N55" s="343">
        <v>0</v>
      </c>
      <c r="O55" s="343">
        <v>0</v>
      </c>
      <c r="P55" s="50"/>
    </row>
    <row r="56" spans="1:16" ht="12.75" customHeight="1" thickBot="1">
      <c r="A56" s="40" t="s">
        <v>82</v>
      </c>
      <c r="B56" s="29"/>
      <c r="C56" s="15"/>
      <c r="D56" s="20"/>
      <c r="E56" s="20"/>
      <c r="F56" s="9"/>
      <c r="G56" s="9"/>
      <c r="H56" s="9"/>
      <c r="I56" s="9"/>
      <c r="J56" s="80"/>
      <c r="K56" s="80"/>
      <c r="L56" s="80"/>
      <c r="M56" s="82"/>
      <c r="N56" s="80"/>
      <c r="O56" s="80"/>
      <c r="P56" s="51"/>
    </row>
    <row r="57" spans="1:16" ht="12.75" customHeight="1" thickTop="1">
      <c r="A57" s="28"/>
      <c r="B57" s="29"/>
      <c r="C57" s="15" t="s">
        <v>83</v>
      </c>
      <c r="D57" s="20"/>
      <c r="E57" s="20"/>
      <c r="F57" s="9"/>
      <c r="G57" s="9"/>
      <c r="H57" s="9"/>
      <c r="I57" s="9"/>
      <c r="J57" s="88">
        <v>361369.9</v>
      </c>
      <c r="K57" s="88">
        <v>0</v>
      </c>
      <c r="L57" s="88">
        <v>361370</v>
      </c>
      <c r="M57" s="34"/>
      <c r="N57" s="88">
        <v>113587</v>
      </c>
      <c r="O57" s="88">
        <v>474957</v>
      </c>
      <c r="P57" s="45"/>
    </row>
    <row r="58" spans="1:16">
      <c r="A58" s="40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52"/>
      <c r="N58" s="83"/>
      <c r="O58" s="83"/>
      <c r="P58" s="51"/>
    </row>
    <row r="59" spans="1:16">
      <c r="A59" s="28"/>
      <c r="B59" s="29"/>
      <c r="C59" s="53" t="s">
        <v>310</v>
      </c>
      <c r="D59" s="20"/>
      <c r="E59" s="20"/>
      <c r="F59" s="9"/>
      <c r="G59" s="9"/>
      <c r="H59" s="9"/>
      <c r="I59" s="9"/>
      <c r="J59" s="54">
        <v>-870472.00000000221</v>
      </c>
      <c r="K59" s="338">
        <v>0</v>
      </c>
      <c r="L59" s="358">
        <v>-870472</v>
      </c>
      <c r="M59" s="54"/>
      <c r="N59" s="358">
        <v>2327462</v>
      </c>
      <c r="O59" s="358">
        <v>1456990</v>
      </c>
      <c r="P59" s="55"/>
    </row>
    <row r="60" spans="1:16">
      <c r="A60" s="28" t="s">
        <v>84</v>
      </c>
      <c r="B60" s="29"/>
      <c r="C60" s="9"/>
      <c r="D60" s="20"/>
      <c r="E60" s="9"/>
      <c r="F60" s="9"/>
      <c r="G60" s="9"/>
      <c r="H60" s="9"/>
      <c r="I60" s="9"/>
      <c r="J60" s="56"/>
      <c r="K60" s="338"/>
      <c r="L60" s="359"/>
      <c r="M60" s="26"/>
      <c r="N60" s="359"/>
      <c r="O60" s="343"/>
      <c r="P60" s="57"/>
    </row>
    <row r="61" spans="1:16">
      <c r="A61" s="28" t="s">
        <v>86</v>
      </c>
      <c r="B61" s="29" t="s">
        <v>87</v>
      </c>
      <c r="C61" s="9" t="s">
        <v>85</v>
      </c>
      <c r="D61" s="20"/>
      <c r="E61" s="9"/>
      <c r="F61" s="9"/>
      <c r="G61" s="9"/>
      <c r="H61" s="9"/>
      <c r="I61" s="9"/>
      <c r="J61" s="95"/>
      <c r="K61" s="338"/>
      <c r="L61" s="379">
        <v>56823954</v>
      </c>
      <c r="M61" s="26"/>
      <c r="N61" s="360">
        <v>23954433</v>
      </c>
      <c r="O61" s="88">
        <v>80778387</v>
      </c>
      <c r="P61" s="48"/>
    </row>
    <row r="62" spans="1:16" s="36" customFormat="1">
      <c r="A62" s="28"/>
      <c r="B62" s="29"/>
      <c r="C62" s="21" t="s">
        <v>88</v>
      </c>
      <c r="D62" s="21"/>
      <c r="E62" s="21"/>
      <c r="F62" s="21"/>
      <c r="G62" s="21"/>
      <c r="H62" s="58"/>
      <c r="I62" s="21"/>
      <c r="J62" s="75"/>
      <c r="K62" s="88"/>
      <c r="L62" s="378"/>
      <c r="M62" s="59">
        <v>-106251</v>
      </c>
      <c r="N62" s="361">
        <v>0</v>
      </c>
      <c r="O62" s="361">
        <v>0</v>
      </c>
      <c r="P62" s="60"/>
    </row>
    <row r="63" spans="1:16" s="36" customFormat="1">
      <c r="A63" s="40"/>
      <c r="B63" s="29"/>
      <c r="C63" s="61"/>
      <c r="D63" s="21"/>
      <c r="E63" s="21"/>
      <c r="F63" s="21"/>
      <c r="G63" s="21"/>
      <c r="H63" s="35"/>
      <c r="I63" s="35"/>
      <c r="J63" s="87"/>
      <c r="K63" s="348"/>
      <c r="L63" s="362"/>
      <c r="M63" s="52"/>
      <c r="N63" s="362"/>
      <c r="O63" s="362"/>
      <c r="P63" s="51"/>
    </row>
    <row r="64" spans="1:16" s="331" customFormat="1">
      <c r="A64" s="327"/>
      <c r="B64" s="328"/>
      <c r="C64" s="329" t="s">
        <v>89</v>
      </c>
      <c r="D64" s="329"/>
      <c r="E64" s="329"/>
      <c r="F64" s="329"/>
      <c r="G64" s="329"/>
      <c r="H64" s="329"/>
      <c r="I64" s="329"/>
      <c r="J64" s="329"/>
      <c r="K64" s="349"/>
      <c r="L64" s="349">
        <v>56823954</v>
      </c>
      <c r="M64" s="330"/>
      <c r="N64" s="363">
        <v>23954433</v>
      </c>
      <c r="O64" s="363">
        <v>80778387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62"/>
      <c r="J65" s="96"/>
      <c r="K65" s="338"/>
      <c r="L65" s="362"/>
      <c r="M65" s="52"/>
      <c r="N65" s="362"/>
      <c r="O65" s="362"/>
      <c r="P65" s="24"/>
    </row>
    <row r="66" spans="1:16">
      <c r="A66" s="40"/>
      <c r="B66" s="29"/>
      <c r="C66" s="9" t="s">
        <v>90</v>
      </c>
      <c r="D66" s="9"/>
      <c r="E66" s="9"/>
      <c r="F66" s="9"/>
      <c r="G66" s="9"/>
      <c r="H66" s="9"/>
      <c r="I66" s="9"/>
      <c r="J66" s="63"/>
      <c r="K66" s="338"/>
      <c r="L66" s="338">
        <v>55953482</v>
      </c>
      <c r="M66" s="9"/>
      <c r="N66" s="338">
        <v>26281895</v>
      </c>
      <c r="O66" s="338">
        <v>82235377</v>
      </c>
      <c r="P66" s="64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43"/>
      <c r="L67" s="343"/>
      <c r="M67" s="20"/>
      <c r="N67" s="343"/>
      <c r="O67" s="343"/>
    </row>
    <row r="68" spans="1:16" customFormat="1" ht="15">
      <c r="C68" s="4" t="s">
        <v>91</v>
      </c>
      <c r="K68" s="350"/>
      <c r="L68" s="380"/>
      <c r="M68" s="65"/>
      <c r="N68" s="364"/>
      <c r="O68" s="364"/>
    </row>
    <row r="69" spans="1:16">
      <c r="I69" s="66"/>
      <c r="J69" s="66"/>
      <c r="K69" s="351"/>
      <c r="L69" s="365">
        <v>1</v>
      </c>
      <c r="M69" s="97"/>
      <c r="N69" s="365">
        <v>0</v>
      </c>
      <c r="O69" s="365">
        <v>-1</v>
      </c>
    </row>
    <row r="70" spans="1:16">
      <c r="L70" s="365">
        <v>0</v>
      </c>
      <c r="M70" s="97"/>
      <c r="N70" s="365"/>
      <c r="O70" s="365"/>
    </row>
    <row r="71" spans="1:16">
      <c r="L71" s="365"/>
      <c r="M71" s="97"/>
      <c r="N71" s="360"/>
      <c r="O71" s="360"/>
    </row>
    <row r="72" spans="1:16">
      <c r="L72" s="365"/>
      <c r="M72" s="97"/>
      <c r="N72" s="365"/>
      <c r="O72" s="365"/>
    </row>
    <row r="73" spans="1:16">
      <c r="L73" s="365"/>
      <c r="M73" s="97"/>
      <c r="N73" s="365"/>
      <c r="O73" s="365"/>
    </row>
    <row r="74" spans="1:16">
      <c r="J74" s="332"/>
      <c r="L74" s="365"/>
      <c r="M74" s="97"/>
      <c r="N74" s="365"/>
      <c r="O74" s="365"/>
    </row>
    <row r="75" spans="1:16">
      <c r="A75" s="7"/>
      <c r="B75" s="8"/>
      <c r="L75" s="365"/>
      <c r="M75" s="97"/>
      <c r="N75" s="365"/>
      <c r="O75" s="365"/>
    </row>
    <row r="76" spans="1:16">
      <c r="L76" s="365"/>
      <c r="M76" s="97"/>
      <c r="N76" s="365"/>
      <c r="O76" s="365"/>
    </row>
    <row r="77" spans="1:16">
      <c r="A77" s="7"/>
      <c r="B77" s="8"/>
      <c r="L77" s="365"/>
      <c r="M77" s="97"/>
      <c r="N77" s="365"/>
      <c r="O77" s="365"/>
    </row>
    <row r="78" spans="1:16">
      <c r="L78" s="365"/>
      <c r="M78" s="97"/>
      <c r="N78" s="365"/>
      <c r="O78" s="365"/>
    </row>
    <row r="79" spans="1:16">
      <c r="A79" s="7"/>
      <c r="B79" s="8"/>
      <c r="L79" s="365"/>
      <c r="M79" s="97"/>
      <c r="N79" s="365"/>
      <c r="O79" s="365"/>
    </row>
    <row r="80" spans="1:16">
      <c r="L80" s="365"/>
      <c r="M80" s="97"/>
      <c r="N80" s="365"/>
      <c r="O80" s="365"/>
    </row>
    <row r="82" spans="1:2">
      <c r="A82" s="7"/>
      <c r="B82" s="8"/>
    </row>
    <row r="83" spans="1:2">
      <c r="A83" s="4"/>
    </row>
  </sheetData>
  <sheetProtection algorithmName="SHA-512" hashValue="fyx488x2FltZjZFCGIulHAH+6kUHNpXyeb9Y4dDtJEQv0rc2ZPht0PbMv0jPvowMYpkPV3hNobOzKr4VPM94sg==" saltValue="vK1xzsq/XfO/gHfN328HuA==" spinCount="100000" sheet="1" formatColumns="0" formatRows="0"/>
  <conditionalFormatting sqref="L68">
    <cfRule type="cellIs" dxfId="99" priority="3" operator="notEqual">
      <formula>0</formula>
    </cfRule>
    <cfRule type="cellIs" dxfId="98" priority="4" operator="equal">
      <formula>0</formula>
    </cfRule>
  </conditionalFormatting>
  <conditionalFormatting sqref="N68:O68">
    <cfRule type="cellIs" dxfId="97" priority="1" operator="notEqual">
      <formula>0</formula>
    </cfRule>
    <cfRule type="cellIs" dxfId="96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P82"/>
  <sheetViews>
    <sheetView topLeftCell="C26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0" width="17.7109375" style="4" customWidth="1"/>
    <col min="11" max="12" width="17.7109375" style="352" customWidth="1"/>
    <col min="13" max="13" width="0.140625" style="4" customWidth="1"/>
    <col min="14" max="14" width="17.7109375" style="352" customWidth="1"/>
    <col min="15" max="15" width="19.28515625" style="352" customWidth="1"/>
    <col min="16" max="16" width="11.28515625" style="4" customWidth="1"/>
    <col min="17" max="16384" width="11.140625" style="4"/>
  </cols>
  <sheetData>
    <row r="1" spans="1:16">
      <c r="B1" s="2"/>
      <c r="C1" s="339"/>
      <c r="D1" s="104"/>
      <c r="E1" s="104"/>
      <c r="F1" s="104"/>
      <c r="G1" s="104"/>
      <c r="H1" s="104"/>
      <c r="I1" s="104"/>
      <c r="J1" s="101" t="s">
        <v>99</v>
      </c>
      <c r="K1" s="339"/>
      <c r="L1" s="339"/>
      <c r="M1" s="104"/>
      <c r="N1" s="339"/>
      <c r="O1" s="339"/>
      <c r="P1" s="3"/>
    </row>
    <row r="2" spans="1:16">
      <c r="B2" s="2"/>
      <c r="C2" s="104"/>
      <c r="D2" s="104"/>
      <c r="E2" s="104"/>
      <c r="F2" s="104"/>
      <c r="G2" s="104"/>
      <c r="H2" s="104"/>
      <c r="I2" s="104"/>
      <c r="J2" s="101" t="s">
        <v>0</v>
      </c>
      <c r="K2" s="339"/>
      <c r="L2" s="339"/>
      <c r="M2" s="104"/>
      <c r="N2" s="339"/>
      <c r="O2" s="339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02" t="s">
        <v>1</v>
      </c>
      <c r="K3" s="340"/>
      <c r="L3" s="340"/>
      <c r="M3" s="15"/>
      <c r="N3" s="340"/>
      <c r="O3" s="340"/>
      <c r="P3" s="6" t="s">
        <v>2</v>
      </c>
    </row>
    <row r="4" spans="1:16">
      <c r="B4" s="2"/>
      <c r="C4" s="105"/>
      <c r="D4" s="106"/>
      <c r="E4" s="106"/>
      <c r="F4" s="106"/>
      <c r="G4" s="106"/>
      <c r="H4" s="106"/>
      <c r="I4" s="106"/>
      <c r="J4" s="107" t="s">
        <v>373</v>
      </c>
      <c r="K4" s="340"/>
      <c r="L4" s="340"/>
      <c r="M4" s="106"/>
      <c r="N4" s="340"/>
      <c r="O4" s="340"/>
      <c r="P4" s="108" t="s">
        <v>368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88"/>
      <c r="L5" s="353"/>
      <c r="M5" s="10"/>
      <c r="N5" s="353"/>
      <c r="O5" s="353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54" t="s">
        <v>3</v>
      </c>
      <c r="K6" s="341"/>
      <c r="L6" s="354" t="s">
        <v>3</v>
      </c>
      <c r="M6" s="255"/>
      <c r="N6" s="354" t="s">
        <v>4</v>
      </c>
      <c r="O6" s="354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56" t="s">
        <v>290</v>
      </c>
      <c r="K7" s="342" t="s">
        <v>291</v>
      </c>
      <c r="L7" s="370"/>
      <c r="M7" s="258"/>
      <c r="N7" s="342" t="str">
        <f>[4]SNP!$O$9</f>
        <v>Unit</v>
      </c>
      <c r="O7" s="342"/>
      <c r="P7" s="16"/>
    </row>
    <row r="8" spans="1:16">
      <c r="A8" s="17" t="s">
        <v>7</v>
      </c>
      <c r="B8" s="18" t="s">
        <v>8</v>
      </c>
      <c r="C8" s="9" t="s">
        <v>6</v>
      </c>
      <c r="D8" s="9"/>
      <c r="E8" s="9"/>
      <c r="F8" s="9"/>
      <c r="G8" s="9"/>
      <c r="H8" s="9"/>
      <c r="I8" s="9"/>
      <c r="J8" s="9"/>
      <c r="K8" s="338"/>
      <c r="L8" s="353"/>
      <c r="M8" s="10"/>
      <c r="N8" s="353"/>
      <c r="O8" s="353"/>
      <c r="P8" s="11"/>
    </row>
    <row r="9" spans="1:16">
      <c r="B9" s="19"/>
      <c r="C9" s="20" t="s">
        <v>9</v>
      </c>
      <c r="D9" s="21"/>
      <c r="E9" s="9"/>
      <c r="F9" s="9"/>
      <c r="G9" s="9"/>
      <c r="H9" s="9"/>
      <c r="I9" s="20"/>
      <c r="J9" s="20"/>
      <c r="K9" s="343"/>
      <c r="L9" s="343"/>
      <c r="M9" s="10"/>
      <c r="N9" s="343"/>
      <c r="O9" s="343"/>
    </row>
    <row r="10" spans="1:16">
      <c r="A10" s="1" t="s">
        <v>11</v>
      </c>
      <c r="B10" s="19" t="s">
        <v>12</v>
      </c>
      <c r="C10" s="20"/>
      <c r="D10" s="22" t="s">
        <v>321</v>
      </c>
      <c r="E10" s="20"/>
      <c r="F10" s="109"/>
      <c r="G10" s="109"/>
      <c r="H10" s="23"/>
      <c r="I10" s="21"/>
      <c r="J10" s="89"/>
      <c r="K10" s="344"/>
      <c r="L10" s="372"/>
      <c r="M10" s="76"/>
      <c r="N10" s="344"/>
      <c r="O10" s="372"/>
      <c r="P10" s="24"/>
    </row>
    <row r="11" spans="1:16">
      <c r="A11" s="1" t="s">
        <v>14</v>
      </c>
      <c r="B11" s="19" t="s">
        <v>15</v>
      </c>
      <c r="C11" s="20"/>
      <c r="D11" s="21" t="s">
        <v>322</v>
      </c>
      <c r="E11" s="9"/>
      <c r="F11" s="25"/>
      <c r="G11" s="26">
        <v>11337016</v>
      </c>
      <c r="H11" s="9"/>
      <c r="I11" s="20"/>
      <c r="J11" s="78">
        <v>20037721.130000006</v>
      </c>
      <c r="K11" s="345">
        <v>0</v>
      </c>
      <c r="L11" s="343">
        <v>20037721.130000006</v>
      </c>
      <c r="M11" s="77"/>
      <c r="N11" s="345">
        <v>0</v>
      </c>
      <c r="O11" s="343">
        <v>20037721</v>
      </c>
      <c r="P11" s="27"/>
    </row>
    <row r="12" spans="1:16">
      <c r="A12" s="1" t="s">
        <v>17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8">
        <v>6245618.9000000004</v>
      </c>
      <c r="K12" s="345">
        <v>0</v>
      </c>
      <c r="L12" s="343">
        <v>6245618.9000000004</v>
      </c>
      <c r="M12" s="77"/>
      <c r="N12" s="345">
        <v>0</v>
      </c>
      <c r="O12" s="343">
        <v>6245619</v>
      </c>
      <c r="P12" s="27"/>
    </row>
    <row r="13" spans="1:16">
      <c r="A13" s="1" t="s">
        <v>19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8">
        <v>3426172.09</v>
      </c>
      <c r="K13" s="345">
        <v>0</v>
      </c>
      <c r="L13" s="343">
        <v>3426172.09</v>
      </c>
      <c r="M13" s="77"/>
      <c r="N13" s="345">
        <v>329115</v>
      </c>
      <c r="O13" s="343">
        <v>3755287</v>
      </c>
      <c r="P13" s="27"/>
    </row>
    <row r="14" spans="1:16">
      <c r="A14" s="1" t="s">
        <v>21</v>
      </c>
      <c r="B14" s="19" t="s">
        <v>12</v>
      </c>
      <c r="C14" s="20"/>
      <c r="D14" s="21" t="s">
        <v>20</v>
      </c>
      <c r="E14" s="9"/>
      <c r="F14" s="25"/>
      <c r="G14" s="25"/>
      <c r="H14" s="20"/>
      <c r="I14" s="20"/>
      <c r="J14" s="78">
        <v>140776.28</v>
      </c>
      <c r="K14" s="345">
        <v>0</v>
      </c>
      <c r="L14" s="343">
        <v>140776.28</v>
      </c>
      <c r="M14" s="77"/>
      <c r="N14" s="345">
        <v>0</v>
      </c>
      <c r="O14" s="343">
        <v>140776</v>
      </c>
      <c r="P14" s="27"/>
    </row>
    <row r="15" spans="1:16">
      <c r="A15" s="28"/>
      <c r="B15" s="29"/>
      <c r="C15" s="20"/>
      <c r="D15" s="21" t="s">
        <v>22</v>
      </c>
      <c r="E15" s="9"/>
      <c r="F15" s="30"/>
      <c r="G15" s="26"/>
      <c r="H15" s="31"/>
      <c r="I15" s="20"/>
      <c r="J15" s="90">
        <v>227363.81</v>
      </c>
      <c r="K15" s="346">
        <v>0</v>
      </c>
      <c r="L15" s="374">
        <v>227363.81</v>
      </c>
      <c r="M15" s="77"/>
      <c r="N15" s="343">
        <v>0</v>
      </c>
      <c r="O15" s="343">
        <v>227364</v>
      </c>
    </row>
    <row r="16" spans="1:16">
      <c r="A16" s="28" t="s">
        <v>24</v>
      </c>
      <c r="B16" s="29" t="s">
        <v>12</v>
      </c>
      <c r="C16" s="20"/>
      <c r="D16" s="22" t="s">
        <v>324</v>
      </c>
      <c r="E16" s="20"/>
      <c r="F16" s="109"/>
      <c r="G16" s="109"/>
      <c r="H16" s="31"/>
      <c r="I16" s="20"/>
      <c r="J16" s="78"/>
      <c r="K16" s="345">
        <v>0</v>
      </c>
      <c r="L16" s="343"/>
      <c r="M16" s="77"/>
      <c r="N16" s="345">
        <v>0</v>
      </c>
      <c r="O16" s="343"/>
      <c r="P16" s="27"/>
    </row>
    <row r="17" spans="1:16" ht="15" customHeight="1">
      <c r="A17" s="28" t="s">
        <v>25</v>
      </c>
      <c r="B17" s="32" t="s">
        <v>26</v>
      </c>
      <c r="C17" s="20"/>
      <c r="D17" s="33" t="s">
        <v>325</v>
      </c>
      <c r="E17" s="9"/>
      <c r="F17" s="9"/>
      <c r="G17" s="9">
        <v>0</v>
      </c>
      <c r="H17" s="9"/>
      <c r="I17" s="21"/>
      <c r="J17" s="79">
        <v>1028442.26</v>
      </c>
      <c r="K17" s="347">
        <v>0</v>
      </c>
      <c r="L17" s="375">
        <v>1028442.26</v>
      </c>
      <c r="M17" s="77"/>
      <c r="N17" s="347">
        <v>0</v>
      </c>
      <c r="O17" s="375">
        <v>1028442</v>
      </c>
      <c r="P17" s="27"/>
    </row>
    <row r="18" spans="1:16" s="36" customFormat="1">
      <c r="A18" s="28"/>
      <c r="B18" s="32"/>
      <c r="C18" s="21"/>
      <c r="D18" s="21" t="s">
        <v>27</v>
      </c>
      <c r="E18" s="21"/>
      <c r="F18" s="21"/>
      <c r="G18" s="21"/>
      <c r="H18" s="34"/>
      <c r="I18" s="34"/>
      <c r="J18" s="34">
        <v>2662043.8499999996</v>
      </c>
      <c r="K18" s="88">
        <v>12240</v>
      </c>
      <c r="L18" s="88">
        <v>2674283.8499999996</v>
      </c>
      <c r="M18" s="35"/>
      <c r="N18" s="348">
        <v>2591756</v>
      </c>
      <c r="O18" s="348">
        <v>5266040</v>
      </c>
    </row>
    <row r="19" spans="1:16" ht="12.75" customHeight="1" thickBot="1">
      <c r="A19" s="28" t="s">
        <v>28</v>
      </c>
      <c r="B19" s="32"/>
      <c r="C19" s="20"/>
      <c r="D19" s="37"/>
      <c r="E19" s="20"/>
      <c r="F19" s="9"/>
      <c r="G19" s="9"/>
      <c r="H19" s="9"/>
      <c r="I19" s="9"/>
      <c r="J19" s="91"/>
      <c r="K19" s="80"/>
      <c r="L19" s="80"/>
      <c r="M19" s="38"/>
      <c r="N19" s="80"/>
      <c r="O19" s="80"/>
      <c r="P19" s="39"/>
    </row>
    <row r="20" spans="1:16" ht="12.75" customHeight="1" thickTop="1">
      <c r="A20" s="28"/>
      <c r="B20" s="32"/>
      <c r="C20" s="9"/>
      <c r="D20" s="9" t="s">
        <v>29</v>
      </c>
      <c r="E20" s="9"/>
      <c r="F20" s="9"/>
      <c r="G20" s="9"/>
      <c r="H20" s="9"/>
      <c r="I20" s="9"/>
      <c r="J20" s="81">
        <v>33768138.320000008</v>
      </c>
      <c r="K20" s="338">
        <v>12240</v>
      </c>
      <c r="L20" s="353">
        <v>33780378</v>
      </c>
      <c r="M20" s="10"/>
      <c r="N20" s="353">
        <v>2920871</v>
      </c>
      <c r="O20" s="353">
        <v>36701249</v>
      </c>
      <c r="P20" s="11"/>
    </row>
    <row r="21" spans="1:16">
      <c r="A21" s="40"/>
      <c r="B21" s="41"/>
      <c r="C21" s="15"/>
      <c r="D21" s="9"/>
      <c r="E21" s="9"/>
      <c r="F21" s="9"/>
      <c r="G21" s="9"/>
      <c r="H21" s="9"/>
      <c r="I21" s="9"/>
      <c r="J21" s="81"/>
      <c r="K21" s="338"/>
      <c r="L21" s="353"/>
      <c r="M21" s="10"/>
      <c r="N21" s="353"/>
      <c r="O21" s="353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81"/>
      <c r="K22" s="338"/>
      <c r="L22" s="353"/>
      <c r="M22" s="10"/>
      <c r="N22" s="353"/>
      <c r="O22" s="353"/>
      <c r="P22" s="11"/>
    </row>
    <row r="23" spans="1:16">
      <c r="A23" s="7" t="s">
        <v>32</v>
      </c>
      <c r="B23" s="12" t="s">
        <v>33</v>
      </c>
      <c r="C23" s="22" t="s">
        <v>31</v>
      </c>
      <c r="D23" s="21"/>
      <c r="E23" s="9"/>
      <c r="F23" s="9"/>
      <c r="G23" s="20"/>
      <c r="H23" s="9"/>
      <c r="I23" s="9"/>
      <c r="J23" s="92"/>
      <c r="K23" s="344"/>
      <c r="L23" s="376"/>
      <c r="M23" s="77"/>
      <c r="N23" s="344"/>
      <c r="O23" s="372"/>
      <c r="P23" s="27"/>
    </row>
    <row r="24" spans="1:16">
      <c r="A24" s="1" t="s">
        <v>35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8">
        <v>81166550.109999999</v>
      </c>
      <c r="K24" s="345">
        <v>0</v>
      </c>
      <c r="L24" s="343">
        <v>81166550.109999999</v>
      </c>
      <c r="M24" s="77"/>
      <c r="N24" s="345">
        <v>442325</v>
      </c>
      <c r="O24" s="343">
        <v>81608875</v>
      </c>
      <c r="P24" s="27"/>
    </row>
    <row r="25" spans="1:16">
      <c r="A25" s="7" t="s">
        <v>37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8">
        <v>22051017.620000001</v>
      </c>
      <c r="K25" s="345">
        <v>0</v>
      </c>
      <c r="L25" s="343">
        <v>22051017.620000001</v>
      </c>
      <c r="M25" s="77"/>
      <c r="N25" s="345">
        <v>1236201</v>
      </c>
      <c r="O25" s="343">
        <v>23287219</v>
      </c>
      <c r="P25" s="27"/>
    </row>
    <row r="26" spans="1:16">
      <c r="A26" s="1" t="s">
        <v>39</v>
      </c>
      <c r="B26" s="12" t="s">
        <v>33</v>
      </c>
      <c r="C26" s="22"/>
      <c r="D26" s="99" t="s">
        <v>38</v>
      </c>
      <c r="E26" s="110"/>
      <c r="F26" s="9"/>
      <c r="G26" s="20"/>
      <c r="H26" s="9"/>
      <c r="I26" s="9"/>
      <c r="J26" s="78">
        <v>4461273.5599999996</v>
      </c>
      <c r="K26" s="345">
        <v>0</v>
      </c>
      <c r="L26" s="343">
        <v>4461273.5599999996</v>
      </c>
      <c r="M26" s="77"/>
      <c r="N26" s="345">
        <v>126750</v>
      </c>
      <c r="O26" s="343">
        <v>4588024</v>
      </c>
      <c r="P26" s="27"/>
    </row>
    <row r="27" spans="1:16">
      <c r="A27" s="7" t="s">
        <v>41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8">
        <v>6795101.6999999983</v>
      </c>
      <c r="K27" s="345">
        <v>0</v>
      </c>
      <c r="L27" s="343">
        <v>6795101.6999999983</v>
      </c>
      <c r="M27" s="77"/>
      <c r="N27" s="345">
        <v>30834</v>
      </c>
      <c r="O27" s="343">
        <v>6825936</v>
      </c>
      <c r="P27" s="27"/>
    </row>
    <row r="28" spans="1:16">
      <c r="A28" s="1" t="s">
        <v>43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8">
        <v>6479213.6100000003</v>
      </c>
      <c r="K28" s="345">
        <v>0</v>
      </c>
      <c r="L28" s="343">
        <v>6479213.6100000003</v>
      </c>
      <c r="M28" s="77"/>
      <c r="N28" s="345">
        <v>604475</v>
      </c>
      <c r="O28" s="343">
        <v>7083689</v>
      </c>
      <c r="P28" s="27"/>
    </row>
    <row r="29" spans="1:16">
      <c r="A29" s="7" t="s">
        <v>45</v>
      </c>
      <c r="B29" s="12" t="s">
        <v>46</v>
      </c>
      <c r="C29" s="22"/>
      <c r="D29" s="21" t="s">
        <v>44</v>
      </c>
      <c r="E29" s="9"/>
      <c r="F29" s="9"/>
      <c r="G29" s="20"/>
      <c r="H29" s="9"/>
      <c r="I29" s="9"/>
      <c r="J29" s="79">
        <v>14169627.550000001</v>
      </c>
      <c r="K29" s="347">
        <v>86133.1</v>
      </c>
      <c r="L29" s="375">
        <v>14255760.65</v>
      </c>
      <c r="M29" s="77"/>
      <c r="N29" s="347">
        <v>14249</v>
      </c>
      <c r="O29" s="375">
        <v>14270010</v>
      </c>
      <c r="P29" s="27"/>
    </row>
    <row r="30" spans="1:16">
      <c r="C30" s="22"/>
      <c r="D30" s="21" t="s">
        <v>47</v>
      </c>
      <c r="E30" s="9"/>
      <c r="F30" s="9"/>
      <c r="G30" s="20"/>
      <c r="H30" s="9"/>
      <c r="I30" s="9"/>
      <c r="J30" s="93">
        <v>8213213.6799999997</v>
      </c>
      <c r="K30" s="338">
        <v>0</v>
      </c>
      <c r="L30" s="353">
        <v>8213213.6799999997</v>
      </c>
      <c r="M30" s="42"/>
      <c r="N30" s="353">
        <v>327617</v>
      </c>
      <c r="O30" s="353">
        <v>8540831</v>
      </c>
      <c r="P30" s="43"/>
    </row>
    <row r="31" spans="1:16" ht="12.75" customHeight="1" thickBot="1">
      <c r="A31" s="1" t="s">
        <v>48</v>
      </c>
      <c r="C31" s="9"/>
      <c r="D31" s="37"/>
      <c r="E31" s="20"/>
      <c r="F31" s="9"/>
      <c r="G31" s="9"/>
      <c r="H31" s="9"/>
      <c r="I31" s="9"/>
      <c r="J31" s="91"/>
      <c r="K31" s="80"/>
      <c r="L31" s="80"/>
      <c r="M31" s="82"/>
      <c r="N31" s="80"/>
      <c r="O31" s="80"/>
      <c r="P31" s="39"/>
    </row>
    <row r="32" spans="1:16" ht="12.75" customHeight="1" thickTop="1">
      <c r="A32" s="7"/>
      <c r="C32" s="22"/>
      <c r="D32" s="44" t="s">
        <v>49</v>
      </c>
      <c r="E32" s="9"/>
      <c r="F32" s="9"/>
      <c r="G32" s="20"/>
      <c r="H32" s="9"/>
      <c r="I32" s="9"/>
      <c r="J32" s="34">
        <v>143335997.83000001</v>
      </c>
      <c r="K32" s="338">
        <v>86133.1</v>
      </c>
      <c r="L32" s="88">
        <v>143422133</v>
      </c>
      <c r="M32" s="34"/>
      <c r="N32" s="88">
        <v>2782451</v>
      </c>
      <c r="O32" s="88">
        <v>146204584</v>
      </c>
      <c r="P32" s="45"/>
    </row>
    <row r="33" spans="1:16">
      <c r="C33" s="9"/>
      <c r="D33" s="37"/>
      <c r="E33" s="20"/>
      <c r="F33" s="9"/>
      <c r="G33" s="9"/>
      <c r="H33" s="9"/>
      <c r="I33" s="9"/>
      <c r="J33" s="94"/>
      <c r="K33" s="83"/>
      <c r="L33" s="83"/>
      <c r="M33" s="38"/>
      <c r="N33" s="83"/>
      <c r="O33" s="83"/>
      <c r="P33" s="39"/>
    </row>
    <row r="34" spans="1:16">
      <c r="A34" s="7"/>
      <c r="C34" s="9"/>
      <c r="D34" s="9" t="s">
        <v>312</v>
      </c>
      <c r="E34" s="9"/>
      <c r="F34" s="9"/>
      <c r="G34" s="9"/>
      <c r="H34" s="9"/>
      <c r="I34" s="9"/>
      <c r="J34" s="81">
        <v>-109567859.51000001</v>
      </c>
      <c r="K34" s="338">
        <v>-73893.100000000006</v>
      </c>
      <c r="L34" s="353">
        <v>-109641755</v>
      </c>
      <c r="M34" s="46"/>
      <c r="N34" s="353">
        <v>138420</v>
      </c>
      <c r="O34" s="353">
        <v>-109503335</v>
      </c>
      <c r="P34" s="47"/>
    </row>
    <row r="35" spans="1:16">
      <c r="C35" s="15"/>
      <c r="D35" s="20"/>
      <c r="E35" s="9"/>
      <c r="F35" s="9"/>
      <c r="G35" s="9"/>
      <c r="H35" s="9"/>
      <c r="I35" s="9"/>
      <c r="J35" s="81"/>
      <c r="K35" s="338"/>
      <c r="L35" s="353"/>
      <c r="M35" s="10"/>
      <c r="N35" s="353"/>
      <c r="O35" s="353"/>
      <c r="P35" s="11"/>
    </row>
    <row r="36" spans="1:16">
      <c r="A36" s="7" t="s">
        <v>51</v>
      </c>
      <c r="B36" s="12" t="s">
        <v>52</v>
      </c>
      <c r="C36" s="21" t="s">
        <v>50</v>
      </c>
      <c r="D36" s="20"/>
      <c r="E36" s="9"/>
      <c r="F36" s="9"/>
      <c r="G36" s="20"/>
      <c r="H36" s="9"/>
      <c r="I36" s="9"/>
      <c r="J36" s="89"/>
      <c r="K36" s="344"/>
      <c r="L36" s="372"/>
      <c r="M36" s="26"/>
      <c r="N36" s="344"/>
      <c r="O36" s="372"/>
      <c r="P36" s="48"/>
    </row>
    <row r="37" spans="1:16">
      <c r="A37" s="1" t="s">
        <v>54</v>
      </c>
      <c r="B37" s="12" t="s">
        <v>15</v>
      </c>
      <c r="C37" s="21" t="s">
        <v>53</v>
      </c>
      <c r="D37" s="20"/>
      <c r="E37" s="9"/>
      <c r="F37" s="9"/>
      <c r="G37" s="20"/>
      <c r="H37" s="9"/>
      <c r="I37" s="9"/>
      <c r="J37" s="78">
        <v>66293532.869999997</v>
      </c>
      <c r="K37" s="345">
        <v>0</v>
      </c>
      <c r="L37" s="343">
        <v>66293532.869999997</v>
      </c>
      <c r="M37" s="26"/>
      <c r="N37" s="355">
        <v>0</v>
      </c>
      <c r="O37" s="343">
        <v>66293533</v>
      </c>
      <c r="P37" s="48"/>
    </row>
    <row r="38" spans="1:16">
      <c r="A38" s="7" t="s">
        <v>56</v>
      </c>
      <c r="B38" s="12" t="s">
        <v>15</v>
      </c>
      <c r="C38" s="21" t="s">
        <v>55</v>
      </c>
      <c r="D38" s="20"/>
      <c r="E38" s="9"/>
      <c r="F38" s="9"/>
      <c r="G38" s="20"/>
      <c r="H38" s="9"/>
      <c r="I38" s="9"/>
      <c r="J38" s="78">
        <v>29541440.02</v>
      </c>
      <c r="K38" s="345">
        <v>0</v>
      </c>
      <c r="L38" s="343">
        <v>29541440.02</v>
      </c>
      <c r="M38" s="26"/>
      <c r="N38" s="355">
        <v>0</v>
      </c>
      <c r="O38" s="343">
        <v>29541440</v>
      </c>
      <c r="P38" s="48"/>
    </row>
    <row r="39" spans="1:16">
      <c r="A39" s="1" t="s">
        <v>58</v>
      </c>
      <c r="B39" s="12" t="s">
        <v>59</v>
      </c>
      <c r="C39" s="21" t="s">
        <v>57</v>
      </c>
      <c r="D39" s="20"/>
      <c r="E39" s="9"/>
      <c r="F39" s="9"/>
      <c r="G39" s="20"/>
      <c r="H39" s="9"/>
      <c r="I39" s="9"/>
      <c r="J39" s="78">
        <v>5641714.3899999997</v>
      </c>
      <c r="K39" s="345">
        <v>0</v>
      </c>
      <c r="L39" s="343">
        <v>5641714.3899999997</v>
      </c>
      <c r="M39" s="26"/>
      <c r="N39" s="355">
        <v>3193755</v>
      </c>
      <c r="O39" s="343">
        <v>8835469</v>
      </c>
      <c r="P39" s="48"/>
    </row>
    <row r="40" spans="1:16">
      <c r="A40" s="7" t="s">
        <v>61</v>
      </c>
      <c r="B40" s="12" t="s">
        <v>59</v>
      </c>
      <c r="C40" s="84" t="s">
        <v>60</v>
      </c>
      <c r="D40" s="85"/>
      <c r="E40" s="86"/>
      <c r="F40" s="86"/>
      <c r="G40" s="20"/>
      <c r="H40" s="9"/>
      <c r="I40" s="9"/>
      <c r="J40" s="78">
        <v>3581759.03</v>
      </c>
      <c r="K40" s="345">
        <v>0</v>
      </c>
      <c r="L40" s="343">
        <v>3581759.03</v>
      </c>
      <c r="M40" s="26"/>
      <c r="N40" s="355">
        <v>633109</v>
      </c>
      <c r="O40" s="343">
        <v>4214868</v>
      </c>
      <c r="P40" s="48"/>
    </row>
    <row r="41" spans="1:16">
      <c r="A41" s="1" t="s">
        <v>62</v>
      </c>
      <c r="B41" s="12" t="s">
        <v>26</v>
      </c>
      <c r="C41" s="21" t="s">
        <v>307</v>
      </c>
      <c r="D41" s="20"/>
      <c r="E41" s="9"/>
      <c r="F41" s="9"/>
      <c r="G41" s="20"/>
      <c r="H41" s="9"/>
      <c r="I41" s="9"/>
      <c r="J41" s="78">
        <v>1736519.95</v>
      </c>
      <c r="K41" s="345">
        <v>0</v>
      </c>
      <c r="L41" s="343">
        <v>1736519.95</v>
      </c>
      <c r="M41" s="26"/>
      <c r="N41" s="355">
        <v>3789798</v>
      </c>
      <c r="O41" s="343">
        <v>5526318</v>
      </c>
      <c r="P41" s="48"/>
    </row>
    <row r="42" spans="1:16">
      <c r="A42" s="7" t="s">
        <v>64</v>
      </c>
      <c r="B42" s="12" t="s">
        <v>65</v>
      </c>
      <c r="C42" s="21" t="s">
        <v>63</v>
      </c>
      <c r="D42" s="20"/>
      <c r="E42" s="9"/>
      <c r="F42" s="9"/>
      <c r="G42" s="20"/>
      <c r="H42" s="9"/>
      <c r="I42" s="9"/>
      <c r="J42" s="78">
        <v>0</v>
      </c>
      <c r="K42" s="345">
        <v>0</v>
      </c>
      <c r="L42" s="343">
        <v>0</v>
      </c>
      <c r="M42" s="26"/>
      <c r="N42" s="355">
        <v>0</v>
      </c>
      <c r="O42" s="343">
        <v>0</v>
      </c>
      <c r="P42" s="48"/>
    </row>
    <row r="43" spans="1:16">
      <c r="A43" s="1" t="s">
        <v>66</v>
      </c>
      <c r="B43" s="12" t="s">
        <v>33</v>
      </c>
      <c r="C43" s="21" t="s">
        <v>311</v>
      </c>
      <c r="D43" s="20"/>
      <c r="E43" s="20"/>
      <c r="F43" s="20"/>
      <c r="G43" s="20"/>
      <c r="H43" s="20"/>
      <c r="I43" s="20"/>
      <c r="J43" s="78">
        <v>23264.84</v>
      </c>
      <c r="K43" s="345">
        <v>0</v>
      </c>
      <c r="L43" s="343">
        <v>23264.84</v>
      </c>
      <c r="M43" s="26"/>
      <c r="N43" s="355">
        <v>0</v>
      </c>
      <c r="O43" s="343">
        <v>23265</v>
      </c>
      <c r="P43" s="48"/>
    </row>
    <row r="44" spans="1:16">
      <c r="A44" s="7" t="s">
        <v>68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79">
        <v>-129410.84</v>
      </c>
      <c r="K44" s="347">
        <v>0</v>
      </c>
      <c r="L44" s="375">
        <v>-129410.84</v>
      </c>
      <c r="M44" s="26"/>
      <c r="N44" s="356">
        <v>0</v>
      </c>
      <c r="O44" s="375">
        <v>-129411</v>
      </c>
      <c r="P44" s="48"/>
    </row>
    <row r="45" spans="1:16">
      <c r="C45" s="20" t="s">
        <v>69</v>
      </c>
      <c r="D45" s="20"/>
      <c r="E45" s="20"/>
      <c r="F45" s="20"/>
      <c r="G45" s="20"/>
      <c r="H45" s="20"/>
      <c r="I45" s="20"/>
      <c r="J45" s="78">
        <v>0</v>
      </c>
      <c r="K45" s="343">
        <v>0</v>
      </c>
      <c r="L45" s="343">
        <v>0</v>
      </c>
      <c r="M45" s="49"/>
      <c r="N45" s="343">
        <v>0</v>
      </c>
      <c r="O45" s="343">
        <v>0</v>
      </c>
      <c r="P45" s="50"/>
    </row>
    <row r="46" spans="1:16">
      <c r="A46" s="28" t="s">
        <v>70</v>
      </c>
      <c r="B46" s="29"/>
      <c r="C46" s="15"/>
      <c r="D46" s="20"/>
      <c r="E46" s="9"/>
      <c r="F46" s="9"/>
      <c r="G46" s="9"/>
      <c r="H46" s="9"/>
      <c r="I46" s="9"/>
      <c r="J46" s="94"/>
      <c r="K46" s="83"/>
      <c r="L46" s="83"/>
      <c r="M46" s="34"/>
      <c r="N46" s="83"/>
      <c r="O46" s="83"/>
      <c r="P46" s="39"/>
    </row>
    <row r="47" spans="1:16">
      <c r="A47" s="28"/>
      <c r="B47" s="29"/>
      <c r="C47" s="15" t="s">
        <v>71</v>
      </c>
      <c r="D47" s="20"/>
      <c r="E47" s="9"/>
      <c r="F47" s="9"/>
      <c r="G47" s="9"/>
      <c r="H47" s="9"/>
      <c r="I47" s="9"/>
      <c r="J47" s="34">
        <v>106688820.26000001</v>
      </c>
      <c r="K47" s="88">
        <v>0</v>
      </c>
      <c r="L47" s="88">
        <v>106688820</v>
      </c>
      <c r="M47" s="34"/>
      <c r="N47" s="88">
        <v>7616662</v>
      </c>
      <c r="O47" s="88">
        <v>114305482</v>
      </c>
      <c r="P47" s="45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8"/>
      <c r="K48" s="343"/>
      <c r="L48" s="343"/>
      <c r="M48" s="20"/>
      <c r="N48" s="343"/>
      <c r="O48" s="343"/>
    </row>
    <row r="49" spans="1:16">
      <c r="A49" s="28"/>
      <c r="B49" s="29"/>
      <c r="C49" s="9" t="s">
        <v>308</v>
      </c>
      <c r="D49" s="15"/>
      <c r="E49" s="9"/>
      <c r="F49" s="9"/>
      <c r="G49" s="9"/>
      <c r="H49" s="9"/>
      <c r="I49" s="9"/>
      <c r="J49" s="94"/>
      <c r="K49" s="83"/>
      <c r="L49" s="83"/>
      <c r="M49" s="34"/>
      <c r="N49" s="83"/>
      <c r="O49" s="83"/>
      <c r="P49" s="39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81">
        <v>-2879039.25</v>
      </c>
      <c r="K50" s="338">
        <v>-73893.100000000006</v>
      </c>
      <c r="L50" s="353">
        <v>-2952935</v>
      </c>
      <c r="M50" s="10"/>
      <c r="N50" s="353">
        <v>7755082</v>
      </c>
      <c r="O50" s="353">
        <v>4802147</v>
      </c>
      <c r="P50" s="11"/>
    </row>
    <row r="51" spans="1:16">
      <c r="A51" s="28" t="s">
        <v>73</v>
      </c>
      <c r="B51" s="29" t="s">
        <v>52</v>
      </c>
      <c r="C51" s="21"/>
      <c r="D51" s="20"/>
      <c r="E51" s="9"/>
      <c r="F51" s="9"/>
      <c r="G51" s="9"/>
      <c r="H51" s="20"/>
      <c r="I51" s="9"/>
      <c r="J51" s="89"/>
      <c r="K51" s="344"/>
      <c r="L51" s="372"/>
      <c r="M51" s="26"/>
      <c r="N51" s="344"/>
      <c r="O51" s="372"/>
      <c r="P51" s="48"/>
    </row>
    <row r="52" spans="1:16">
      <c r="A52" s="28" t="s">
        <v>75</v>
      </c>
      <c r="B52" s="29" t="s">
        <v>76</v>
      </c>
      <c r="C52" s="21" t="s">
        <v>74</v>
      </c>
      <c r="D52" s="20"/>
      <c r="E52" s="9"/>
      <c r="F52" s="9"/>
      <c r="G52" s="9"/>
      <c r="H52" s="20"/>
      <c r="I52" s="9"/>
      <c r="J52" s="78">
        <v>9205688</v>
      </c>
      <c r="K52" s="345">
        <v>0</v>
      </c>
      <c r="L52" s="343">
        <v>9205688</v>
      </c>
      <c r="M52" s="77"/>
      <c r="N52" s="345">
        <v>0</v>
      </c>
      <c r="O52" s="343">
        <v>9205688</v>
      </c>
      <c r="P52" s="27"/>
    </row>
    <row r="53" spans="1:16">
      <c r="A53" s="28" t="s">
        <v>78</v>
      </c>
      <c r="B53" s="29" t="s">
        <v>79</v>
      </c>
      <c r="C53" s="9" t="s">
        <v>77</v>
      </c>
      <c r="D53" s="20"/>
      <c r="E53" s="9"/>
      <c r="F53" s="9"/>
      <c r="G53" s="9"/>
      <c r="H53" s="20"/>
      <c r="I53" s="9"/>
      <c r="J53" s="78">
        <v>2427584.58</v>
      </c>
      <c r="K53" s="345">
        <v>14989.93</v>
      </c>
      <c r="L53" s="343">
        <v>2442574.5100000002</v>
      </c>
      <c r="M53" s="77"/>
      <c r="N53" s="357">
        <v>0</v>
      </c>
      <c r="O53" s="343">
        <v>2442575</v>
      </c>
      <c r="P53" s="27"/>
    </row>
    <row r="54" spans="1:16">
      <c r="A54" s="28" t="s">
        <v>81</v>
      </c>
      <c r="B54" s="29" t="s">
        <v>79</v>
      </c>
      <c r="C54" s="44" t="s">
        <v>80</v>
      </c>
      <c r="D54" s="20"/>
      <c r="E54" s="9"/>
      <c r="F54" s="9"/>
      <c r="G54" s="9"/>
      <c r="H54" s="20"/>
      <c r="I54" s="9"/>
      <c r="J54" s="79">
        <v>0</v>
      </c>
      <c r="K54" s="347">
        <v>0</v>
      </c>
      <c r="L54" s="375">
        <v>0</v>
      </c>
      <c r="M54" s="77"/>
      <c r="N54" s="347">
        <v>0</v>
      </c>
      <c r="O54" s="375">
        <v>0</v>
      </c>
      <c r="P54" s="27"/>
    </row>
    <row r="55" spans="1:16">
      <c r="A55" s="28"/>
      <c r="B55" s="29"/>
      <c r="C55" s="20" t="s">
        <v>309</v>
      </c>
      <c r="D55" s="20"/>
      <c r="E55" s="9"/>
      <c r="F55" s="9"/>
      <c r="G55" s="9"/>
      <c r="H55" s="9"/>
      <c r="I55" s="9"/>
      <c r="J55" s="49">
        <v>0</v>
      </c>
      <c r="K55" s="338">
        <v>0</v>
      </c>
      <c r="L55" s="343">
        <v>0</v>
      </c>
      <c r="M55" s="49"/>
      <c r="N55" s="343">
        <v>0</v>
      </c>
      <c r="O55" s="343">
        <v>0</v>
      </c>
      <c r="P55" s="50"/>
    </row>
    <row r="56" spans="1:16" ht="12.75" customHeight="1" thickBot="1">
      <c r="A56" s="40" t="s">
        <v>82</v>
      </c>
      <c r="B56" s="29"/>
      <c r="C56" s="15"/>
      <c r="D56" s="20"/>
      <c r="E56" s="20"/>
      <c r="F56" s="9"/>
      <c r="G56" s="9"/>
      <c r="H56" s="9"/>
      <c r="I56" s="9"/>
      <c r="J56" s="80"/>
      <c r="K56" s="80"/>
      <c r="L56" s="80"/>
      <c r="M56" s="82"/>
      <c r="N56" s="80"/>
      <c r="O56" s="80"/>
      <c r="P56" s="51"/>
    </row>
    <row r="57" spans="1:16" ht="12.75" customHeight="1" thickTop="1">
      <c r="A57" s="28"/>
      <c r="B57" s="29"/>
      <c r="C57" s="15" t="s">
        <v>83</v>
      </c>
      <c r="D57" s="20"/>
      <c r="E57" s="20"/>
      <c r="F57" s="9"/>
      <c r="G57" s="9"/>
      <c r="H57" s="9"/>
      <c r="I57" s="9"/>
      <c r="J57" s="88">
        <v>11633272.58</v>
      </c>
      <c r="K57" s="88">
        <v>14989.93</v>
      </c>
      <c r="L57" s="88">
        <v>11648263</v>
      </c>
      <c r="M57" s="34"/>
      <c r="N57" s="88">
        <v>0</v>
      </c>
      <c r="O57" s="88">
        <v>11648263</v>
      </c>
      <c r="P57" s="45"/>
    </row>
    <row r="58" spans="1:16">
      <c r="A58" s="40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52"/>
      <c r="N58" s="83"/>
      <c r="O58" s="83"/>
      <c r="P58" s="51"/>
    </row>
    <row r="59" spans="1:16">
      <c r="A59" s="28"/>
      <c r="B59" s="29"/>
      <c r="C59" s="53" t="s">
        <v>314</v>
      </c>
      <c r="D59" s="20"/>
      <c r="E59" s="20"/>
      <c r="F59" s="9"/>
      <c r="G59" s="9"/>
      <c r="H59" s="9"/>
      <c r="I59" s="9"/>
      <c r="J59" s="54">
        <v>8754233.3300000001</v>
      </c>
      <c r="K59" s="338">
        <v>-58903.170000000006</v>
      </c>
      <c r="L59" s="358">
        <v>8695328</v>
      </c>
      <c r="M59" s="54"/>
      <c r="N59" s="358">
        <v>7755082</v>
      </c>
      <c r="O59" s="358">
        <v>16450410</v>
      </c>
      <c r="P59" s="55"/>
    </row>
    <row r="60" spans="1:16">
      <c r="A60" s="28" t="s">
        <v>84</v>
      </c>
      <c r="B60" s="29"/>
      <c r="C60" s="9"/>
      <c r="D60" s="20"/>
      <c r="E60" s="9"/>
      <c r="F60" s="9"/>
      <c r="G60" s="9"/>
      <c r="H60" s="9"/>
      <c r="I60" s="9"/>
      <c r="J60" s="56"/>
      <c r="K60" s="338"/>
      <c r="L60" s="359"/>
      <c r="M60" s="26"/>
      <c r="N60" s="359"/>
      <c r="O60" s="343"/>
      <c r="P60" s="57"/>
    </row>
    <row r="61" spans="1:16">
      <c r="A61" s="28" t="s">
        <v>86</v>
      </c>
      <c r="B61" s="29" t="s">
        <v>87</v>
      </c>
      <c r="C61" s="9" t="s">
        <v>85</v>
      </c>
      <c r="D61" s="20"/>
      <c r="E61" s="9"/>
      <c r="F61" s="9"/>
      <c r="G61" s="9"/>
      <c r="H61" s="9"/>
      <c r="I61" s="9"/>
      <c r="J61" s="95"/>
      <c r="K61" s="338"/>
      <c r="L61" s="379">
        <v>233919153</v>
      </c>
      <c r="M61" s="26"/>
      <c r="N61" s="360">
        <v>36861465</v>
      </c>
      <c r="O61" s="88">
        <v>270780618</v>
      </c>
      <c r="P61" s="48"/>
    </row>
    <row r="62" spans="1:16" s="36" customFormat="1">
      <c r="A62" s="28"/>
      <c r="B62" s="29"/>
      <c r="C62" s="21" t="s">
        <v>88</v>
      </c>
      <c r="D62" s="21"/>
      <c r="E62" s="21"/>
      <c r="F62" s="21"/>
      <c r="G62" s="21"/>
      <c r="H62" s="58"/>
      <c r="I62" s="21"/>
      <c r="J62" s="75"/>
      <c r="K62" s="88"/>
      <c r="L62" s="378"/>
      <c r="M62" s="59">
        <v>-106251</v>
      </c>
      <c r="N62" s="361">
        <v>0</v>
      </c>
      <c r="O62" s="361">
        <v>0</v>
      </c>
      <c r="P62" s="60"/>
    </row>
    <row r="63" spans="1:16" s="36" customFormat="1">
      <c r="A63" s="40"/>
      <c r="B63" s="29"/>
      <c r="C63" s="61"/>
      <c r="D63" s="21"/>
      <c r="E63" s="21"/>
      <c r="F63" s="21"/>
      <c r="G63" s="21"/>
      <c r="H63" s="35"/>
      <c r="I63" s="35"/>
      <c r="J63" s="87"/>
      <c r="K63" s="348"/>
      <c r="L63" s="362"/>
      <c r="M63" s="52"/>
      <c r="N63" s="362"/>
      <c r="O63" s="362"/>
      <c r="P63" s="51"/>
    </row>
    <row r="64" spans="1:16" s="331" customFormat="1">
      <c r="A64" s="327"/>
      <c r="B64" s="328"/>
      <c r="C64" s="329" t="s">
        <v>89</v>
      </c>
      <c r="D64" s="329"/>
      <c r="E64" s="329"/>
      <c r="F64" s="329"/>
      <c r="G64" s="329"/>
      <c r="H64" s="329"/>
      <c r="I64" s="329"/>
      <c r="J64" s="329"/>
      <c r="K64" s="349"/>
      <c r="L64" s="349">
        <v>233919153</v>
      </c>
      <c r="M64" s="330"/>
      <c r="N64" s="363">
        <v>36861465</v>
      </c>
      <c r="O64" s="363">
        <v>270780618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62"/>
      <c r="J65" s="96"/>
      <c r="K65" s="338"/>
      <c r="L65" s="362"/>
      <c r="M65" s="52"/>
      <c r="N65" s="362"/>
      <c r="O65" s="362"/>
      <c r="P65" s="24"/>
    </row>
    <row r="66" spans="1:16">
      <c r="A66" s="40"/>
      <c r="B66" s="29"/>
      <c r="C66" s="9" t="s">
        <v>90</v>
      </c>
      <c r="D66" s="9"/>
      <c r="E66" s="9"/>
      <c r="F66" s="9"/>
      <c r="G66" s="9"/>
      <c r="H66" s="9"/>
      <c r="I66" s="9"/>
      <c r="J66" s="63"/>
      <c r="K66" s="338"/>
      <c r="L66" s="338">
        <v>242614481</v>
      </c>
      <c r="M66" s="9"/>
      <c r="N66" s="338">
        <v>44616547</v>
      </c>
      <c r="O66" s="338">
        <v>287231028</v>
      </c>
      <c r="P66" s="64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43"/>
      <c r="L67" s="343"/>
      <c r="M67" s="20"/>
      <c r="N67" s="343"/>
      <c r="O67" s="343"/>
    </row>
    <row r="68" spans="1:16" customFormat="1" ht="15">
      <c r="C68" s="4" t="s">
        <v>91</v>
      </c>
      <c r="K68" s="350"/>
      <c r="L68" s="380"/>
      <c r="M68" s="65"/>
      <c r="N68" s="364"/>
      <c r="O68" s="364"/>
    </row>
    <row r="69" spans="1:16">
      <c r="I69" s="66"/>
      <c r="J69" s="66"/>
      <c r="K69" s="351"/>
      <c r="L69" s="365">
        <v>0</v>
      </c>
      <c r="M69" s="97"/>
      <c r="N69" s="365">
        <v>0</v>
      </c>
      <c r="O69" s="365">
        <v>0</v>
      </c>
    </row>
    <row r="70" spans="1:16">
      <c r="L70" s="365">
        <v>-1.0300000607967377</v>
      </c>
      <c r="M70" s="97"/>
      <c r="N70" s="365"/>
      <c r="O70" s="365"/>
    </row>
    <row r="71" spans="1:16">
      <c r="L71" s="365"/>
      <c r="M71" s="97"/>
      <c r="N71" s="360"/>
      <c r="O71" s="360"/>
    </row>
    <row r="72" spans="1:16">
      <c r="L72" s="365"/>
      <c r="M72" s="97"/>
      <c r="N72" s="365"/>
      <c r="O72" s="365"/>
    </row>
    <row r="73" spans="1:16">
      <c r="L73" s="365"/>
      <c r="M73" s="97"/>
      <c r="N73" s="365"/>
      <c r="O73" s="365"/>
    </row>
    <row r="74" spans="1:16">
      <c r="J74" s="332"/>
      <c r="L74" s="365"/>
      <c r="M74" s="97"/>
      <c r="N74" s="365"/>
      <c r="O74" s="365"/>
    </row>
    <row r="75" spans="1:16">
      <c r="A75" s="7"/>
      <c r="B75" s="8"/>
      <c r="L75" s="365"/>
      <c r="M75" s="97"/>
      <c r="N75" s="365"/>
      <c r="O75" s="365"/>
    </row>
    <row r="76" spans="1:16">
      <c r="L76" s="365"/>
      <c r="M76" s="97"/>
      <c r="N76" s="365"/>
      <c r="O76" s="365"/>
    </row>
    <row r="77" spans="1:16">
      <c r="A77" s="7"/>
      <c r="B77" s="8"/>
      <c r="L77" s="365"/>
      <c r="M77" s="97"/>
      <c r="N77" s="365"/>
      <c r="O77" s="365"/>
    </row>
    <row r="78" spans="1:16">
      <c r="L78" s="365"/>
      <c r="M78" s="97"/>
      <c r="N78" s="365"/>
      <c r="O78" s="365"/>
    </row>
    <row r="79" spans="1:16">
      <c r="A79" s="7"/>
      <c r="B79" s="8"/>
      <c r="L79" s="365"/>
      <c r="M79" s="97"/>
      <c r="N79" s="365"/>
      <c r="O79" s="365"/>
    </row>
    <row r="80" spans="1:16">
      <c r="L80" s="365"/>
      <c r="M80" s="97"/>
      <c r="N80" s="365"/>
      <c r="O80" s="365"/>
    </row>
    <row r="82" spans="1:2">
      <c r="A82" s="7"/>
      <c r="B82" s="8"/>
    </row>
  </sheetData>
  <sheetProtection algorithmName="SHA-512" hashValue="JIgRARTx9JbHjpve4es4wsu2UKFi+c6m0udgYvRmyPjdVgUlo3VwHA0+TvBQljYg9cgqUcNO+J73Y76msvfCug==" saltValue="cvlVu6DDX9EWAwS22bmH6g==" spinCount="100000" sheet="1" formatColumns="0" formatRows="0"/>
  <conditionalFormatting sqref="L68">
    <cfRule type="cellIs" dxfId="95" priority="3" operator="notEqual">
      <formula>0</formula>
    </cfRule>
    <cfRule type="cellIs" dxfId="94" priority="4" operator="equal">
      <formula>0</formula>
    </cfRule>
  </conditionalFormatting>
  <conditionalFormatting sqref="N68:O68">
    <cfRule type="cellIs" dxfId="93" priority="1" operator="notEqual">
      <formula>0</formula>
    </cfRule>
    <cfRule type="cellIs" dxfId="92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pageSetUpPr fitToPage="1"/>
  </sheetPr>
  <dimension ref="A1:P83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0" width="17.7109375" style="4" customWidth="1"/>
    <col min="11" max="12" width="17.7109375" style="352" customWidth="1"/>
    <col min="13" max="13" width="0.140625" style="4" customWidth="1"/>
    <col min="14" max="14" width="17.7109375" style="352" customWidth="1"/>
    <col min="15" max="15" width="19.28515625" style="352" customWidth="1"/>
    <col min="16" max="16" width="11.28515625" style="4" customWidth="1"/>
    <col min="17" max="16384" width="11.140625" style="4"/>
  </cols>
  <sheetData>
    <row r="1" spans="1:16">
      <c r="B1" s="2"/>
      <c r="C1" s="339"/>
      <c r="D1" s="104"/>
      <c r="E1" s="104"/>
      <c r="F1" s="104"/>
      <c r="G1" s="104"/>
      <c r="H1" s="104"/>
      <c r="I1" s="104"/>
      <c r="J1" s="101" t="s">
        <v>313</v>
      </c>
      <c r="K1" s="339"/>
      <c r="L1" s="339"/>
      <c r="M1" s="104"/>
      <c r="N1" s="339"/>
      <c r="O1" s="339"/>
      <c r="P1" s="3"/>
    </row>
    <row r="2" spans="1:16">
      <c r="B2" s="2"/>
      <c r="C2" s="104"/>
      <c r="D2" s="104"/>
      <c r="E2" s="104"/>
      <c r="F2" s="104"/>
      <c r="G2" s="104"/>
      <c r="H2" s="104"/>
      <c r="I2" s="104"/>
      <c r="J2" s="101" t="s">
        <v>0</v>
      </c>
      <c r="K2" s="339"/>
      <c r="L2" s="339"/>
      <c r="M2" s="104"/>
      <c r="N2" s="339"/>
      <c r="O2" s="339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02" t="s">
        <v>1</v>
      </c>
      <c r="K3" s="340"/>
      <c r="L3" s="340"/>
      <c r="M3" s="15"/>
      <c r="N3" s="340"/>
      <c r="O3" s="366"/>
      <c r="P3" s="4" t="s">
        <v>2</v>
      </c>
    </row>
    <row r="4" spans="1:16">
      <c r="B4" s="2"/>
      <c r="C4" s="105"/>
      <c r="D4" s="106"/>
      <c r="E4" s="106"/>
      <c r="F4" s="106"/>
      <c r="G4" s="106"/>
      <c r="H4" s="106"/>
      <c r="I4" s="106"/>
      <c r="J4" s="107" t="s">
        <v>373</v>
      </c>
      <c r="K4" s="340"/>
      <c r="L4" s="340"/>
      <c r="M4" s="106"/>
      <c r="N4" s="340"/>
      <c r="O4" s="367"/>
      <c r="P4" s="4" t="s">
        <v>374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88"/>
      <c r="L5" s="353"/>
      <c r="M5" s="10"/>
      <c r="N5" s="353"/>
      <c r="O5" s="353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54" t="s">
        <v>3</v>
      </c>
      <c r="K6" s="341"/>
      <c r="L6" s="354" t="s">
        <v>3</v>
      </c>
      <c r="M6" s="255"/>
      <c r="N6" s="354" t="s">
        <v>4</v>
      </c>
      <c r="O6" s="354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56" t="s">
        <v>290</v>
      </c>
      <c r="K7" s="342" t="s">
        <v>291</v>
      </c>
      <c r="L7" s="370"/>
      <c r="M7" s="258"/>
      <c r="N7" s="342" t="str">
        <f>[4]SNP!$O$9</f>
        <v>Unit</v>
      </c>
      <c r="O7" s="342"/>
      <c r="P7" s="16"/>
    </row>
    <row r="8" spans="1:16">
      <c r="A8" s="17" t="s">
        <v>7</v>
      </c>
      <c r="B8" s="18" t="s">
        <v>8</v>
      </c>
      <c r="C8" s="9" t="s">
        <v>6</v>
      </c>
      <c r="D8" s="9"/>
      <c r="E8" s="9"/>
      <c r="F8" s="9"/>
      <c r="G8" s="9"/>
      <c r="H8" s="9"/>
      <c r="I8" s="9"/>
      <c r="J8" s="9"/>
      <c r="K8" s="338"/>
      <c r="L8" s="353"/>
      <c r="M8" s="10"/>
      <c r="N8" s="353"/>
      <c r="O8" s="353"/>
      <c r="P8" s="11"/>
    </row>
    <row r="9" spans="1:16">
      <c r="B9" s="19"/>
      <c r="C9" s="20" t="s">
        <v>9</v>
      </c>
      <c r="D9" s="21"/>
      <c r="E9" s="9"/>
      <c r="F9" s="9"/>
      <c r="G9" s="9"/>
      <c r="H9" s="9"/>
      <c r="I9" s="20"/>
      <c r="J9" s="20"/>
      <c r="K9" s="343"/>
      <c r="L9" s="343"/>
      <c r="M9" s="10"/>
      <c r="N9" s="343"/>
      <c r="O9" s="343"/>
    </row>
    <row r="10" spans="1:16">
      <c r="A10" s="1" t="s">
        <v>11</v>
      </c>
      <c r="B10" s="19" t="s">
        <v>12</v>
      </c>
      <c r="C10" s="20"/>
      <c r="D10" s="22" t="s">
        <v>321</v>
      </c>
      <c r="E10" s="20"/>
      <c r="F10" s="109"/>
      <c r="G10" s="109"/>
      <c r="H10" s="23"/>
      <c r="I10" s="21"/>
      <c r="J10" s="89"/>
      <c r="K10" s="344"/>
      <c r="L10" s="372"/>
      <c r="M10" s="76"/>
      <c r="N10" s="344"/>
      <c r="O10" s="372"/>
      <c r="P10" s="24"/>
    </row>
    <row r="11" spans="1:16">
      <c r="A11" s="1" t="s">
        <v>14</v>
      </c>
      <c r="B11" s="19" t="s">
        <v>15</v>
      </c>
      <c r="C11" s="20"/>
      <c r="D11" s="21" t="s">
        <v>322</v>
      </c>
      <c r="E11" s="9"/>
      <c r="F11" s="25"/>
      <c r="G11" s="26">
        <v>17874574</v>
      </c>
      <c r="H11" s="9"/>
      <c r="I11" s="20"/>
      <c r="J11" s="78">
        <v>15120950.549999995</v>
      </c>
      <c r="K11" s="345">
        <v>0</v>
      </c>
      <c r="L11" s="343">
        <v>15120950.549999995</v>
      </c>
      <c r="M11" s="77"/>
      <c r="N11" s="345">
        <v>0</v>
      </c>
      <c r="O11" s="343">
        <v>15120951</v>
      </c>
      <c r="P11" s="27"/>
    </row>
    <row r="12" spans="1:16">
      <c r="A12" s="1" t="s">
        <v>17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8">
        <v>874153.73</v>
      </c>
      <c r="K12" s="345">
        <v>0</v>
      </c>
      <c r="L12" s="343">
        <v>874153.73</v>
      </c>
      <c r="M12" s="77"/>
      <c r="N12" s="345">
        <v>0</v>
      </c>
      <c r="O12" s="343">
        <v>874154</v>
      </c>
      <c r="P12" s="27"/>
    </row>
    <row r="13" spans="1:16">
      <c r="A13" s="1" t="s">
        <v>19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8">
        <v>9502435.8300000001</v>
      </c>
      <c r="K13" s="345">
        <v>-6243171.8300000001</v>
      </c>
      <c r="L13" s="343">
        <v>3259264</v>
      </c>
      <c r="M13" s="77"/>
      <c r="N13" s="345">
        <v>0</v>
      </c>
      <c r="O13" s="343">
        <v>3259264</v>
      </c>
      <c r="P13" s="27"/>
    </row>
    <row r="14" spans="1:16">
      <c r="A14" s="1" t="s">
        <v>21</v>
      </c>
      <c r="B14" s="19" t="s">
        <v>12</v>
      </c>
      <c r="C14" s="20"/>
      <c r="D14" s="21" t="s">
        <v>20</v>
      </c>
      <c r="E14" s="9"/>
      <c r="F14" s="25"/>
      <c r="G14" s="25"/>
      <c r="H14" s="20"/>
      <c r="I14" s="20"/>
      <c r="J14" s="78">
        <v>2739679.81</v>
      </c>
      <c r="K14" s="345">
        <v>0</v>
      </c>
      <c r="L14" s="343">
        <v>2739679.81</v>
      </c>
      <c r="M14" s="77"/>
      <c r="N14" s="345">
        <v>0</v>
      </c>
      <c r="O14" s="343">
        <v>2739680</v>
      </c>
      <c r="P14" s="27"/>
    </row>
    <row r="15" spans="1:16">
      <c r="A15" s="28"/>
      <c r="B15" s="29"/>
      <c r="C15" s="20"/>
      <c r="D15" s="21" t="s">
        <v>22</v>
      </c>
      <c r="E15" s="9"/>
      <c r="F15" s="30"/>
      <c r="G15" s="26"/>
      <c r="H15" s="31"/>
      <c r="I15" s="20"/>
      <c r="J15" s="90">
        <v>1021391.6900000001</v>
      </c>
      <c r="K15" s="346">
        <v>0</v>
      </c>
      <c r="L15" s="374">
        <v>1021391.6900000001</v>
      </c>
      <c r="M15" s="77"/>
      <c r="N15" s="343">
        <v>0</v>
      </c>
      <c r="O15" s="343">
        <v>1021392</v>
      </c>
    </row>
    <row r="16" spans="1:16">
      <c r="A16" s="28" t="s">
        <v>24</v>
      </c>
      <c r="B16" s="29" t="s">
        <v>12</v>
      </c>
      <c r="C16" s="20"/>
      <c r="D16" s="22" t="s">
        <v>324</v>
      </c>
      <c r="E16" s="20"/>
      <c r="F16" s="109"/>
      <c r="G16" s="109"/>
      <c r="H16" s="31"/>
      <c r="I16" s="20"/>
      <c r="J16" s="78"/>
      <c r="K16" s="345">
        <v>0</v>
      </c>
      <c r="L16" s="343"/>
      <c r="M16" s="77"/>
      <c r="N16" s="345">
        <v>0</v>
      </c>
      <c r="O16" s="343"/>
      <c r="P16" s="27"/>
    </row>
    <row r="17" spans="1:16">
      <c r="A17" s="28" t="s">
        <v>25</v>
      </c>
      <c r="B17" s="32" t="s">
        <v>26</v>
      </c>
      <c r="C17" s="20"/>
      <c r="D17" s="33" t="s">
        <v>325</v>
      </c>
      <c r="E17" s="9"/>
      <c r="F17" s="9"/>
      <c r="G17" s="9">
        <v>0</v>
      </c>
      <c r="H17" s="9"/>
      <c r="I17" s="21"/>
      <c r="J17" s="79">
        <v>5678962.3700000001</v>
      </c>
      <c r="K17" s="347">
        <v>-333439.62</v>
      </c>
      <c r="L17" s="375">
        <v>5345522.75</v>
      </c>
      <c r="M17" s="77"/>
      <c r="N17" s="347">
        <v>0</v>
      </c>
      <c r="O17" s="375">
        <v>5345523</v>
      </c>
      <c r="P17" s="27"/>
    </row>
    <row r="18" spans="1:16" s="36" customFormat="1">
      <c r="A18" s="28"/>
      <c r="B18" s="32"/>
      <c r="C18" s="21"/>
      <c r="D18" s="21" t="s">
        <v>27</v>
      </c>
      <c r="E18" s="21"/>
      <c r="F18" s="21"/>
      <c r="G18" s="21"/>
      <c r="H18" s="34"/>
      <c r="I18" s="34"/>
      <c r="J18" s="34">
        <v>535156.12999999989</v>
      </c>
      <c r="K18" s="88">
        <v>-70173.009999999995</v>
      </c>
      <c r="L18" s="88">
        <v>464983.11999999988</v>
      </c>
      <c r="M18" s="35"/>
      <c r="N18" s="348">
        <v>3621469</v>
      </c>
      <c r="O18" s="348">
        <v>4086452</v>
      </c>
    </row>
    <row r="19" spans="1:16" ht="13.5" thickBot="1">
      <c r="A19" s="28" t="s">
        <v>28</v>
      </c>
      <c r="B19" s="32"/>
      <c r="C19" s="20"/>
      <c r="D19" s="37"/>
      <c r="E19" s="20"/>
      <c r="F19" s="9"/>
      <c r="G19" s="9"/>
      <c r="H19" s="9"/>
      <c r="I19" s="9"/>
      <c r="J19" s="91"/>
      <c r="K19" s="80"/>
      <c r="L19" s="80"/>
      <c r="M19" s="38"/>
      <c r="N19" s="80"/>
      <c r="O19" s="80"/>
      <c r="P19" s="39"/>
    </row>
    <row r="20" spans="1:16" ht="13.5" thickTop="1">
      <c r="A20" s="28"/>
      <c r="B20" s="32"/>
      <c r="C20" s="9"/>
      <c r="D20" s="9" t="s">
        <v>29</v>
      </c>
      <c r="E20" s="9"/>
      <c r="F20" s="9"/>
      <c r="G20" s="9"/>
      <c r="H20" s="9"/>
      <c r="I20" s="9"/>
      <c r="J20" s="81">
        <v>35472730.109999999</v>
      </c>
      <c r="K20" s="338">
        <v>-6646785</v>
      </c>
      <c r="L20" s="353">
        <v>28825947</v>
      </c>
      <c r="M20" s="10"/>
      <c r="N20" s="353">
        <v>3621469</v>
      </c>
      <c r="O20" s="353">
        <v>32447416</v>
      </c>
      <c r="P20" s="11"/>
    </row>
    <row r="21" spans="1:16">
      <c r="A21" s="40"/>
      <c r="B21" s="41"/>
      <c r="C21" s="15"/>
      <c r="D21" s="9"/>
      <c r="E21" s="9"/>
      <c r="F21" s="9"/>
      <c r="G21" s="9"/>
      <c r="H21" s="9"/>
      <c r="I21" s="9"/>
      <c r="J21" s="81"/>
      <c r="K21" s="338"/>
      <c r="L21" s="353"/>
      <c r="M21" s="10"/>
      <c r="N21" s="353"/>
      <c r="O21" s="353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81"/>
      <c r="K22" s="338"/>
      <c r="L22" s="353"/>
      <c r="M22" s="10"/>
      <c r="N22" s="353"/>
      <c r="O22" s="353"/>
      <c r="P22" s="11"/>
    </row>
    <row r="23" spans="1:16">
      <c r="A23" s="7" t="s">
        <v>32</v>
      </c>
      <c r="B23" s="12" t="s">
        <v>33</v>
      </c>
      <c r="C23" s="22" t="s">
        <v>31</v>
      </c>
      <c r="D23" s="21"/>
      <c r="E23" s="9"/>
      <c r="F23" s="9"/>
      <c r="G23" s="20"/>
      <c r="H23" s="9"/>
      <c r="I23" s="9"/>
      <c r="J23" s="92"/>
      <c r="K23" s="344"/>
      <c r="L23" s="376"/>
      <c r="M23" s="77"/>
      <c r="N23" s="344"/>
      <c r="O23" s="372"/>
      <c r="P23" s="27"/>
    </row>
    <row r="24" spans="1:16">
      <c r="A24" s="1" t="s">
        <v>35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8">
        <v>79305394.840000004</v>
      </c>
      <c r="K24" s="345">
        <v>0</v>
      </c>
      <c r="L24" s="343">
        <v>79305394.840000004</v>
      </c>
      <c r="M24" s="77"/>
      <c r="N24" s="345">
        <v>0</v>
      </c>
      <c r="O24" s="343">
        <v>79305395</v>
      </c>
      <c r="P24" s="27"/>
    </row>
    <row r="25" spans="1:16">
      <c r="A25" s="7" t="s">
        <v>37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8">
        <v>17244649.219999991</v>
      </c>
      <c r="K25" s="345">
        <v>0</v>
      </c>
      <c r="L25" s="343">
        <v>17244649.219999991</v>
      </c>
      <c r="M25" s="77"/>
      <c r="N25" s="345">
        <v>1583686</v>
      </c>
      <c r="O25" s="343">
        <v>18828335</v>
      </c>
      <c r="P25" s="27"/>
    </row>
    <row r="26" spans="1:16">
      <c r="A26" s="1" t="s">
        <v>39</v>
      </c>
      <c r="B26" s="12" t="s">
        <v>33</v>
      </c>
      <c r="C26" s="22"/>
      <c r="D26" s="99" t="s">
        <v>38</v>
      </c>
      <c r="E26" s="110"/>
      <c r="F26" s="9"/>
      <c r="G26" s="20"/>
      <c r="H26" s="9"/>
      <c r="I26" s="9"/>
      <c r="J26" s="78">
        <v>3537727.12</v>
      </c>
      <c r="K26" s="345">
        <v>0</v>
      </c>
      <c r="L26" s="343">
        <v>3537727.12</v>
      </c>
      <c r="M26" s="77"/>
      <c r="N26" s="345">
        <v>0</v>
      </c>
      <c r="O26" s="343">
        <v>3537727</v>
      </c>
      <c r="P26" s="27"/>
    </row>
    <row r="27" spans="1:16">
      <c r="A27" s="7" t="s">
        <v>41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8">
        <v>7436247.4500000011</v>
      </c>
      <c r="K27" s="345">
        <v>-6126.38</v>
      </c>
      <c r="L27" s="343">
        <v>7430121.0700000012</v>
      </c>
      <c r="M27" s="77"/>
      <c r="N27" s="345">
        <v>0</v>
      </c>
      <c r="O27" s="343">
        <v>7430121</v>
      </c>
      <c r="P27" s="27"/>
    </row>
    <row r="28" spans="1:16">
      <c r="A28" s="1" t="s">
        <v>43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8">
        <v>31795533.960000001</v>
      </c>
      <c r="K28" s="345">
        <v>-20762207.239999998</v>
      </c>
      <c r="L28" s="343">
        <v>11033326.720000003</v>
      </c>
      <c r="M28" s="77"/>
      <c r="N28" s="345">
        <v>2398895</v>
      </c>
      <c r="O28" s="343">
        <v>13432222</v>
      </c>
      <c r="P28" s="27"/>
    </row>
    <row r="29" spans="1:16">
      <c r="A29" s="7" t="s">
        <v>45</v>
      </c>
      <c r="B29" s="12" t="s">
        <v>46</v>
      </c>
      <c r="C29" s="22"/>
      <c r="D29" s="21" t="s">
        <v>44</v>
      </c>
      <c r="E29" s="9"/>
      <c r="F29" s="9"/>
      <c r="G29" s="20"/>
      <c r="H29" s="9"/>
      <c r="I29" s="9"/>
      <c r="J29" s="79">
        <v>8650779.5500000007</v>
      </c>
      <c r="K29" s="347">
        <v>-40246.42</v>
      </c>
      <c r="L29" s="375">
        <v>8610533.1300000008</v>
      </c>
      <c r="M29" s="77"/>
      <c r="N29" s="347">
        <v>0</v>
      </c>
      <c r="O29" s="375">
        <v>8610533</v>
      </c>
      <c r="P29" s="27"/>
    </row>
    <row r="30" spans="1:16">
      <c r="C30" s="22"/>
      <c r="D30" s="21" t="s">
        <v>47</v>
      </c>
      <c r="E30" s="9"/>
      <c r="F30" s="9"/>
      <c r="G30" s="20"/>
      <c r="H30" s="9"/>
      <c r="I30" s="9"/>
      <c r="J30" s="93">
        <v>7384258.6799999997</v>
      </c>
      <c r="K30" s="338">
        <v>0</v>
      </c>
      <c r="L30" s="353">
        <v>7384258.6799999997</v>
      </c>
      <c r="M30" s="42"/>
      <c r="N30" s="353">
        <v>0</v>
      </c>
      <c r="O30" s="353">
        <v>7384259</v>
      </c>
      <c r="P30" s="43"/>
    </row>
    <row r="31" spans="1:16" ht="13.5" thickBot="1">
      <c r="A31" s="1" t="s">
        <v>48</v>
      </c>
      <c r="C31" s="9"/>
      <c r="D31" s="37"/>
      <c r="E31" s="20"/>
      <c r="F31" s="9"/>
      <c r="G31" s="9"/>
      <c r="H31" s="9"/>
      <c r="I31" s="9"/>
      <c r="J31" s="91"/>
      <c r="K31" s="80"/>
      <c r="L31" s="80"/>
      <c r="M31" s="82"/>
      <c r="N31" s="80"/>
      <c r="O31" s="80"/>
      <c r="P31" s="39"/>
    </row>
    <row r="32" spans="1:16" ht="13.5" thickTop="1">
      <c r="A32" s="7"/>
      <c r="C32" s="22"/>
      <c r="D32" s="44" t="s">
        <v>49</v>
      </c>
      <c r="E32" s="9"/>
      <c r="F32" s="9"/>
      <c r="G32" s="20"/>
      <c r="H32" s="9"/>
      <c r="I32" s="9"/>
      <c r="J32" s="34">
        <v>155354590.82000002</v>
      </c>
      <c r="K32" s="338">
        <v>-20808580.039999999</v>
      </c>
      <c r="L32" s="88">
        <v>134546011</v>
      </c>
      <c r="M32" s="34"/>
      <c r="N32" s="88">
        <v>3982581</v>
      </c>
      <c r="O32" s="88">
        <v>138528592</v>
      </c>
      <c r="P32" s="45"/>
    </row>
    <row r="33" spans="1:16">
      <c r="C33" s="9"/>
      <c r="D33" s="37"/>
      <c r="E33" s="20"/>
      <c r="F33" s="9"/>
      <c r="G33" s="9"/>
      <c r="H33" s="9"/>
      <c r="I33" s="9"/>
      <c r="J33" s="94"/>
      <c r="K33" s="83"/>
      <c r="L33" s="83"/>
      <c r="M33" s="38"/>
      <c r="N33" s="83"/>
      <c r="O33" s="83"/>
      <c r="P33" s="39"/>
    </row>
    <row r="34" spans="1:16">
      <c r="A34" s="7"/>
      <c r="C34" s="9"/>
      <c r="D34" s="9" t="s">
        <v>306</v>
      </c>
      <c r="E34" s="9"/>
      <c r="F34" s="9"/>
      <c r="G34" s="9"/>
      <c r="H34" s="9"/>
      <c r="I34" s="9"/>
      <c r="J34" s="81">
        <v>-119881860.71000002</v>
      </c>
      <c r="K34" s="338">
        <v>14161795.039999999</v>
      </c>
      <c r="L34" s="353">
        <v>-105720064</v>
      </c>
      <c r="M34" s="46"/>
      <c r="N34" s="353">
        <v>-361112</v>
      </c>
      <c r="O34" s="353">
        <v>-106081176</v>
      </c>
      <c r="P34" s="47"/>
    </row>
    <row r="35" spans="1:16">
      <c r="C35" s="15"/>
      <c r="D35" s="20"/>
      <c r="E35" s="9"/>
      <c r="F35" s="9"/>
      <c r="G35" s="9"/>
      <c r="H35" s="9"/>
      <c r="I35" s="9"/>
      <c r="J35" s="81"/>
      <c r="K35" s="338"/>
      <c r="L35" s="353"/>
      <c r="M35" s="10"/>
      <c r="N35" s="353"/>
      <c r="O35" s="353"/>
      <c r="P35" s="11"/>
    </row>
    <row r="36" spans="1:16">
      <c r="A36" s="7" t="s">
        <v>51</v>
      </c>
      <c r="B36" s="12" t="s">
        <v>52</v>
      </c>
      <c r="C36" s="21" t="s">
        <v>50</v>
      </c>
      <c r="D36" s="20"/>
      <c r="E36" s="9"/>
      <c r="F36" s="9"/>
      <c r="G36" s="20"/>
      <c r="H36" s="9"/>
      <c r="I36" s="9"/>
      <c r="J36" s="89"/>
      <c r="K36" s="344"/>
      <c r="L36" s="372"/>
      <c r="M36" s="26"/>
      <c r="N36" s="344"/>
      <c r="O36" s="372"/>
      <c r="P36" s="48"/>
    </row>
    <row r="37" spans="1:16">
      <c r="A37" s="1" t="s">
        <v>54</v>
      </c>
      <c r="B37" s="12" t="s">
        <v>15</v>
      </c>
      <c r="C37" s="21" t="s">
        <v>53</v>
      </c>
      <c r="D37" s="20"/>
      <c r="E37" s="9"/>
      <c r="F37" s="9"/>
      <c r="G37" s="20"/>
      <c r="H37" s="9"/>
      <c r="I37" s="9"/>
      <c r="J37" s="78">
        <v>54073685.82</v>
      </c>
      <c r="K37" s="345">
        <v>6240862.1299999999</v>
      </c>
      <c r="L37" s="343">
        <v>60314547.950000003</v>
      </c>
      <c r="M37" s="26"/>
      <c r="N37" s="355">
        <v>0</v>
      </c>
      <c r="O37" s="343">
        <v>60314548</v>
      </c>
      <c r="P37" s="48"/>
    </row>
    <row r="38" spans="1:16">
      <c r="A38" s="7" t="s">
        <v>56</v>
      </c>
      <c r="B38" s="12" t="s">
        <v>15</v>
      </c>
      <c r="C38" s="21" t="s">
        <v>55</v>
      </c>
      <c r="D38" s="20"/>
      <c r="E38" s="9"/>
      <c r="F38" s="9"/>
      <c r="G38" s="20"/>
      <c r="H38" s="9"/>
      <c r="I38" s="9"/>
      <c r="J38" s="78">
        <v>30172840.82</v>
      </c>
      <c r="K38" s="345">
        <v>0</v>
      </c>
      <c r="L38" s="343">
        <v>30172840.82</v>
      </c>
      <c r="M38" s="26"/>
      <c r="N38" s="355">
        <v>0</v>
      </c>
      <c r="O38" s="343">
        <v>30172841</v>
      </c>
      <c r="P38" s="48"/>
    </row>
    <row r="39" spans="1:16">
      <c r="A39" s="1" t="s">
        <v>58</v>
      </c>
      <c r="B39" s="12" t="s">
        <v>59</v>
      </c>
      <c r="C39" s="21" t="s">
        <v>57</v>
      </c>
      <c r="D39" s="20"/>
      <c r="E39" s="9"/>
      <c r="F39" s="9"/>
      <c r="G39" s="20"/>
      <c r="H39" s="9"/>
      <c r="I39" s="9"/>
      <c r="J39" s="78">
        <v>5578353.8300000001</v>
      </c>
      <c r="K39" s="345">
        <v>-181713.54</v>
      </c>
      <c r="L39" s="343">
        <v>5396640.29</v>
      </c>
      <c r="M39" s="26"/>
      <c r="N39" s="355">
        <v>0</v>
      </c>
      <c r="O39" s="343">
        <v>5396640</v>
      </c>
      <c r="P39" s="48"/>
    </row>
    <row r="40" spans="1:16">
      <c r="A40" s="7" t="s">
        <v>61</v>
      </c>
      <c r="B40" s="12" t="s">
        <v>59</v>
      </c>
      <c r="C40" s="84" t="s">
        <v>60</v>
      </c>
      <c r="D40" s="85"/>
      <c r="E40" s="86"/>
      <c r="F40" s="86"/>
      <c r="G40" s="20"/>
      <c r="H40" s="9"/>
      <c r="I40" s="9"/>
      <c r="J40" s="78">
        <v>829751.37000000011</v>
      </c>
      <c r="K40" s="345">
        <v>-450.46</v>
      </c>
      <c r="L40" s="343">
        <v>829300.91000000015</v>
      </c>
      <c r="M40" s="26"/>
      <c r="N40" s="355">
        <v>1862356</v>
      </c>
      <c r="O40" s="343">
        <v>2691657</v>
      </c>
      <c r="P40" s="48"/>
    </row>
    <row r="41" spans="1:16">
      <c r="A41" s="1" t="s">
        <v>62</v>
      </c>
      <c r="B41" s="12" t="s">
        <v>26</v>
      </c>
      <c r="C41" s="21" t="s">
        <v>307</v>
      </c>
      <c r="D41" s="20"/>
      <c r="E41" s="9"/>
      <c r="F41" s="9"/>
      <c r="G41" s="20"/>
      <c r="H41" s="9"/>
      <c r="I41" s="9"/>
      <c r="J41" s="78">
        <v>337699.88</v>
      </c>
      <c r="K41" s="345">
        <v>0</v>
      </c>
      <c r="L41" s="343">
        <v>337699.88</v>
      </c>
      <c r="M41" s="26"/>
      <c r="N41" s="355">
        <v>3694531</v>
      </c>
      <c r="O41" s="343">
        <v>4032231</v>
      </c>
      <c r="P41" s="48"/>
    </row>
    <row r="42" spans="1:16">
      <c r="A42" s="7" t="s">
        <v>64</v>
      </c>
      <c r="B42" s="12" t="s">
        <v>65</v>
      </c>
      <c r="C42" s="21" t="s">
        <v>63</v>
      </c>
      <c r="D42" s="20"/>
      <c r="E42" s="9"/>
      <c r="F42" s="9"/>
      <c r="G42" s="20"/>
      <c r="H42" s="9"/>
      <c r="I42" s="9"/>
      <c r="J42" s="78">
        <v>18583368.559999999</v>
      </c>
      <c r="K42" s="345">
        <v>414460.62</v>
      </c>
      <c r="L42" s="343">
        <v>18997829.18</v>
      </c>
      <c r="M42" s="26"/>
      <c r="N42" s="355">
        <v>0</v>
      </c>
      <c r="O42" s="343">
        <v>18997829</v>
      </c>
      <c r="P42" s="48"/>
    </row>
    <row r="43" spans="1:16">
      <c r="A43" s="1" t="s">
        <v>66</v>
      </c>
      <c r="B43" s="12" t="s">
        <v>33</v>
      </c>
      <c r="C43" s="21" t="s">
        <v>311</v>
      </c>
      <c r="D43" s="20"/>
      <c r="E43" s="20"/>
      <c r="F43" s="20"/>
      <c r="G43" s="20"/>
      <c r="H43" s="20"/>
      <c r="I43" s="20"/>
      <c r="J43" s="78">
        <v>0</v>
      </c>
      <c r="K43" s="345">
        <v>0</v>
      </c>
      <c r="L43" s="343">
        <v>0</v>
      </c>
      <c r="M43" s="26"/>
      <c r="N43" s="355">
        <v>0</v>
      </c>
      <c r="O43" s="343">
        <v>0</v>
      </c>
      <c r="P43" s="48"/>
    </row>
    <row r="44" spans="1:16">
      <c r="A44" s="7" t="s">
        <v>68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79">
        <v>-839360.71</v>
      </c>
      <c r="K44" s="347">
        <v>0</v>
      </c>
      <c r="L44" s="375">
        <v>-839360.71</v>
      </c>
      <c r="M44" s="26"/>
      <c r="N44" s="356">
        <v>0</v>
      </c>
      <c r="O44" s="375">
        <v>-839361</v>
      </c>
      <c r="P44" s="48"/>
    </row>
    <row r="45" spans="1:16">
      <c r="C45" s="20" t="s">
        <v>69</v>
      </c>
      <c r="D45" s="20"/>
      <c r="E45" s="20"/>
      <c r="F45" s="20"/>
      <c r="G45" s="20"/>
      <c r="H45" s="20"/>
      <c r="I45" s="20"/>
      <c r="J45" s="78">
        <v>0</v>
      </c>
      <c r="K45" s="343">
        <v>-20802454.760000002</v>
      </c>
      <c r="L45" s="343">
        <v>-20802454.760000002</v>
      </c>
      <c r="M45" s="49"/>
      <c r="N45" s="343">
        <v>0</v>
      </c>
      <c r="O45" s="343">
        <v>-20802455</v>
      </c>
      <c r="P45" s="50"/>
    </row>
    <row r="46" spans="1:16">
      <c r="A46" s="28" t="s">
        <v>70</v>
      </c>
      <c r="B46" s="29"/>
      <c r="C46" s="15"/>
      <c r="D46" s="20"/>
      <c r="E46" s="9"/>
      <c r="F46" s="9"/>
      <c r="G46" s="9"/>
      <c r="H46" s="9"/>
      <c r="I46" s="9"/>
      <c r="J46" s="94"/>
      <c r="K46" s="83"/>
      <c r="L46" s="83"/>
      <c r="M46" s="34"/>
      <c r="N46" s="83"/>
      <c r="O46" s="83"/>
      <c r="P46" s="39"/>
    </row>
    <row r="47" spans="1:16">
      <c r="A47" s="28"/>
      <c r="B47" s="29"/>
      <c r="C47" s="15" t="s">
        <v>71</v>
      </c>
      <c r="D47" s="20"/>
      <c r="E47" s="9"/>
      <c r="F47" s="9"/>
      <c r="G47" s="9"/>
      <c r="H47" s="9"/>
      <c r="I47" s="9"/>
      <c r="J47" s="34">
        <v>108736339.57000001</v>
      </c>
      <c r="K47" s="88">
        <v>-14329296.010000002</v>
      </c>
      <c r="L47" s="88">
        <v>94407043</v>
      </c>
      <c r="M47" s="34"/>
      <c r="N47" s="88">
        <v>5556887</v>
      </c>
      <c r="O47" s="88">
        <v>99963930</v>
      </c>
      <c r="P47" s="45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8"/>
      <c r="K48" s="343"/>
      <c r="L48" s="343"/>
      <c r="M48" s="20"/>
      <c r="N48" s="343"/>
      <c r="O48" s="343"/>
    </row>
    <row r="49" spans="1:16">
      <c r="A49" s="28"/>
      <c r="B49" s="29"/>
      <c r="C49" s="9" t="s">
        <v>308</v>
      </c>
      <c r="D49" s="15"/>
      <c r="E49" s="9"/>
      <c r="F49" s="9"/>
      <c r="G49" s="9"/>
      <c r="H49" s="9"/>
      <c r="I49" s="9"/>
      <c r="J49" s="94"/>
      <c r="K49" s="83"/>
      <c r="L49" s="83"/>
      <c r="M49" s="34"/>
      <c r="N49" s="83"/>
      <c r="O49" s="83"/>
      <c r="P49" s="39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81">
        <v>-11145521.140000015</v>
      </c>
      <c r="K50" s="338">
        <v>-167500.97000000253</v>
      </c>
      <c r="L50" s="353">
        <v>-11313021</v>
      </c>
      <c r="M50" s="10"/>
      <c r="N50" s="353">
        <v>5195775</v>
      </c>
      <c r="O50" s="353">
        <v>-6117246</v>
      </c>
      <c r="P50" s="11"/>
    </row>
    <row r="51" spans="1:16">
      <c r="A51" s="28" t="s">
        <v>73</v>
      </c>
      <c r="B51" s="29" t="s">
        <v>52</v>
      </c>
      <c r="C51" s="21"/>
      <c r="D51" s="20"/>
      <c r="E51" s="9"/>
      <c r="F51" s="9"/>
      <c r="G51" s="9"/>
      <c r="H51" s="20"/>
      <c r="I51" s="9"/>
      <c r="J51" s="89"/>
      <c r="K51" s="344"/>
      <c r="L51" s="372"/>
      <c r="M51" s="26"/>
      <c r="N51" s="344"/>
      <c r="O51" s="372"/>
      <c r="P51" s="48"/>
    </row>
    <row r="52" spans="1:16">
      <c r="A52" s="28" t="s">
        <v>75</v>
      </c>
      <c r="B52" s="29" t="s">
        <v>76</v>
      </c>
      <c r="C52" s="21" t="s">
        <v>74</v>
      </c>
      <c r="D52" s="20"/>
      <c r="E52" s="9"/>
      <c r="F52" s="9"/>
      <c r="G52" s="9"/>
      <c r="H52" s="20"/>
      <c r="I52" s="9"/>
      <c r="J52" s="78">
        <v>22664660.600000001</v>
      </c>
      <c r="K52" s="345">
        <v>-5676.4</v>
      </c>
      <c r="L52" s="343">
        <v>22658984.200000003</v>
      </c>
      <c r="M52" s="77"/>
      <c r="N52" s="345">
        <v>0</v>
      </c>
      <c r="O52" s="343">
        <v>22658984</v>
      </c>
      <c r="P52" s="27"/>
    </row>
    <row r="53" spans="1:16">
      <c r="A53" s="28" t="s">
        <v>78</v>
      </c>
      <c r="B53" s="29" t="s">
        <v>79</v>
      </c>
      <c r="C53" s="9" t="s">
        <v>77</v>
      </c>
      <c r="D53" s="20"/>
      <c r="E53" s="9"/>
      <c r="F53" s="9"/>
      <c r="G53" s="9"/>
      <c r="H53" s="20"/>
      <c r="I53" s="9"/>
      <c r="J53" s="78">
        <v>4010156.8500000006</v>
      </c>
      <c r="K53" s="345">
        <v>664450</v>
      </c>
      <c r="L53" s="343">
        <v>4674606.8500000006</v>
      </c>
      <c r="M53" s="77"/>
      <c r="N53" s="357">
        <v>0</v>
      </c>
      <c r="O53" s="343">
        <v>4674607</v>
      </c>
      <c r="P53" s="27"/>
    </row>
    <row r="54" spans="1:16">
      <c r="A54" s="28" t="s">
        <v>81</v>
      </c>
      <c r="B54" s="29" t="s">
        <v>79</v>
      </c>
      <c r="C54" s="44" t="s">
        <v>80</v>
      </c>
      <c r="D54" s="20"/>
      <c r="E54" s="9"/>
      <c r="F54" s="9"/>
      <c r="G54" s="9"/>
      <c r="H54" s="20"/>
      <c r="I54" s="9"/>
      <c r="J54" s="79">
        <v>0</v>
      </c>
      <c r="K54" s="347">
        <v>0</v>
      </c>
      <c r="L54" s="375">
        <v>0</v>
      </c>
      <c r="M54" s="77"/>
      <c r="N54" s="347">
        <v>299637</v>
      </c>
      <c r="O54" s="375">
        <v>299637</v>
      </c>
      <c r="P54" s="27"/>
    </row>
    <row r="55" spans="1:16">
      <c r="A55" s="28"/>
      <c r="B55" s="29"/>
      <c r="C55" s="20" t="s">
        <v>309</v>
      </c>
      <c r="D55" s="20"/>
      <c r="E55" s="9"/>
      <c r="F55" s="9"/>
      <c r="G55" s="9"/>
      <c r="H55" s="9"/>
      <c r="I55" s="9"/>
      <c r="J55" s="49">
        <v>0</v>
      </c>
      <c r="K55" s="338">
        <v>0</v>
      </c>
      <c r="L55" s="343">
        <v>0</v>
      </c>
      <c r="M55" s="49"/>
      <c r="N55" s="343">
        <v>0</v>
      </c>
      <c r="O55" s="343">
        <v>0</v>
      </c>
      <c r="P55" s="50"/>
    </row>
    <row r="56" spans="1:16" ht="13.5" thickBot="1">
      <c r="A56" s="40" t="s">
        <v>82</v>
      </c>
      <c r="B56" s="29"/>
      <c r="C56" s="15"/>
      <c r="D56" s="20"/>
      <c r="E56" s="20"/>
      <c r="F56" s="9"/>
      <c r="G56" s="9"/>
      <c r="H56" s="9"/>
      <c r="I56" s="9"/>
      <c r="J56" s="80"/>
      <c r="K56" s="80"/>
      <c r="L56" s="80"/>
      <c r="M56" s="82"/>
      <c r="N56" s="80"/>
      <c r="O56" s="80"/>
      <c r="P56" s="51"/>
    </row>
    <row r="57" spans="1:16" ht="13.5" thickTop="1">
      <c r="A57" s="28"/>
      <c r="B57" s="29"/>
      <c r="C57" s="15" t="s">
        <v>83</v>
      </c>
      <c r="D57" s="20"/>
      <c r="E57" s="20"/>
      <c r="F57" s="9"/>
      <c r="G57" s="9"/>
      <c r="H57" s="9"/>
      <c r="I57" s="9"/>
      <c r="J57" s="88">
        <v>26674817.450000003</v>
      </c>
      <c r="K57" s="88">
        <v>658773.6</v>
      </c>
      <c r="L57" s="88">
        <v>27333591</v>
      </c>
      <c r="M57" s="34"/>
      <c r="N57" s="88">
        <v>299637</v>
      </c>
      <c r="O57" s="88">
        <v>27633228</v>
      </c>
      <c r="P57" s="45"/>
    </row>
    <row r="58" spans="1:16">
      <c r="A58" s="40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52"/>
      <c r="N58" s="83"/>
      <c r="O58" s="83"/>
      <c r="P58" s="51"/>
    </row>
    <row r="59" spans="1:16">
      <c r="A59" s="28"/>
      <c r="B59" s="29"/>
      <c r="C59" s="53" t="s">
        <v>314</v>
      </c>
      <c r="D59" s="20"/>
      <c r="E59" s="20"/>
      <c r="F59" s="9"/>
      <c r="G59" s="9"/>
      <c r="H59" s="9"/>
      <c r="I59" s="9"/>
      <c r="J59" s="54">
        <v>15529296.309999987</v>
      </c>
      <c r="K59" s="338">
        <v>491272.62999999744</v>
      </c>
      <c r="L59" s="358">
        <v>16020570</v>
      </c>
      <c r="M59" s="54"/>
      <c r="N59" s="358">
        <v>5495412</v>
      </c>
      <c r="O59" s="358">
        <v>21515982</v>
      </c>
      <c r="P59" s="55"/>
    </row>
    <row r="60" spans="1:16">
      <c r="A60" s="28" t="s">
        <v>84</v>
      </c>
      <c r="B60" s="29"/>
      <c r="C60" s="9"/>
      <c r="D60" s="20"/>
      <c r="E60" s="9"/>
      <c r="F60" s="9"/>
      <c r="G60" s="9"/>
      <c r="H60" s="9"/>
      <c r="I60" s="9"/>
      <c r="J60" s="56"/>
      <c r="K60" s="338"/>
      <c r="L60" s="359"/>
      <c r="M60" s="26"/>
      <c r="N60" s="359"/>
      <c r="O60" s="343"/>
      <c r="P60" s="57"/>
    </row>
    <row r="61" spans="1:16">
      <c r="A61" s="28" t="s">
        <v>86</v>
      </c>
      <c r="B61" s="29" t="s">
        <v>87</v>
      </c>
      <c r="C61" s="9" t="s">
        <v>85</v>
      </c>
      <c r="D61" s="20"/>
      <c r="E61" s="9"/>
      <c r="F61" s="9"/>
      <c r="G61" s="9"/>
      <c r="H61" s="9"/>
      <c r="I61" s="9"/>
      <c r="J61" s="95"/>
      <c r="K61" s="338"/>
      <c r="L61" s="379">
        <v>177105066</v>
      </c>
      <c r="M61" s="26"/>
      <c r="N61" s="360">
        <v>50120120</v>
      </c>
      <c r="O61" s="88">
        <v>227225186</v>
      </c>
      <c r="P61" s="48"/>
    </row>
    <row r="62" spans="1:16" s="36" customFormat="1">
      <c r="A62" s="28"/>
      <c r="B62" s="29"/>
      <c r="C62" s="21" t="s">
        <v>88</v>
      </c>
      <c r="D62" s="21"/>
      <c r="E62" s="21"/>
      <c r="F62" s="21"/>
      <c r="G62" s="21"/>
      <c r="H62" s="58"/>
      <c r="I62" s="21"/>
      <c r="J62" s="75"/>
      <c r="K62" s="88"/>
      <c r="L62" s="378"/>
      <c r="M62" s="59">
        <v>-106251</v>
      </c>
      <c r="N62" s="361">
        <v>0</v>
      </c>
      <c r="O62" s="361">
        <v>0</v>
      </c>
      <c r="P62" s="60"/>
    </row>
    <row r="63" spans="1:16" s="36" customFormat="1">
      <c r="A63" s="40"/>
      <c r="B63" s="29"/>
      <c r="C63" s="61"/>
      <c r="D63" s="21"/>
      <c r="E63" s="21"/>
      <c r="F63" s="21"/>
      <c r="G63" s="21"/>
      <c r="H63" s="35"/>
      <c r="I63" s="35"/>
      <c r="J63" s="87"/>
      <c r="K63" s="348"/>
      <c r="L63" s="362"/>
      <c r="M63" s="52"/>
      <c r="N63" s="362"/>
      <c r="O63" s="362"/>
      <c r="P63" s="51"/>
    </row>
    <row r="64" spans="1:16" s="331" customFormat="1">
      <c r="A64" s="327"/>
      <c r="B64" s="328"/>
      <c r="C64" s="329" t="s">
        <v>89</v>
      </c>
      <c r="D64" s="329"/>
      <c r="E64" s="329"/>
      <c r="F64" s="329"/>
      <c r="G64" s="329"/>
      <c r="H64" s="329"/>
      <c r="I64" s="329"/>
      <c r="J64" s="329"/>
      <c r="K64" s="349"/>
      <c r="L64" s="349">
        <v>177105066</v>
      </c>
      <c r="M64" s="330"/>
      <c r="N64" s="363">
        <v>50120120</v>
      </c>
      <c r="O64" s="363">
        <v>227225186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62"/>
      <c r="J65" s="96"/>
      <c r="K65" s="338"/>
      <c r="L65" s="362"/>
      <c r="M65" s="52"/>
      <c r="N65" s="362"/>
      <c r="O65" s="362"/>
      <c r="P65" s="24"/>
    </row>
    <row r="66" spans="1:16">
      <c r="A66" s="40"/>
      <c r="B66" s="29"/>
      <c r="C66" s="9" t="s">
        <v>90</v>
      </c>
      <c r="D66" s="9"/>
      <c r="E66" s="9"/>
      <c r="F66" s="9"/>
      <c r="G66" s="9"/>
      <c r="H66" s="9"/>
      <c r="I66" s="9"/>
      <c r="J66" s="63"/>
      <c r="K66" s="338"/>
      <c r="L66" s="338">
        <v>193125636</v>
      </c>
      <c r="M66" s="9"/>
      <c r="N66" s="338">
        <v>55615532</v>
      </c>
      <c r="O66" s="338">
        <v>248741168</v>
      </c>
      <c r="P66" s="64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43"/>
      <c r="L67" s="343"/>
      <c r="M67" s="20"/>
      <c r="N67" s="343"/>
      <c r="O67" s="343"/>
    </row>
    <row r="68" spans="1:16" customFormat="1" ht="15">
      <c r="C68" s="4" t="s">
        <v>91</v>
      </c>
      <c r="K68" s="350"/>
      <c r="L68" s="380"/>
      <c r="M68" s="65"/>
      <c r="N68" s="364"/>
      <c r="O68" s="364"/>
    </row>
    <row r="69" spans="1:16">
      <c r="I69" s="66"/>
      <c r="J69" s="66"/>
      <c r="K69" s="351"/>
      <c r="L69" s="365">
        <v>0</v>
      </c>
      <c r="M69" s="97"/>
      <c r="N69" s="365">
        <v>0</v>
      </c>
      <c r="O69" s="365">
        <v>-4</v>
      </c>
    </row>
    <row r="70" spans="1:16">
      <c r="L70" s="365"/>
      <c r="M70" s="97"/>
      <c r="N70" s="365"/>
      <c r="O70" s="365"/>
    </row>
    <row r="71" spans="1:16">
      <c r="L71" s="365"/>
      <c r="M71" s="97"/>
      <c r="N71" s="360"/>
      <c r="O71" s="360"/>
    </row>
    <row r="72" spans="1:16">
      <c r="L72" s="365"/>
      <c r="M72" s="97"/>
      <c r="N72" s="365"/>
      <c r="O72" s="365"/>
    </row>
    <row r="73" spans="1:16">
      <c r="L73" s="365"/>
      <c r="M73" s="97"/>
      <c r="N73" s="365"/>
      <c r="O73" s="365"/>
    </row>
    <row r="74" spans="1:16">
      <c r="J74" s="332"/>
      <c r="L74" s="365"/>
      <c r="M74" s="97"/>
      <c r="N74" s="365"/>
      <c r="O74" s="365"/>
    </row>
    <row r="75" spans="1:16">
      <c r="A75" s="7"/>
      <c r="B75" s="8"/>
      <c r="L75" s="365"/>
      <c r="M75" s="97"/>
      <c r="N75" s="365"/>
      <c r="O75" s="365"/>
    </row>
    <row r="76" spans="1:16">
      <c r="L76" s="365"/>
      <c r="M76" s="97"/>
      <c r="N76" s="365"/>
      <c r="O76" s="365"/>
    </row>
    <row r="77" spans="1:16">
      <c r="A77" s="7"/>
      <c r="B77" s="8"/>
      <c r="L77" s="365"/>
      <c r="M77" s="97"/>
      <c r="N77" s="365"/>
      <c r="O77" s="365"/>
    </row>
    <row r="78" spans="1:16">
      <c r="L78" s="365"/>
      <c r="M78" s="97"/>
      <c r="N78" s="365"/>
      <c r="O78" s="365"/>
    </row>
    <row r="79" spans="1:16">
      <c r="A79" s="7"/>
      <c r="B79" s="8"/>
      <c r="L79" s="365"/>
      <c r="M79" s="97"/>
      <c r="N79" s="365"/>
      <c r="O79" s="365"/>
    </row>
    <row r="80" spans="1:16">
      <c r="L80" s="365"/>
      <c r="M80" s="97"/>
      <c r="N80" s="365"/>
      <c r="O80" s="365"/>
    </row>
    <row r="82" spans="1:2">
      <c r="A82" s="7"/>
      <c r="B82" s="8"/>
    </row>
    <row r="83" spans="1:2">
      <c r="A83" s="4"/>
    </row>
  </sheetData>
  <sheetProtection algorithmName="SHA-512" hashValue="v3YhOv0nD7RlAcOOgJEXi9j3a0fdeJzIqz7Ebq0mSXdIthJRsF6FlD7AZXb2sVfYJE6/dvv2HpRhpZSqCeFaoQ==" saltValue="NFnac6ELXPUW/8LofUO9dw==" spinCount="100000" sheet="1" formatColumns="0" formatRows="0"/>
  <conditionalFormatting sqref="L68">
    <cfRule type="cellIs" dxfId="91" priority="3" operator="notEqual">
      <formula>0</formula>
    </cfRule>
    <cfRule type="cellIs" dxfId="90" priority="4" operator="equal">
      <formula>0</formula>
    </cfRule>
  </conditionalFormatting>
  <conditionalFormatting sqref="N68:O68">
    <cfRule type="cellIs" dxfId="89" priority="1" operator="notEqual">
      <formula>0</formula>
    </cfRule>
    <cfRule type="cellIs" dxfId="88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  <pageSetUpPr fitToPage="1"/>
  </sheetPr>
  <dimension ref="A1:P83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2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9" width="9.140625" style="4" hidden="1" customWidth="1"/>
    <col min="10" max="10" width="17.7109375" style="4" customWidth="1"/>
    <col min="11" max="12" width="17.7109375" style="352" customWidth="1"/>
    <col min="13" max="13" width="0.140625" style="4" customWidth="1"/>
    <col min="14" max="14" width="17.7109375" style="352" customWidth="1"/>
    <col min="15" max="15" width="19.28515625" style="352" customWidth="1"/>
    <col min="16" max="16" width="11.28515625" style="4" customWidth="1"/>
    <col min="17" max="16384" width="11.140625" style="4"/>
  </cols>
  <sheetData>
    <row r="1" spans="1:16">
      <c r="B1" s="2"/>
      <c r="C1" s="339"/>
      <c r="D1" s="104"/>
      <c r="E1" s="104"/>
      <c r="F1" s="104"/>
      <c r="G1" s="104"/>
      <c r="H1" s="104"/>
      <c r="I1" s="104"/>
      <c r="J1" s="101" t="s">
        <v>104</v>
      </c>
      <c r="K1" s="339"/>
      <c r="L1" s="339"/>
      <c r="M1" s="104"/>
      <c r="N1" s="339"/>
      <c r="O1" s="339"/>
      <c r="P1" s="3"/>
    </row>
    <row r="2" spans="1:16">
      <c r="B2" s="2"/>
      <c r="C2" s="104"/>
      <c r="D2" s="104"/>
      <c r="E2" s="104"/>
      <c r="F2" s="104"/>
      <c r="G2" s="104"/>
      <c r="H2" s="104"/>
      <c r="I2" s="104"/>
      <c r="J2" s="101" t="s">
        <v>0</v>
      </c>
      <c r="K2" s="339"/>
      <c r="L2" s="339"/>
      <c r="M2" s="104"/>
      <c r="N2" s="339"/>
      <c r="O2" s="339"/>
      <c r="P2" s="5"/>
    </row>
    <row r="3" spans="1:16" ht="12.75" customHeight="1">
      <c r="B3" s="2"/>
      <c r="C3" s="15"/>
      <c r="D3" s="15"/>
      <c r="E3" s="15"/>
      <c r="F3" s="15"/>
      <c r="G3" s="15"/>
      <c r="H3" s="15"/>
      <c r="I3" s="15"/>
      <c r="J3" s="102" t="s">
        <v>1</v>
      </c>
      <c r="K3" s="340"/>
      <c r="L3" s="340"/>
      <c r="M3" s="15"/>
      <c r="N3" s="340"/>
      <c r="O3" s="366"/>
      <c r="P3" s="4" t="s">
        <v>2</v>
      </c>
    </row>
    <row r="4" spans="1:16">
      <c r="B4" s="2"/>
      <c r="C4" s="105"/>
      <c r="D4" s="106"/>
      <c r="E4" s="106"/>
      <c r="F4" s="106"/>
      <c r="G4" s="106"/>
      <c r="H4" s="106"/>
      <c r="I4" s="106"/>
      <c r="J4" s="107" t="s">
        <v>373</v>
      </c>
      <c r="K4" s="340"/>
      <c r="L4" s="340"/>
      <c r="M4" s="106"/>
      <c r="N4" s="340"/>
      <c r="O4" s="367"/>
      <c r="P4" s="4" t="s">
        <v>374</v>
      </c>
    </row>
    <row r="5" spans="1:16">
      <c r="A5" s="7"/>
      <c r="B5" s="8"/>
      <c r="C5" s="9"/>
      <c r="D5" s="9"/>
      <c r="E5" s="9"/>
      <c r="F5" s="9"/>
      <c r="G5" s="9"/>
      <c r="H5" s="9"/>
      <c r="I5" s="9"/>
      <c r="J5" s="21"/>
      <c r="K5" s="88"/>
      <c r="L5" s="353"/>
      <c r="M5" s="10"/>
      <c r="N5" s="353"/>
      <c r="O5" s="353"/>
      <c r="P5" s="11"/>
    </row>
    <row r="6" spans="1:16" ht="30" customHeight="1">
      <c r="C6" s="9"/>
      <c r="D6" s="9"/>
      <c r="E6" s="9"/>
      <c r="F6" s="9"/>
      <c r="G6" s="9"/>
      <c r="H6" s="9"/>
      <c r="I6" s="9"/>
      <c r="J6" s="254" t="s">
        <v>3</v>
      </c>
      <c r="K6" s="341"/>
      <c r="L6" s="354" t="s">
        <v>3</v>
      </c>
      <c r="M6" s="255"/>
      <c r="N6" s="354" t="s">
        <v>4</v>
      </c>
      <c r="O6" s="354" t="s">
        <v>5</v>
      </c>
      <c r="P6" s="13"/>
    </row>
    <row r="7" spans="1:16">
      <c r="C7" s="15"/>
      <c r="D7" s="9"/>
      <c r="E7" s="9"/>
      <c r="F7" s="9"/>
      <c r="G7" s="9"/>
      <c r="H7" s="9"/>
      <c r="I7" s="9"/>
      <c r="J7" s="256" t="s">
        <v>290</v>
      </c>
      <c r="K7" s="342" t="s">
        <v>291</v>
      </c>
      <c r="L7" s="370"/>
      <c r="M7" s="258"/>
      <c r="N7" s="342" t="str">
        <f>[4]SNP!$O$9</f>
        <v>Unit</v>
      </c>
      <c r="O7" s="342"/>
      <c r="P7" s="16"/>
    </row>
    <row r="8" spans="1:16">
      <c r="A8" s="17" t="s">
        <v>7</v>
      </c>
      <c r="B8" s="18" t="s">
        <v>8</v>
      </c>
      <c r="C8" s="9" t="s">
        <v>6</v>
      </c>
      <c r="D8" s="9"/>
      <c r="E8" s="9"/>
      <c r="F8" s="9"/>
      <c r="G8" s="9"/>
      <c r="H8" s="9"/>
      <c r="I8" s="9"/>
      <c r="J8" s="9"/>
      <c r="K8" s="338"/>
      <c r="L8" s="353"/>
      <c r="M8" s="10"/>
      <c r="N8" s="353"/>
      <c r="O8" s="353"/>
      <c r="P8" s="11"/>
    </row>
    <row r="9" spans="1:16">
      <c r="B9" s="19"/>
      <c r="C9" s="20" t="s">
        <v>9</v>
      </c>
      <c r="D9" s="21"/>
      <c r="E9" s="9"/>
      <c r="F9" s="9"/>
      <c r="G9" s="9"/>
      <c r="H9" s="9"/>
      <c r="I9" s="20"/>
      <c r="J9" s="20"/>
      <c r="K9" s="343"/>
      <c r="L9" s="343"/>
      <c r="M9" s="10"/>
      <c r="N9" s="343"/>
      <c r="O9" s="343"/>
    </row>
    <row r="10" spans="1:16">
      <c r="A10" s="1" t="s">
        <v>11</v>
      </c>
      <c r="B10" s="19" t="s">
        <v>12</v>
      </c>
      <c r="C10" s="20"/>
      <c r="D10" s="22" t="s">
        <v>321</v>
      </c>
      <c r="E10" s="20"/>
      <c r="F10" s="109"/>
      <c r="G10" s="109"/>
      <c r="H10" s="23"/>
      <c r="I10" s="21"/>
      <c r="J10" s="89"/>
      <c r="K10" s="344"/>
      <c r="L10" s="372"/>
      <c r="M10" s="76"/>
      <c r="N10" s="344"/>
      <c r="O10" s="372"/>
      <c r="P10" s="24"/>
    </row>
    <row r="11" spans="1:16">
      <c r="A11" s="1" t="s">
        <v>14</v>
      </c>
      <c r="B11" s="19" t="s">
        <v>15</v>
      </c>
      <c r="C11" s="20"/>
      <c r="D11" s="21" t="s">
        <v>322</v>
      </c>
      <c r="E11" s="9"/>
      <c r="F11" s="25"/>
      <c r="G11" s="26">
        <v>17755330</v>
      </c>
      <c r="H11" s="9"/>
      <c r="I11" s="20"/>
      <c r="J11" s="78">
        <v>35447419.140000001</v>
      </c>
      <c r="K11" s="345">
        <v>0</v>
      </c>
      <c r="L11" s="343">
        <v>35447419.140000001</v>
      </c>
      <c r="M11" s="77"/>
      <c r="N11" s="345">
        <v>0</v>
      </c>
      <c r="O11" s="343">
        <v>35447419</v>
      </c>
      <c r="P11" s="27"/>
    </row>
    <row r="12" spans="1:16">
      <c r="A12" s="1" t="s">
        <v>17</v>
      </c>
      <c r="B12" s="19" t="s">
        <v>15</v>
      </c>
      <c r="C12" s="20"/>
      <c r="D12" s="21" t="s">
        <v>323</v>
      </c>
      <c r="E12" s="9"/>
      <c r="F12" s="25"/>
      <c r="G12" s="25"/>
      <c r="H12" s="9"/>
      <c r="I12" s="20"/>
      <c r="J12" s="78">
        <v>0</v>
      </c>
      <c r="K12" s="345">
        <v>0</v>
      </c>
      <c r="L12" s="343">
        <v>0</v>
      </c>
      <c r="M12" s="77"/>
      <c r="N12" s="345">
        <v>0</v>
      </c>
      <c r="O12" s="343">
        <v>0</v>
      </c>
      <c r="P12" s="27"/>
    </row>
    <row r="13" spans="1:16">
      <c r="A13" s="1" t="s">
        <v>19</v>
      </c>
      <c r="B13" s="19" t="s">
        <v>15</v>
      </c>
      <c r="C13" s="20"/>
      <c r="D13" s="21" t="s">
        <v>18</v>
      </c>
      <c r="E13" s="9"/>
      <c r="F13" s="25"/>
      <c r="G13" s="25"/>
      <c r="H13" s="9"/>
      <c r="I13" s="20"/>
      <c r="J13" s="78">
        <v>1036514.55</v>
      </c>
      <c r="K13" s="345">
        <v>0</v>
      </c>
      <c r="L13" s="343">
        <v>1036514.55</v>
      </c>
      <c r="M13" s="77"/>
      <c r="N13" s="345">
        <v>0</v>
      </c>
      <c r="O13" s="343">
        <v>1036515</v>
      </c>
      <c r="P13" s="27"/>
    </row>
    <row r="14" spans="1:16">
      <c r="A14" s="1" t="s">
        <v>21</v>
      </c>
      <c r="B14" s="19" t="s">
        <v>12</v>
      </c>
      <c r="C14" s="20"/>
      <c r="D14" s="21" t="s">
        <v>20</v>
      </c>
      <c r="E14" s="9"/>
      <c r="F14" s="25"/>
      <c r="G14" s="25"/>
      <c r="H14" s="20"/>
      <c r="I14" s="20"/>
      <c r="J14" s="78">
        <v>3415.05</v>
      </c>
      <c r="K14" s="345">
        <v>0</v>
      </c>
      <c r="L14" s="343">
        <v>3415.05</v>
      </c>
      <c r="M14" s="77"/>
      <c r="N14" s="345">
        <v>0</v>
      </c>
      <c r="O14" s="343">
        <v>3415</v>
      </c>
      <c r="P14" s="27"/>
    </row>
    <row r="15" spans="1:16">
      <c r="A15" s="28"/>
      <c r="B15" s="29"/>
      <c r="C15" s="20"/>
      <c r="D15" s="21" t="s">
        <v>22</v>
      </c>
      <c r="E15" s="9"/>
      <c r="F15" s="30"/>
      <c r="G15" s="26"/>
      <c r="H15" s="31"/>
      <c r="I15" s="20"/>
      <c r="J15" s="90">
        <v>204733.28000000003</v>
      </c>
      <c r="K15" s="346">
        <v>0.3</v>
      </c>
      <c r="L15" s="374">
        <v>204733.58000000002</v>
      </c>
      <c r="M15" s="77"/>
      <c r="N15" s="343">
        <v>7370961</v>
      </c>
      <c r="O15" s="343">
        <v>7575695</v>
      </c>
    </row>
    <row r="16" spans="1:16">
      <c r="A16" s="28" t="s">
        <v>24</v>
      </c>
      <c r="B16" s="29" t="s">
        <v>12</v>
      </c>
      <c r="C16" s="20"/>
      <c r="D16" s="22" t="s">
        <v>324</v>
      </c>
      <c r="E16" s="20"/>
      <c r="F16" s="109"/>
      <c r="G16" s="109"/>
      <c r="H16" s="31"/>
      <c r="I16" s="20"/>
      <c r="J16" s="78"/>
      <c r="K16" s="345">
        <v>0</v>
      </c>
      <c r="L16" s="343"/>
      <c r="M16" s="77"/>
      <c r="N16" s="345"/>
      <c r="O16" s="343"/>
      <c r="P16" s="27"/>
    </row>
    <row r="17" spans="1:16">
      <c r="A17" s="28" t="s">
        <v>25</v>
      </c>
      <c r="B17" s="32" t="s">
        <v>26</v>
      </c>
      <c r="C17" s="20"/>
      <c r="D17" s="33" t="s">
        <v>325</v>
      </c>
      <c r="E17" s="9"/>
      <c r="F17" s="9"/>
      <c r="G17" s="9">
        <v>0</v>
      </c>
      <c r="H17" s="9"/>
      <c r="I17" s="21"/>
      <c r="J17" s="79">
        <v>1166187.23</v>
      </c>
      <c r="K17" s="347">
        <v>0</v>
      </c>
      <c r="L17" s="375">
        <v>1166187.23</v>
      </c>
      <c r="M17" s="77"/>
      <c r="N17" s="347">
        <v>0</v>
      </c>
      <c r="O17" s="375">
        <v>1166187</v>
      </c>
      <c r="P17" s="27"/>
    </row>
    <row r="18" spans="1:16" s="36" customFormat="1">
      <c r="A18" s="28"/>
      <c r="B18" s="32"/>
      <c r="C18" s="21"/>
      <c r="D18" s="21" t="s">
        <v>27</v>
      </c>
      <c r="E18" s="21"/>
      <c r="F18" s="21"/>
      <c r="G18" s="21"/>
      <c r="H18" s="34"/>
      <c r="I18" s="34"/>
      <c r="J18" s="34">
        <v>441565.29</v>
      </c>
      <c r="K18" s="88">
        <v>0</v>
      </c>
      <c r="L18" s="88">
        <v>441565.29</v>
      </c>
      <c r="M18" s="35"/>
      <c r="N18" s="348">
        <v>0</v>
      </c>
      <c r="O18" s="348">
        <v>441565</v>
      </c>
    </row>
    <row r="19" spans="1:16" ht="13.5" thickBot="1">
      <c r="A19" s="28" t="s">
        <v>28</v>
      </c>
      <c r="B19" s="32"/>
      <c r="C19" s="20"/>
      <c r="D19" s="37"/>
      <c r="E19" s="20"/>
      <c r="F19" s="9"/>
      <c r="G19" s="9"/>
      <c r="H19" s="9"/>
      <c r="I19" s="9"/>
      <c r="J19" s="91"/>
      <c r="K19" s="80"/>
      <c r="L19" s="80"/>
      <c r="M19" s="38"/>
      <c r="N19" s="80"/>
      <c r="O19" s="80"/>
      <c r="P19" s="39"/>
    </row>
    <row r="20" spans="1:16" ht="13.5" thickTop="1">
      <c r="A20" s="28"/>
      <c r="B20" s="32"/>
      <c r="C20" s="9"/>
      <c r="D20" s="9" t="s">
        <v>29</v>
      </c>
      <c r="E20" s="9"/>
      <c r="F20" s="9"/>
      <c r="G20" s="9"/>
      <c r="H20" s="9"/>
      <c r="I20" s="9"/>
      <c r="J20" s="81">
        <v>38299834.539999992</v>
      </c>
      <c r="K20" s="338">
        <v>0</v>
      </c>
      <c r="L20" s="353">
        <v>38299835</v>
      </c>
      <c r="M20" s="10"/>
      <c r="N20" s="353">
        <v>7370961</v>
      </c>
      <c r="O20" s="353">
        <v>45670796</v>
      </c>
      <c r="P20" s="11"/>
    </row>
    <row r="21" spans="1:16">
      <c r="A21" s="40"/>
      <c r="B21" s="41"/>
      <c r="C21" s="15"/>
      <c r="D21" s="9"/>
      <c r="E21" s="9"/>
      <c r="F21" s="9"/>
      <c r="G21" s="9"/>
      <c r="H21" s="9"/>
      <c r="I21" s="9"/>
      <c r="J21" s="81"/>
      <c r="K21" s="338"/>
      <c r="L21" s="353"/>
      <c r="M21" s="10"/>
      <c r="N21" s="353"/>
      <c r="O21" s="353"/>
      <c r="P21" s="11"/>
    </row>
    <row r="22" spans="1:16">
      <c r="A22" s="28"/>
      <c r="B22" s="29"/>
      <c r="C22" s="9" t="s">
        <v>30</v>
      </c>
      <c r="D22" s="9"/>
      <c r="E22" s="9"/>
      <c r="F22" s="9"/>
      <c r="G22" s="20"/>
      <c r="H22" s="9"/>
      <c r="I22" s="9"/>
      <c r="J22" s="81"/>
      <c r="K22" s="338"/>
      <c r="L22" s="353"/>
      <c r="M22" s="10"/>
      <c r="N22" s="353"/>
      <c r="O22" s="353"/>
      <c r="P22" s="11"/>
    </row>
    <row r="23" spans="1:16">
      <c r="A23" s="7" t="s">
        <v>32</v>
      </c>
      <c r="B23" s="12" t="s">
        <v>33</v>
      </c>
      <c r="C23" s="22" t="s">
        <v>31</v>
      </c>
      <c r="D23" s="21"/>
      <c r="E23" s="9"/>
      <c r="F23" s="9"/>
      <c r="G23" s="20"/>
      <c r="H23" s="9"/>
      <c r="I23" s="9"/>
      <c r="J23" s="92"/>
      <c r="K23" s="344"/>
      <c r="L23" s="376"/>
      <c r="M23" s="77"/>
      <c r="N23" s="344"/>
      <c r="O23" s="372"/>
      <c r="P23" s="27"/>
    </row>
    <row r="24" spans="1:16">
      <c r="A24" s="1" t="s">
        <v>35</v>
      </c>
      <c r="B24" s="12" t="s">
        <v>33</v>
      </c>
      <c r="C24" s="22"/>
      <c r="D24" s="21" t="s">
        <v>34</v>
      </c>
      <c r="E24" s="9"/>
      <c r="F24" s="9"/>
      <c r="G24" s="20"/>
      <c r="H24" s="9"/>
      <c r="I24" s="9"/>
      <c r="J24" s="78">
        <v>127810496.54000004</v>
      </c>
      <c r="K24" s="345"/>
      <c r="L24" s="343">
        <v>127810496.54000004</v>
      </c>
      <c r="M24" s="77"/>
      <c r="N24" s="345">
        <v>1465187</v>
      </c>
      <c r="O24" s="343">
        <v>129275684</v>
      </c>
      <c r="P24" s="27"/>
    </row>
    <row r="25" spans="1:16">
      <c r="A25" s="7" t="s">
        <v>37</v>
      </c>
      <c r="B25" s="19" t="s">
        <v>33</v>
      </c>
      <c r="C25" s="22"/>
      <c r="D25" s="21" t="s">
        <v>36</v>
      </c>
      <c r="E25" s="9"/>
      <c r="F25" s="9"/>
      <c r="G25" s="20"/>
      <c r="H25" s="9"/>
      <c r="I25" s="9"/>
      <c r="J25" s="78">
        <v>37268106.200000003</v>
      </c>
      <c r="K25" s="345">
        <v>0</v>
      </c>
      <c r="L25" s="343">
        <v>37268106.200000003</v>
      </c>
      <c r="M25" s="77"/>
      <c r="N25" s="345">
        <v>1164302</v>
      </c>
      <c r="O25" s="343">
        <v>38432408</v>
      </c>
      <c r="P25" s="27"/>
    </row>
    <row r="26" spans="1:16">
      <c r="A26" s="1" t="s">
        <v>39</v>
      </c>
      <c r="B26" s="12" t="s">
        <v>33</v>
      </c>
      <c r="C26" s="22"/>
      <c r="D26" s="99" t="s">
        <v>38</v>
      </c>
      <c r="E26" s="110"/>
      <c r="F26" s="9"/>
      <c r="G26" s="20"/>
      <c r="H26" s="9"/>
      <c r="I26" s="9"/>
      <c r="J26" s="78">
        <v>3891890.2000000007</v>
      </c>
      <c r="K26" s="345">
        <v>0</v>
      </c>
      <c r="L26" s="343">
        <v>3891890.2000000007</v>
      </c>
      <c r="M26" s="77"/>
      <c r="N26" s="345">
        <v>0</v>
      </c>
      <c r="O26" s="343">
        <v>3891890</v>
      </c>
      <c r="P26" s="27"/>
    </row>
    <row r="27" spans="1:16">
      <c r="A27" s="7" t="s">
        <v>41</v>
      </c>
      <c r="B27" s="19" t="s">
        <v>33</v>
      </c>
      <c r="C27" s="22"/>
      <c r="D27" s="21" t="s">
        <v>40</v>
      </c>
      <c r="E27" s="9"/>
      <c r="F27" s="9"/>
      <c r="G27" s="20"/>
      <c r="H27" s="9"/>
      <c r="I27" s="9"/>
      <c r="J27" s="78">
        <v>9651211.5100000016</v>
      </c>
      <c r="K27" s="345">
        <v>0</v>
      </c>
      <c r="L27" s="343">
        <v>9651211.5100000016</v>
      </c>
      <c r="M27" s="77"/>
      <c r="N27" s="345">
        <v>6033005</v>
      </c>
      <c r="O27" s="343">
        <v>15684217</v>
      </c>
      <c r="P27" s="27"/>
    </row>
    <row r="28" spans="1:16">
      <c r="A28" s="1" t="s">
        <v>43</v>
      </c>
      <c r="B28" s="19" t="s">
        <v>33</v>
      </c>
      <c r="C28" s="22"/>
      <c r="D28" s="21" t="s">
        <v>42</v>
      </c>
      <c r="E28" s="9"/>
      <c r="F28" s="9"/>
      <c r="G28" s="20"/>
      <c r="H28" s="9"/>
      <c r="I28" s="9"/>
      <c r="J28" s="78">
        <v>5748665.3300000001</v>
      </c>
      <c r="K28" s="345">
        <v>0</v>
      </c>
      <c r="L28" s="343">
        <v>5748665.3300000001</v>
      </c>
      <c r="M28" s="77"/>
      <c r="N28" s="345">
        <v>2054588</v>
      </c>
      <c r="O28" s="343">
        <v>7803253</v>
      </c>
      <c r="P28" s="27"/>
    </row>
    <row r="29" spans="1:16">
      <c r="A29" s="7" t="s">
        <v>45</v>
      </c>
      <c r="B29" s="12" t="s">
        <v>46</v>
      </c>
      <c r="C29" s="22"/>
      <c r="D29" s="21" t="s">
        <v>44</v>
      </c>
      <c r="E29" s="9"/>
      <c r="F29" s="9"/>
      <c r="G29" s="20"/>
      <c r="H29" s="9"/>
      <c r="I29" s="9"/>
      <c r="J29" s="79">
        <v>25143141.229999997</v>
      </c>
      <c r="K29" s="347">
        <v>0</v>
      </c>
      <c r="L29" s="375">
        <v>25143141.229999997</v>
      </c>
      <c r="M29" s="77"/>
      <c r="N29" s="347">
        <v>615438</v>
      </c>
      <c r="O29" s="375">
        <v>25758579</v>
      </c>
      <c r="P29" s="27"/>
    </row>
    <row r="30" spans="1:16">
      <c r="C30" s="22"/>
      <c r="D30" s="21" t="s">
        <v>47</v>
      </c>
      <c r="E30" s="9"/>
      <c r="F30" s="9"/>
      <c r="G30" s="20"/>
      <c r="H30" s="9"/>
      <c r="I30" s="9"/>
      <c r="J30" s="93">
        <v>14463673.17</v>
      </c>
      <c r="K30" s="338">
        <v>0</v>
      </c>
      <c r="L30" s="353">
        <v>14463673.17</v>
      </c>
      <c r="M30" s="42"/>
      <c r="N30" s="353">
        <v>0</v>
      </c>
      <c r="O30" s="353">
        <v>14463673</v>
      </c>
      <c r="P30" s="43"/>
    </row>
    <row r="31" spans="1:16" ht="13.5" thickBot="1">
      <c r="A31" s="1" t="s">
        <v>48</v>
      </c>
      <c r="C31" s="9"/>
      <c r="D31" s="37"/>
      <c r="E31" s="20"/>
      <c r="F31" s="9"/>
      <c r="G31" s="9"/>
      <c r="H31" s="9"/>
      <c r="I31" s="9"/>
      <c r="J31" s="91"/>
      <c r="K31" s="80"/>
      <c r="L31" s="80"/>
      <c r="M31" s="82"/>
      <c r="N31" s="80"/>
      <c r="O31" s="80"/>
      <c r="P31" s="39"/>
    </row>
    <row r="32" spans="1:16" ht="13.5" thickTop="1">
      <c r="A32" s="7"/>
      <c r="C32" s="22"/>
      <c r="D32" s="44" t="s">
        <v>49</v>
      </c>
      <c r="E32" s="9"/>
      <c r="F32" s="9"/>
      <c r="G32" s="20"/>
      <c r="H32" s="9"/>
      <c r="I32" s="9"/>
      <c r="J32" s="34">
        <v>223977184.18000001</v>
      </c>
      <c r="K32" s="338">
        <v>0</v>
      </c>
      <c r="L32" s="88">
        <v>223977184</v>
      </c>
      <c r="M32" s="34"/>
      <c r="N32" s="88">
        <v>11332520</v>
      </c>
      <c r="O32" s="88">
        <v>235309704</v>
      </c>
      <c r="P32" s="45"/>
    </row>
    <row r="33" spans="1:16">
      <c r="C33" s="9"/>
      <c r="D33" s="37"/>
      <c r="E33" s="20"/>
      <c r="F33" s="9"/>
      <c r="G33" s="9"/>
      <c r="H33" s="9"/>
      <c r="I33" s="9"/>
      <c r="J33" s="94"/>
      <c r="K33" s="83"/>
      <c r="L33" s="83"/>
      <c r="M33" s="38"/>
      <c r="N33" s="83"/>
      <c r="O33" s="83"/>
      <c r="P33" s="39"/>
    </row>
    <row r="34" spans="1:16">
      <c r="A34" s="7"/>
      <c r="C34" s="9"/>
      <c r="D34" s="9" t="s">
        <v>306</v>
      </c>
      <c r="E34" s="9"/>
      <c r="F34" s="9"/>
      <c r="G34" s="9"/>
      <c r="H34" s="9"/>
      <c r="I34" s="9"/>
      <c r="J34" s="81">
        <v>-185677349.64000002</v>
      </c>
      <c r="K34" s="338">
        <v>0</v>
      </c>
      <c r="L34" s="353">
        <v>-185677349</v>
      </c>
      <c r="M34" s="46"/>
      <c r="N34" s="353">
        <v>-3961559</v>
      </c>
      <c r="O34" s="353">
        <v>-189638908</v>
      </c>
      <c r="P34" s="47"/>
    </row>
    <row r="35" spans="1:16">
      <c r="C35" s="15"/>
      <c r="D35" s="20"/>
      <c r="E35" s="9"/>
      <c r="F35" s="9"/>
      <c r="G35" s="9"/>
      <c r="H35" s="9"/>
      <c r="I35" s="9"/>
      <c r="J35" s="81"/>
      <c r="K35" s="338"/>
      <c r="L35" s="353"/>
      <c r="M35" s="10"/>
      <c r="N35" s="353"/>
      <c r="O35" s="353"/>
      <c r="P35" s="11"/>
    </row>
    <row r="36" spans="1:16">
      <c r="A36" s="7" t="s">
        <v>51</v>
      </c>
      <c r="B36" s="12" t="s">
        <v>52</v>
      </c>
      <c r="C36" s="21" t="s">
        <v>50</v>
      </c>
      <c r="D36" s="20"/>
      <c r="E36" s="9"/>
      <c r="F36" s="9"/>
      <c r="G36" s="20"/>
      <c r="H36" s="9"/>
      <c r="I36" s="9"/>
      <c r="J36" s="89"/>
      <c r="K36" s="344"/>
      <c r="L36" s="372"/>
      <c r="M36" s="26"/>
      <c r="N36" s="344"/>
      <c r="O36" s="372"/>
      <c r="P36" s="48"/>
    </row>
    <row r="37" spans="1:16">
      <c r="A37" s="1" t="s">
        <v>54</v>
      </c>
      <c r="B37" s="12" t="s">
        <v>15</v>
      </c>
      <c r="C37" s="21" t="s">
        <v>53</v>
      </c>
      <c r="D37" s="20"/>
      <c r="E37" s="9"/>
      <c r="F37" s="9"/>
      <c r="G37" s="20"/>
      <c r="H37" s="9"/>
      <c r="I37" s="9"/>
      <c r="J37" s="78">
        <v>93638642.359999999</v>
      </c>
      <c r="K37" s="345">
        <v>0</v>
      </c>
      <c r="L37" s="343">
        <v>93638642.359999999</v>
      </c>
      <c r="M37" s="26"/>
      <c r="N37" s="355">
        <v>0</v>
      </c>
      <c r="O37" s="343">
        <v>93638642</v>
      </c>
      <c r="P37" s="48"/>
    </row>
    <row r="38" spans="1:16">
      <c r="A38" s="7" t="s">
        <v>56</v>
      </c>
      <c r="B38" s="12" t="s">
        <v>15</v>
      </c>
      <c r="C38" s="21" t="s">
        <v>55</v>
      </c>
      <c r="D38" s="20"/>
      <c r="E38" s="9"/>
      <c r="F38" s="9"/>
      <c r="G38" s="20"/>
      <c r="H38" s="9"/>
      <c r="I38" s="9"/>
      <c r="J38" s="78">
        <v>52065128.980000004</v>
      </c>
      <c r="K38" s="345"/>
      <c r="L38" s="343">
        <v>52065128.980000004</v>
      </c>
      <c r="M38" s="26"/>
      <c r="N38" s="355">
        <v>0</v>
      </c>
      <c r="O38" s="343">
        <v>52065129</v>
      </c>
      <c r="P38" s="48"/>
    </row>
    <row r="39" spans="1:16">
      <c r="A39" s="1" t="s">
        <v>58</v>
      </c>
      <c r="B39" s="12" t="s">
        <v>59</v>
      </c>
      <c r="C39" s="21" t="s">
        <v>57</v>
      </c>
      <c r="D39" s="20"/>
      <c r="E39" s="9"/>
      <c r="F39" s="9"/>
      <c r="G39" s="20"/>
      <c r="H39" s="9"/>
      <c r="I39" s="9"/>
      <c r="J39" s="78">
        <v>15143944.26</v>
      </c>
      <c r="K39" s="345"/>
      <c r="L39" s="343">
        <v>15143944.26</v>
      </c>
      <c r="M39" s="26"/>
      <c r="N39" s="355">
        <v>2729840</v>
      </c>
      <c r="O39" s="343">
        <v>17873784</v>
      </c>
      <c r="P39" s="48"/>
    </row>
    <row r="40" spans="1:16">
      <c r="A40" s="7" t="s">
        <v>61</v>
      </c>
      <c r="B40" s="12" t="s">
        <v>59</v>
      </c>
      <c r="C40" s="84" t="s">
        <v>60</v>
      </c>
      <c r="D40" s="85"/>
      <c r="E40" s="86"/>
      <c r="F40" s="86"/>
      <c r="G40" s="20"/>
      <c r="H40" s="9"/>
      <c r="I40" s="9"/>
      <c r="J40" s="78">
        <v>3116026.77</v>
      </c>
      <c r="K40" s="345">
        <v>0</v>
      </c>
      <c r="L40" s="343">
        <v>3116026.77</v>
      </c>
      <c r="M40" s="26"/>
      <c r="N40" s="355">
        <v>-8803</v>
      </c>
      <c r="O40" s="343">
        <v>3107224</v>
      </c>
      <c r="P40" s="48"/>
    </row>
    <row r="41" spans="1:16">
      <c r="A41" s="1" t="s">
        <v>62</v>
      </c>
      <c r="B41" s="12" t="s">
        <v>26</v>
      </c>
      <c r="C41" s="21" t="s">
        <v>307</v>
      </c>
      <c r="D41" s="20"/>
      <c r="E41" s="9"/>
      <c r="F41" s="9"/>
      <c r="G41" s="20"/>
      <c r="H41" s="9"/>
      <c r="I41" s="9"/>
      <c r="J41" s="78">
        <v>1277845.6700000002</v>
      </c>
      <c r="K41" s="345">
        <v>0</v>
      </c>
      <c r="L41" s="343">
        <v>1277845.6700000002</v>
      </c>
      <c r="M41" s="26"/>
      <c r="N41" s="355">
        <v>6771795</v>
      </c>
      <c r="O41" s="343">
        <v>8049641</v>
      </c>
      <c r="P41" s="48"/>
    </row>
    <row r="42" spans="1:16">
      <c r="A42" s="7" t="s">
        <v>64</v>
      </c>
      <c r="B42" s="12" t="s">
        <v>65</v>
      </c>
      <c r="C42" s="21" t="s">
        <v>63</v>
      </c>
      <c r="D42" s="20"/>
      <c r="E42" s="9"/>
      <c r="F42" s="9"/>
      <c r="G42" s="20"/>
      <c r="H42" s="9"/>
      <c r="I42" s="9"/>
      <c r="J42" s="78">
        <v>4691994</v>
      </c>
      <c r="K42" s="345">
        <v>0</v>
      </c>
      <c r="L42" s="343">
        <v>4691994</v>
      </c>
      <c r="M42" s="26"/>
      <c r="N42" s="355">
        <v>0</v>
      </c>
      <c r="O42" s="343">
        <v>4691994</v>
      </c>
      <c r="P42" s="48"/>
    </row>
    <row r="43" spans="1:16">
      <c r="A43" s="1" t="s">
        <v>66</v>
      </c>
      <c r="B43" s="12" t="s">
        <v>33</v>
      </c>
      <c r="C43" s="21" t="s">
        <v>311</v>
      </c>
      <c r="D43" s="20"/>
      <c r="E43" s="20"/>
      <c r="F43" s="20"/>
      <c r="G43" s="20"/>
      <c r="H43" s="20"/>
      <c r="I43" s="20"/>
      <c r="J43" s="78">
        <v>-779771.73</v>
      </c>
      <c r="K43" s="345">
        <v>0</v>
      </c>
      <c r="L43" s="343">
        <v>-779771.73</v>
      </c>
      <c r="M43" s="26"/>
      <c r="N43" s="355">
        <v>0</v>
      </c>
      <c r="O43" s="343">
        <v>-779772</v>
      </c>
      <c r="P43" s="48"/>
    </row>
    <row r="44" spans="1:16">
      <c r="A44" s="7" t="s">
        <v>68</v>
      </c>
      <c r="B44" s="12" t="s">
        <v>33</v>
      </c>
      <c r="C44" s="21" t="s">
        <v>67</v>
      </c>
      <c r="D44" s="20"/>
      <c r="E44" s="9"/>
      <c r="F44" s="9"/>
      <c r="G44" s="20"/>
      <c r="H44" s="9"/>
      <c r="I44" s="9"/>
      <c r="J44" s="79">
        <v>0</v>
      </c>
      <c r="K44" s="347">
        <v>0</v>
      </c>
      <c r="L44" s="375">
        <v>0</v>
      </c>
      <c r="M44" s="26"/>
      <c r="N44" s="356">
        <v>0</v>
      </c>
      <c r="O44" s="375">
        <v>0</v>
      </c>
      <c r="P44" s="48"/>
    </row>
    <row r="45" spans="1:16">
      <c r="C45" s="20" t="s">
        <v>69</v>
      </c>
      <c r="D45" s="20"/>
      <c r="E45" s="20"/>
      <c r="F45" s="20"/>
      <c r="G45" s="20"/>
      <c r="H45" s="20"/>
      <c r="I45" s="20"/>
      <c r="J45" s="78">
        <v>0</v>
      </c>
      <c r="K45" s="343">
        <v>0</v>
      </c>
      <c r="L45" s="343">
        <v>0</v>
      </c>
      <c r="M45" s="49"/>
      <c r="N45" s="343">
        <v>0</v>
      </c>
      <c r="O45" s="343">
        <v>0</v>
      </c>
      <c r="P45" s="50"/>
    </row>
    <row r="46" spans="1:16">
      <c r="A46" s="28" t="s">
        <v>70</v>
      </c>
      <c r="B46" s="29"/>
      <c r="C46" s="15"/>
      <c r="D46" s="20"/>
      <c r="E46" s="9"/>
      <c r="F46" s="9"/>
      <c r="G46" s="9"/>
      <c r="H46" s="9"/>
      <c r="I46" s="9"/>
      <c r="J46" s="94"/>
      <c r="K46" s="83"/>
      <c r="L46" s="83"/>
      <c r="M46" s="34"/>
      <c r="N46" s="83"/>
      <c r="O46" s="83"/>
      <c r="P46" s="39"/>
    </row>
    <row r="47" spans="1:16">
      <c r="A47" s="28"/>
      <c r="B47" s="29"/>
      <c r="C47" s="15" t="s">
        <v>71</v>
      </c>
      <c r="D47" s="20"/>
      <c r="E47" s="9"/>
      <c r="F47" s="9"/>
      <c r="G47" s="9"/>
      <c r="H47" s="9"/>
      <c r="I47" s="9"/>
      <c r="J47" s="34">
        <v>169153810.31</v>
      </c>
      <c r="K47" s="88">
        <v>0</v>
      </c>
      <c r="L47" s="88">
        <v>169153810</v>
      </c>
      <c r="M47" s="34"/>
      <c r="N47" s="88">
        <v>9492832</v>
      </c>
      <c r="O47" s="88">
        <v>178646642</v>
      </c>
      <c r="P47" s="45"/>
    </row>
    <row r="48" spans="1:16">
      <c r="A48" s="28"/>
      <c r="B48" s="29"/>
      <c r="C48" s="37"/>
      <c r="D48" s="20"/>
      <c r="E48" s="20"/>
      <c r="F48" s="9"/>
      <c r="G48" s="9"/>
      <c r="H48" s="9"/>
      <c r="I48" s="9"/>
      <c r="J48" s="78"/>
      <c r="K48" s="343"/>
      <c r="L48" s="343"/>
      <c r="M48" s="20"/>
      <c r="N48" s="343"/>
      <c r="O48" s="343"/>
    </row>
    <row r="49" spans="1:16">
      <c r="A49" s="28"/>
      <c r="B49" s="29"/>
      <c r="C49" s="9" t="s">
        <v>308</v>
      </c>
      <c r="D49" s="15"/>
      <c r="E49" s="9"/>
      <c r="F49" s="9"/>
      <c r="G49" s="9"/>
      <c r="H49" s="9"/>
      <c r="I49" s="9"/>
      <c r="J49" s="94"/>
      <c r="K49" s="83"/>
      <c r="L49" s="83"/>
      <c r="M49" s="34"/>
      <c r="N49" s="83"/>
      <c r="O49" s="83"/>
      <c r="P49" s="39"/>
    </row>
    <row r="50" spans="1:16">
      <c r="A50" s="28"/>
      <c r="B50" s="29"/>
      <c r="C50" s="9"/>
      <c r="D50" s="15" t="s">
        <v>72</v>
      </c>
      <c r="E50" s="9"/>
      <c r="F50" s="9"/>
      <c r="G50" s="9"/>
      <c r="H50" s="9"/>
      <c r="I50" s="9"/>
      <c r="J50" s="81">
        <v>-16523539.330000013</v>
      </c>
      <c r="K50" s="338">
        <v>0</v>
      </c>
      <c r="L50" s="353">
        <v>-16523539</v>
      </c>
      <c r="M50" s="10"/>
      <c r="N50" s="353">
        <v>5531273</v>
      </c>
      <c r="O50" s="353">
        <v>-10992266</v>
      </c>
      <c r="P50" s="11"/>
    </row>
    <row r="51" spans="1:16">
      <c r="A51" s="28" t="s">
        <v>73</v>
      </c>
      <c r="B51" s="29" t="s">
        <v>52</v>
      </c>
      <c r="C51" s="21"/>
      <c r="D51" s="20"/>
      <c r="E51" s="9"/>
      <c r="F51" s="9"/>
      <c r="G51" s="9"/>
      <c r="H51" s="20"/>
      <c r="I51" s="9"/>
      <c r="J51" s="89"/>
      <c r="K51" s="344"/>
      <c r="L51" s="372"/>
      <c r="M51" s="26"/>
      <c r="N51" s="344"/>
      <c r="O51" s="372"/>
      <c r="P51" s="48"/>
    </row>
    <row r="52" spans="1:16">
      <c r="A52" s="28" t="s">
        <v>75</v>
      </c>
      <c r="B52" s="29" t="s">
        <v>76</v>
      </c>
      <c r="C52" s="21" t="s">
        <v>74</v>
      </c>
      <c r="D52" s="20"/>
      <c r="E52" s="9"/>
      <c r="F52" s="9"/>
      <c r="G52" s="9"/>
      <c r="H52" s="20"/>
      <c r="I52" s="9"/>
      <c r="J52" s="78">
        <v>1294908</v>
      </c>
      <c r="K52" s="345">
        <v>0</v>
      </c>
      <c r="L52" s="343">
        <v>1294908</v>
      </c>
      <c r="M52" s="77"/>
      <c r="N52" s="345">
        <v>0</v>
      </c>
      <c r="O52" s="343">
        <v>1294908</v>
      </c>
      <c r="P52" s="27"/>
    </row>
    <row r="53" spans="1:16">
      <c r="A53" s="28" t="s">
        <v>78</v>
      </c>
      <c r="B53" s="29" t="s">
        <v>79</v>
      </c>
      <c r="C53" s="9" t="s">
        <v>77</v>
      </c>
      <c r="D53" s="20"/>
      <c r="E53" s="9"/>
      <c r="F53" s="9"/>
      <c r="G53" s="9"/>
      <c r="H53" s="20"/>
      <c r="I53" s="9"/>
      <c r="J53" s="78">
        <v>4095440.0299999993</v>
      </c>
      <c r="K53" s="345">
        <v>0</v>
      </c>
      <c r="L53" s="343">
        <v>4095440.0299999993</v>
      </c>
      <c r="M53" s="77"/>
      <c r="N53" s="357">
        <v>0</v>
      </c>
      <c r="O53" s="343">
        <v>4095440</v>
      </c>
      <c r="P53" s="27"/>
    </row>
    <row r="54" spans="1:16">
      <c r="A54" s="28" t="s">
        <v>81</v>
      </c>
      <c r="B54" s="29" t="s">
        <v>79</v>
      </c>
      <c r="C54" s="44" t="s">
        <v>80</v>
      </c>
      <c r="D54" s="20"/>
      <c r="E54" s="9"/>
      <c r="F54" s="9"/>
      <c r="G54" s="9"/>
      <c r="H54" s="20"/>
      <c r="I54" s="9"/>
      <c r="J54" s="79">
        <v>0</v>
      </c>
      <c r="K54" s="347">
        <v>0</v>
      </c>
      <c r="L54" s="375">
        <v>0</v>
      </c>
      <c r="M54" s="77"/>
      <c r="N54" s="347">
        <v>72552</v>
      </c>
      <c r="O54" s="375">
        <v>72552</v>
      </c>
      <c r="P54" s="27"/>
    </row>
    <row r="55" spans="1:16">
      <c r="A55" s="28"/>
      <c r="B55" s="29"/>
      <c r="C55" s="20" t="s">
        <v>309</v>
      </c>
      <c r="D55" s="20"/>
      <c r="E55" s="9"/>
      <c r="F55" s="9"/>
      <c r="G55" s="9"/>
      <c r="H55" s="9"/>
      <c r="I55" s="9"/>
      <c r="J55" s="49">
        <v>0</v>
      </c>
      <c r="K55" s="338">
        <v>0</v>
      </c>
      <c r="L55" s="343">
        <v>0</v>
      </c>
      <c r="M55" s="49"/>
      <c r="N55" s="343">
        <v>0</v>
      </c>
      <c r="O55" s="343">
        <v>0</v>
      </c>
      <c r="P55" s="50"/>
    </row>
    <row r="56" spans="1:16" ht="13.5" thickBot="1">
      <c r="A56" s="40" t="s">
        <v>82</v>
      </c>
      <c r="B56" s="29"/>
      <c r="C56" s="15"/>
      <c r="D56" s="20"/>
      <c r="E56" s="20"/>
      <c r="F56" s="9"/>
      <c r="G56" s="9"/>
      <c r="H56" s="9"/>
      <c r="I56" s="9"/>
      <c r="J56" s="80"/>
      <c r="K56" s="80"/>
      <c r="L56" s="80"/>
      <c r="M56" s="82"/>
      <c r="N56" s="80"/>
      <c r="O56" s="80"/>
      <c r="P56" s="51"/>
    </row>
    <row r="57" spans="1:16" ht="13.5" thickTop="1">
      <c r="A57" s="28"/>
      <c r="B57" s="29"/>
      <c r="C57" s="15" t="s">
        <v>83</v>
      </c>
      <c r="D57" s="20"/>
      <c r="E57" s="20"/>
      <c r="F57" s="9"/>
      <c r="G57" s="9"/>
      <c r="H57" s="9"/>
      <c r="I57" s="9"/>
      <c r="J57" s="88">
        <v>5390348.0299999993</v>
      </c>
      <c r="K57" s="88">
        <v>0</v>
      </c>
      <c r="L57" s="88">
        <v>5390348</v>
      </c>
      <c r="M57" s="34"/>
      <c r="N57" s="88">
        <v>72552</v>
      </c>
      <c r="O57" s="88">
        <v>5462900</v>
      </c>
      <c r="P57" s="45"/>
    </row>
    <row r="58" spans="1:16">
      <c r="A58" s="40"/>
      <c r="B58" s="29"/>
      <c r="C58" s="37"/>
      <c r="D58" s="20"/>
      <c r="E58" s="20"/>
      <c r="F58" s="9"/>
      <c r="G58" s="9"/>
      <c r="H58" s="9"/>
      <c r="I58" s="9"/>
      <c r="J58" s="83"/>
      <c r="K58" s="83"/>
      <c r="L58" s="83"/>
      <c r="M58" s="52"/>
      <c r="N58" s="83"/>
      <c r="O58" s="83"/>
      <c r="P58" s="51"/>
    </row>
    <row r="59" spans="1:16">
      <c r="A59" s="28"/>
      <c r="B59" s="29"/>
      <c r="C59" s="53" t="s">
        <v>310</v>
      </c>
      <c r="D59" s="20"/>
      <c r="E59" s="20"/>
      <c r="F59" s="9"/>
      <c r="G59" s="9"/>
      <c r="H59" s="9"/>
      <c r="I59" s="9"/>
      <c r="J59" s="54">
        <v>-11133191.300000014</v>
      </c>
      <c r="K59" s="338">
        <v>0</v>
      </c>
      <c r="L59" s="358">
        <v>-11133191</v>
      </c>
      <c r="M59" s="54"/>
      <c r="N59" s="358">
        <v>5603825</v>
      </c>
      <c r="O59" s="358">
        <v>-5529366</v>
      </c>
      <c r="P59" s="55"/>
    </row>
    <row r="60" spans="1:16">
      <c r="A60" s="28" t="s">
        <v>84</v>
      </c>
      <c r="B60" s="29"/>
      <c r="C60" s="9"/>
      <c r="D60" s="20"/>
      <c r="E60" s="9"/>
      <c r="F60" s="9"/>
      <c r="G60" s="9"/>
      <c r="H60" s="9"/>
      <c r="I60" s="9"/>
      <c r="J60" s="56"/>
      <c r="K60" s="338"/>
      <c r="L60" s="359"/>
      <c r="M60" s="26"/>
      <c r="N60" s="359"/>
      <c r="O60" s="343"/>
      <c r="P60" s="57"/>
    </row>
    <row r="61" spans="1:16">
      <c r="A61" s="28" t="s">
        <v>86</v>
      </c>
      <c r="B61" s="29" t="s">
        <v>87</v>
      </c>
      <c r="C61" s="9" t="s">
        <v>85</v>
      </c>
      <c r="D61" s="20"/>
      <c r="E61" s="9"/>
      <c r="F61" s="9"/>
      <c r="G61" s="9"/>
      <c r="H61" s="9"/>
      <c r="I61" s="9"/>
      <c r="J61" s="95"/>
      <c r="K61" s="338"/>
      <c r="L61" s="379">
        <v>222485390</v>
      </c>
      <c r="M61" s="26"/>
      <c r="N61" s="360">
        <v>66899151</v>
      </c>
      <c r="O61" s="88">
        <v>289384541</v>
      </c>
      <c r="P61" s="48"/>
    </row>
    <row r="62" spans="1:16" s="36" customFormat="1">
      <c r="A62" s="28"/>
      <c r="B62" s="29"/>
      <c r="C62" s="21" t="s">
        <v>88</v>
      </c>
      <c r="D62" s="21"/>
      <c r="E62" s="21"/>
      <c r="F62" s="21"/>
      <c r="G62" s="21"/>
      <c r="H62" s="58"/>
      <c r="I62" s="21"/>
      <c r="J62" s="75"/>
      <c r="K62" s="88"/>
      <c r="L62" s="378"/>
      <c r="M62" s="59">
        <v>-106251</v>
      </c>
      <c r="N62" s="361">
        <v>0</v>
      </c>
      <c r="O62" s="361">
        <v>0</v>
      </c>
      <c r="P62" s="60"/>
    </row>
    <row r="63" spans="1:16" s="36" customFormat="1">
      <c r="A63" s="40"/>
      <c r="B63" s="29"/>
      <c r="C63" s="61"/>
      <c r="D63" s="21"/>
      <c r="E63" s="21"/>
      <c r="F63" s="21"/>
      <c r="G63" s="21"/>
      <c r="H63" s="35"/>
      <c r="I63" s="35"/>
      <c r="J63" s="87"/>
      <c r="K63" s="348"/>
      <c r="L63" s="362"/>
      <c r="M63" s="52"/>
      <c r="N63" s="362"/>
      <c r="O63" s="362"/>
      <c r="P63" s="51"/>
    </row>
    <row r="64" spans="1:16" s="331" customFormat="1">
      <c r="A64" s="327"/>
      <c r="B64" s="328"/>
      <c r="C64" s="329" t="s">
        <v>89</v>
      </c>
      <c r="D64" s="329"/>
      <c r="E64" s="329"/>
      <c r="F64" s="329"/>
      <c r="G64" s="329"/>
      <c r="H64" s="329"/>
      <c r="I64" s="329"/>
      <c r="J64" s="329"/>
      <c r="K64" s="349"/>
      <c r="L64" s="349">
        <v>222485390</v>
      </c>
      <c r="M64" s="330"/>
      <c r="N64" s="363">
        <v>66899151</v>
      </c>
      <c r="O64" s="363">
        <v>289384541</v>
      </c>
    </row>
    <row r="65" spans="1:16">
      <c r="A65" s="28"/>
      <c r="B65" s="29"/>
      <c r="C65" s="15"/>
      <c r="D65" s="20"/>
      <c r="E65" s="9"/>
      <c r="F65" s="9"/>
      <c r="G65" s="9"/>
      <c r="H65" s="9"/>
      <c r="I65" s="62"/>
      <c r="J65" s="96"/>
      <c r="K65" s="338"/>
      <c r="L65" s="362"/>
      <c r="M65" s="52"/>
      <c r="N65" s="362"/>
      <c r="O65" s="362"/>
      <c r="P65" s="24"/>
    </row>
    <row r="66" spans="1:16">
      <c r="A66" s="40"/>
      <c r="B66" s="29"/>
      <c r="C66" s="9" t="s">
        <v>90</v>
      </c>
      <c r="D66" s="9"/>
      <c r="E66" s="9"/>
      <c r="F66" s="9"/>
      <c r="G66" s="9"/>
      <c r="H66" s="9"/>
      <c r="I66" s="9"/>
      <c r="J66" s="63"/>
      <c r="K66" s="338"/>
      <c r="L66" s="338">
        <v>211352199</v>
      </c>
      <c r="M66" s="9"/>
      <c r="N66" s="338">
        <v>72502976</v>
      </c>
      <c r="O66" s="338">
        <v>283855175</v>
      </c>
      <c r="P66" s="64"/>
    </row>
    <row r="67" spans="1:16">
      <c r="A67" s="28"/>
      <c r="B67" s="29"/>
      <c r="C67" s="20"/>
      <c r="D67" s="20"/>
      <c r="E67" s="20"/>
      <c r="F67" s="20"/>
      <c r="G67" s="20"/>
      <c r="H67" s="20"/>
      <c r="I67" s="20"/>
      <c r="J67" s="20"/>
      <c r="K67" s="343"/>
      <c r="L67" s="343"/>
      <c r="M67" s="20"/>
      <c r="N67" s="343"/>
      <c r="O67" s="343"/>
    </row>
    <row r="68" spans="1:16" customFormat="1" ht="15">
      <c r="C68" s="4" t="s">
        <v>91</v>
      </c>
      <c r="K68" s="350"/>
      <c r="L68" s="380"/>
      <c r="M68" s="65"/>
      <c r="N68" s="364"/>
      <c r="O68" s="364"/>
    </row>
    <row r="69" spans="1:16">
      <c r="I69" s="66"/>
      <c r="J69" s="66"/>
      <c r="K69" s="351"/>
      <c r="L69" s="365">
        <v>0</v>
      </c>
      <c r="M69" s="97"/>
      <c r="N69" s="365">
        <v>0</v>
      </c>
      <c r="O69" s="365">
        <v>-2</v>
      </c>
    </row>
    <row r="70" spans="1:16">
      <c r="L70" s="365">
        <v>9.9992752075195313E-4</v>
      </c>
      <c r="M70" s="97"/>
      <c r="N70" s="365"/>
      <c r="O70" s="365"/>
    </row>
    <row r="71" spans="1:16">
      <c r="L71" s="365"/>
      <c r="M71" s="97"/>
      <c r="N71" s="360"/>
      <c r="O71" s="360"/>
    </row>
    <row r="72" spans="1:16">
      <c r="L72" s="365"/>
      <c r="M72" s="97"/>
      <c r="N72" s="365"/>
      <c r="O72" s="365"/>
    </row>
    <row r="73" spans="1:16">
      <c r="L73" s="365"/>
      <c r="M73" s="97"/>
      <c r="N73" s="365"/>
      <c r="O73" s="365"/>
    </row>
    <row r="74" spans="1:16">
      <c r="J74" s="332"/>
      <c r="L74" s="365"/>
      <c r="M74" s="97"/>
      <c r="N74" s="365"/>
      <c r="O74" s="365"/>
    </row>
    <row r="75" spans="1:16">
      <c r="A75" s="7"/>
      <c r="B75" s="8"/>
      <c r="L75" s="365"/>
      <c r="M75" s="97"/>
      <c r="N75" s="365"/>
      <c r="O75" s="365"/>
    </row>
    <row r="76" spans="1:16">
      <c r="L76" s="365"/>
      <c r="M76" s="97"/>
      <c r="N76" s="365"/>
      <c r="O76" s="365"/>
    </row>
    <row r="77" spans="1:16">
      <c r="A77" s="7"/>
      <c r="B77" s="8"/>
      <c r="L77" s="365"/>
      <c r="M77" s="97"/>
      <c r="N77" s="365"/>
      <c r="O77" s="365"/>
    </row>
    <row r="78" spans="1:16">
      <c r="L78" s="365"/>
      <c r="M78" s="97"/>
      <c r="N78" s="365"/>
      <c r="O78" s="365"/>
    </row>
    <row r="79" spans="1:16">
      <c r="A79" s="7"/>
      <c r="B79" s="8"/>
      <c r="L79" s="365"/>
      <c r="M79" s="97"/>
      <c r="N79" s="365"/>
      <c r="O79" s="365"/>
    </row>
    <row r="80" spans="1:16">
      <c r="L80" s="365"/>
      <c r="M80" s="97"/>
      <c r="N80" s="365"/>
      <c r="O80" s="365"/>
    </row>
    <row r="82" spans="1:2">
      <c r="A82" s="7"/>
      <c r="B82" s="8"/>
    </row>
    <row r="83" spans="1:2">
      <c r="A83" s="4"/>
    </row>
  </sheetData>
  <sheetProtection algorithmName="SHA-512" hashValue="G4tfwXwoY8zG+f3d/xtHcQ4TC2rPeZIHj44SU/sWgw7I4Q9O/vzYN6nvJiVi7WxxiMC2XbxB9Zte1Uw1m1CWqw==" saltValue="R05CMLI1lNYzBixnNAweTA==" spinCount="100000" sheet="1" formatColumns="0" formatRows="0"/>
  <conditionalFormatting sqref="L68">
    <cfRule type="cellIs" dxfId="87" priority="3" operator="notEqual">
      <formula>0</formula>
    </cfRule>
    <cfRule type="cellIs" dxfId="86" priority="4" operator="equal">
      <formula>0</formula>
    </cfRule>
  </conditionalFormatting>
  <conditionalFormatting sqref="N68:O68">
    <cfRule type="cellIs" dxfId="85" priority="1" operator="notEqual">
      <formula>0</formula>
    </cfRule>
    <cfRule type="cellIs" dxfId="84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7F3E12E26E14E9C8A1FBE12D5945A" ma:contentTypeVersion="11" ma:contentTypeDescription="Create a new document." ma:contentTypeScope="" ma:versionID="8ac39b71cf849cef1aff796064444dde">
  <xsd:schema xmlns:xsd="http://www.w3.org/2001/XMLSchema" xmlns:xs="http://www.w3.org/2001/XMLSchema" xmlns:p="http://schemas.microsoft.com/office/2006/metadata/properties" xmlns:ns2="ee822479-6e51-4d14-b6b0-2c589e913e66" xmlns:ns3="2c7317a0-2a0a-4464-9f4b-630f7a7e8d0f" targetNamespace="http://schemas.microsoft.com/office/2006/metadata/properties" ma:root="true" ma:fieldsID="2954b43a52796bbd699fcc6a232e7bd4" ns2:_="" ns3:_="">
    <xsd:import namespace="ee822479-6e51-4d14-b6b0-2c589e913e66"/>
    <xsd:import namespace="2c7317a0-2a0a-4464-9f4b-630f7a7e8d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22479-6e51-4d14-b6b0-2c589e913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317a0-2a0a-4464-9f4b-630f7a7e8d0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5055BC-7E21-43A1-8111-BBCFEB7E5595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2c7317a0-2a0a-4464-9f4b-630f7a7e8d0f"/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ee822479-6e51-4d14-b6b0-2c589e913e66"/>
  </ds:schemaRefs>
</ds:datastoreItem>
</file>

<file path=customXml/itemProps2.xml><?xml version="1.0" encoding="utf-8"?>
<ds:datastoreItem xmlns:ds="http://schemas.openxmlformats.org/officeDocument/2006/customXml" ds:itemID="{169A2FEA-CA0E-4FD5-910D-B3F11F174F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CB593C-56DF-4F57-A1B5-F039CA5CAE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822479-6e51-4d14-b6b0-2c589e913e66"/>
    <ds:schemaRef ds:uri="2c7317a0-2a0a-4464-9f4b-630f7a7e8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151</vt:i4>
      </vt:variant>
    </vt:vector>
  </HeadingPairs>
  <TitlesOfParts>
    <vt:vector size="181" baseType="lpstr">
      <vt:lpstr>FCS SNP</vt:lpstr>
      <vt:lpstr> FSC SRECNP Summary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MANATEE</vt:lpstr>
      <vt:lpstr>MIAMIDADE</vt:lpstr>
      <vt:lpstr>NORTHFL</vt:lpstr>
      <vt:lpstr>NORTHWEST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SOUTHFLORIDA</vt:lpstr>
      <vt:lpstr>TALLAHASSEE</vt:lpstr>
      <vt:lpstr>VALENCIA</vt:lpstr>
      <vt:lpstr>Adjustments</vt:lpstr>
      <vt:lpstr>Broward_Adjustments</vt:lpstr>
      <vt:lpstr>Broward_College</vt:lpstr>
      <vt:lpstr>Broward_College_from_AGL</vt:lpstr>
      <vt:lpstr>Broward_Component_Unit</vt:lpstr>
      <vt:lpstr>Broward_Totals</vt:lpstr>
      <vt:lpstr>CentralFL_Adjustments</vt:lpstr>
      <vt:lpstr>CentralFL_College</vt:lpstr>
      <vt:lpstr>CentralFL_College_from_AGL</vt:lpstr>
      <vt:lpstr>CentralFL_Component_Unit</vt:lpstr>
      <vt:lpstr>CentralFL_Totals</vt:lpstr>
      <vt:lpstr>Chipola_Adjustments</vt:lpstr>
      <vt:lpstr>Chipola_College</vt:lpstr>
      <vt:lpstr>CHipola_College_from_AGL</vt:lpstr>
      <vt:lpstr>CHipola_Component_Unit</vt:lpstr>
      <vt:lpstr>CHipola_Totals</vt:lpstr>
      <vt:lpstr>College</vt:lpstr>
      <vt:lpstr>College___________________from_AGL</vt:lpstr>
      <vt:lpstr>Component_______________Unit</vt:lpstr>
      <vt:lpstr>Daytona_Adjustments</vt:lpstr>
      <vt:lpstr>Daytona_College</vt:lpstr>
      <vt:lpstr>Daytona_College_from_AGL</vt:lpstr>
      <vt:lpstr>Daytona_Component_Unit</vt:lpstr>
      <vt:lpstr>Daytona_Totals</vt:lpstr>
      <vt:lpstr>EasterFL_College_from_AGL</vt:lpstr>
      <vt:lpstr>EasternFL_Adjustments</vt:lpstr>
      <vt:lpstr>EasternFL_College</vt:lpstr>
      <vt:lpstr>EasternFL_Component_Unit</vt:lpstr>
      <vt:lpstr>EasternFL_Totals</vt:lpstr>
      <vt:lpstr>FLKeys_Adjustments</vt:lpstr>
      <vt:lpstr>FLKeys_College</vt:lpstr>
      <vt:lpstr>FLKeys_College_from_AGL</vt:lpstr>
      <vt:lpstr>FLKeys_Component_Unit</vt:lpstr>
      <vt:lpstr>FLKeys_Totals</vt:lpstr>
      <vt:lpstr>FLoridaSW_Adjustments</vt:lpstr>
      <vt:lpstr>FloridaSW_College</vt:lpstr>
      <vt:lpstr>FloridaSW_College_from_AGL</vt:lpstr>
      <vt:lpstr>FloridSW_Component_Unit</vt:lpstr>
      <vt:lpstr>FlroidaSW_Totals</vt:lpstr>
      <vt:lpstr>FSC_SCECNP_Summary_Totals</vt:lpstr>
      <vt:lpstr>FSC_SCRECNP_SUMMARY_Component_Unit</vt:lpstr>
      <vt:lpstr>FSC_SCRENP_Summary_Adjustments</vt:lpstr>
      <vt:lpstr>FSC_SCRENP_Summary_College</vt:lpstr>
      <vt:lpstr>FSC_SCRENP_Summary_College_from_AGL</vt:lpstr>
      <vt:lpstr>FSCJ_Adjustments</vt:lpstr>
      <vt:lpstr>FSCJ_College</vt:lpstr>
      <vt:lpstr>FSCJ_College_from_AGL</vt:lpstr>
      <vt:lpstr>FSCJ_Component_Unit</vt:lpstr>
      <vt:lpstr>FSCJ_Totals</vt:lpstr>
      <vt:lpstr>Gateway_Adjustments</vt:lpstr>
      <vt:lpstr>Gateway_College</vt:lpstr>
      <vt:lpstr>Gateway_College_from_AGL</vt:lpstr>
      <vt:lpstr>Gateway_Component_Unit</vt:lpstr>
      <vt:lpstr>Gateways_Totals</vt:lpstr>
      <vt:lpstr>Gulfcoast_Adjustments</vt:lpstr>
      <vt:lpstr>Gulfcoast_College</vt:lpstr>
      <vt:lpstr>GulfCoast_College_from_AGL</vt:lpstr>
      <vt:lpstr>GulfCoast_Component_Unit</vt:lpstr>
      <vt:lpstr>GulfCoast_Totals</vt:lpstr>
      <vt:lpstr>Hillsborough_Adjustments</vt:lpstr>
      <vt:lpstr>Hillsborough_College</vt:lpstr>
      <vt:lpstr>Hillsborough_College_from_AGL</vt:lpstr>
      <vt:lpstr>Hillsborough_Component_Unit</vt:lpstr>
      <vt:lpstr>Hillsborough_Totals</vt:lpstr>
      <vt:lpstr>IndianRiver_Adjustments</vt:lpstr>
      <vt:lpstr>IndianRiver_College</vt:lpstr>
      <vt:lpstr>IndianRiver_College_from_AGL</vt:lpstr>
      <vt:lpstr>IndianRiver_Component_Unit</vt:lpstr>
      <vt:lpstr>IndianRIver_Totals</vt:lpstr>
      <vt:lpstr>LakeSumter_Adjustments</vt:lpstr>
      <vt:lpstr>LakeSumter_College</vt:lpstr>
      <vt:lpstr>LakeSumter_College_from_AGL</vt:lpstr>
      <vt:lpstr>LakeSumter_Component_Unit</vt:lpstr>
      <vt:lpstr>LakeSumter_Totals</vt:lpstr>
      <vt:lpstr>Manatee_Adjustments</vt:lpstr>
      <vt:lpstr>Manatee_College</vt:lpstr>
      <vt:lpstr>Manatee_College_from_AGL</vt:lpstr>
      <vt:lpstr>Manatee_Component_Unit</vt:lpstr>
      <vt:lpstr>manatee_Totals</vt:lpstr>
      <vt:lpstr>MiamiDade_Adjustments</vt:lpstr>
      <vt:lpstr>MiamiDade_College</vt:lpstr>
      <vt:lpstr>MiamiDade_College_from_AGL</vt:lpstr>
      <vt:lpstr>MiamiDade_Component_Unit</vt:lpstr>
      <vt:lpstr>MiamiDade_Totals</vt:lpstr>
      <vt:lpstr>Norhwest_Adjustments</vt:lpstr>
      <vt:lpstr>NorthFL_Adjustments</vt:lpstr>
      <vt:lpstr>NorthFL_College</vt:lpstr>
      <vt:lpstr>NorthFl_College_from_AGL</vt:lpstr>
      <vt:lpstr>NorthFL_Component_Unit</vt:lpstr>
      <vt:lpstr>NorthFL_Totals</vt:lpstr>
      <vt:lpstr>Northwest_College</vt:lpstr>
      <vt:lpstr>Northwest_College_from_AGL</vt:lpstr>
      <vt:lpstr>Northwest_Component_Unit</vt:lpstr>
      <vt:lpstr>Northwest_Totals</vt:lpstr>
      <vt:lpstr>PalmBeach_Adjustments</vt:lpstr>
      <vt:lpstr>Palmbeach_College</vt:lpstr>
      <vt:lpstr>Palmbeach_College_from_AGL</vt:lpstr>
      <vt:lpstr>PalmBeach_Component_Unit</vt:lpstr>
      <vt:lpstr>palmbeach_Totals</vt:lpstr>
      <vt:lpstr>pascohernando_Adjustments</vt:lpstr>
      <vt:lpstr>PascoHernando_College</vt:lpstr>
      <vt:lpstr>PascoHernando_College_from_AGL</vt:lpstr>
      <vt:lpstr>PascoHernando_Component_Unit</vt:lpstr>
      <vt:lpstr>Pascohernando_Totals</vt:lpstr>
      <vt:lpstr>Pensacola_Adjustments</vt:lpstr>
      <vt:lpstr>Pensacola_College</vt:lpstr>
      <vt:lpstr>Pensacola_College_from_AGL</vt:lpstr>
      <vt:lpstr>Pensacola_Component_Unit</vt:lpstr>
      <vt:lpstr>Pensacola_Totals</vt:lpstr>
      <vt:lpstr>Polk_Adjustments</vt:lpstr>
      <vt:lpstr>Polk_College</vt:lpstr>
      <vt:lpstr>Polk_College_from_AGL</vt:lpstr>
      <vt:lpstr>Polk_Component_Unit</vt:lpstr>
      <vt:lpstr>Polk_Totals</vt:lpstr>
      <vt:lpstr>' FSC SRECNP Summary'!Print_Area</vt:lpstr>
      <vt:lpstr>SantaFe_Adjustments</vt:lpstr>
      <vt:lpstr>SantaFe_College</vt:lpstr>
      <vt:lpstr>SantaFe_College_from_AGL</vt:lpstr>
      <vt:lpstr>SantaFe_Component_Unit</vt:lpstr>
      <vt:lpstr>SantaFe_Totals</vt:lpstr>
      <vt:lpstr>Seminole_Adjustments</vt:lpstr>
      <vt:lpstr>Seminole_College</vt:lpstr>
      <vt:lpstr>Seminole_College_from_AGL</vt:lpstr>
      <vt:lpstr>Seminole_Totals</vt:lpstr>
      <vt:lpstr>SeminoleValencia_Component_Unit</vt:lpstr>
      <vt:lpstr>SouthFL_Adjustments</vt:lpstr>
      <vt:lpstr>SouthFL_College</vt:lpstr>
      <vt:lpstr>SouthFL_College_from_AGL</vt:lpstr>
      <vt:lpstr>SouthFL_Totals</vt:lpstr>
      <vt:lpstr>SouthFLValencia_Component_Unit</vt:lpstr>
      <vt:lpstr>St.Pete_Component_Unit</vt:lpstr>
      <vt:lpstr>StJohns_Adjustments</vt:lpstr>
      <vt:lpstr>StJohns_College</vt:lpstr>
      <vt:lpstr>StJohns_College_from_AGL</vt:lpstr>
      <vt:lpstr>StJohns_Component_Unit</vt:lpstr>
      <vt:lpstr>StJohns_Totals</vt:lpstr>
      <vt:lpstr>StPete_Adjustments</vt:lpstr>
      <vt:lpstr>StPete_College</vt:lpstr>
      <vt:lpstr>StPete_College_from_AGL</vt:lpstr>
      <vt:lpstr>StPete_Totals</vt:lpstr>
      <vt:lpstr>Tallahassee_Adjustments</vt:lpstr>
      <vt:lpstr>Tallahassee_College</vt:lpstr>
      <vt:lpstr>Tallahassee_College_from_AGL</vt:lpstr>
      <vt:lpstr>Tallahassee_Totals</vt:lpstr>
      <vt:lpstr>TallahasseeValencia_Component_Unit</vt:lpstr>
      <vt:lpstr>Totals</vt:lpstr>
      <vt:lpstr>Valencia_Adjustments</vt:lpstr>
      <vt:lpstr>Valencia_College_from_AGL</vt:lpstr>
      <vt:lpstr>Valencia_Component_Unit</vt:lpstr>
      <vt:lpstr>Valencia_Totals</vt:lpstr>
      <vt:lpstr>Valenia_College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2020-10-14T13:18:44Z</cp:lastPrinted>
  <dcterms:created xsi:type="dcterms:W3CDTF">2014-12-18T21:45:41Z</dcterms:created>
  <dcterms:modified xsi:type="dcterms:W3CDTF">2024-12-09T17:01:13Z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0x01010043F7F3E12E26E14E9C8A1FBE12D5945A</vt:lpwstr>
  </property>
</Properties>
</file>