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2-2023\AFR Summaries\"/>
    </mc:Choice>
  </mc:AlternateContent>
  <xr:revisionPtr revIDLastSave="0" documentId="8_{4CEB2533-1AB2-4F22-A5F3-78BEAF2E3375}" xr6:coauthVersionLast="47" xr6:coauthVersionMax="47" xr10:uidLastSave="{00000000-0000-0000-0000-000000000000}"/>
  <bookViews>
    <workbookView xWindow="-28920" yWindow="-120" windowWidth="29040" windowHeight="15720" tabRatio="931" activeTab="1" xr2:uid="{00000000-000D-0000-FFFF-FFFF00000000}"/>
  </bookViews>
  <sheets>
    <sheet name="FCS SNP" sheetId="31" r:id="rId1"/>
    <sheet name=" FSC SRECNP Summary" sheetId="29" r:id="rId2"/>
    <sheet name="EASTERNFL" sheetId="1" r:id="rId3"/>
    <sheet name="BROWARD" sheetId="2" r:id="rId4"/>
    <sheet name="CENTRALFL" sheetId="3" r:id="rId5"/>
    <sheet name="CHIPOLA" sheetId="4" r:id="rId6"/>
    <sheet name="DAYTONA" sheetId="5" r:id="rId7"/>
    <sheet name="FLORIDASW" sheetId="6" r:id="rId8"/>
    <sheet name="FSCJ" sheetId="7" r:id="rId9"/>
    <sheet name="FLKEYS" sheetId="8" r:id="rId10"/>
    <sheet name="GULFCOAST" sheetId="9" r:id="rId11"/>
    <sheet name="HILLSBOROUGH" sheetId="10" r:id="rId12"/>
    <sheet name="INDIANRIVER" sheetId="11" r:id="rId13"/>
    <sheet name="GATEWAY" sheetId="12" r:id="rId14"/>
    <sheet name="LAKESUMTER" sheetId="13" r:id="rId15"/>
    <sheet name="MANATEE" sheetId="14" r:id="rId16"/>
    <sheet name="MIAMIDADE" sheetId="15" r:id="rId17"/>
    <sheet name="NORTHFL" sheetId="16" r:id="rId18"/>
    <sheet name="NORTHWEST" sheetId="17" r:id="rId19"/>
    <sheet name="PALMBEACH" sheetId="18" r:id="rId20"/>
    <sheet name="PASCOHERNANDO" sheetId="19" r:id="rId21"/>
    <sheet name="PENSACOLA" sheetId="20" r:id="rId22"/>
    <sheet name="POLK" sheetId="21" r:id="rId23"/>
    <sheet name="STJOHNS" sheetId="22" r:id="rId24"/>
    <sheet name="STPETE" sheetId="23" r:id="rId25"/>
    <sheet name="SANTAFE" sheetId="24" r:id="rId26"/>
    <sheet name="SEMINOLE" sheetId="25" r:id="rId27"/>
    <sheet name="SOUTHFLORIDA" sheetId="26" r:id="rId28"/>
    <sheet name="TALLAHASSEE" sheetId="27" r:id="rId29"/>
    <sheet name="VALENCIA" sheetId="28" r:id="rId30"/>
  </sheets>
  <externalReferences>
    <externalReference r:id="rId31"/>
    <externalReference r:id="rId32"/>
    <externalReference r:id="rId33"/>
  </externalReferences>
  <definedNames>
    <definedName name="Adjustments">'FCS SNP'!$L$8</definedName>
    <definedName name="AGL_ColumnO">'[1]Accounts by GL'!$O$6:$O$424</definedName>
    <definedName name="AGL_Lookup_Labels">'[1]Accounts by GL'!$P$6:$P$424</definedName>
    <definedName name="ARRA">[2]List!$C$1:$C$2</definedName>
    <definedName name="Broward_Adjustments">BROWARD!$K$6</definedName>
    <definedName name="Broward_College">BROWARD!$L$6</definedName>
    <definedName name="Broward_College_from_AGL">BROWARD!$J$6</definedName>
    <definedName name="Broward_Component_Unit">BROWARD!$N$6</definedName>
    <definedName name="Broward_Totals">BROWARD!$O$6</definedName>
    <definedName name="CentralFL_Adjustments">CENTRALFL!$K$6</definedName>
    <definedName name="CentralFL_College">CENTRALFL!$L$6</definedName>
    <definedName name="CentralFL_College_from_AGL">CENTRALFL!$J$6</definedName>
    <definedName name="CentralFL_Component_Unit">CENTRALFL!$N$6</definedName>
    <definedName name="CentralFL_Totals">CENTRALFL!$O$6</definedName>
    <definedName name="Chipola_Adjustments">CHIPOLA!$K$6</definedName>
    <definedName name="Chipola_College">CHIPOLA!$L$6</definedName>
    <definedName name="CHipola_College_from_AGL">CHIPOLA!$J$6</definedName>
    <definedName name="CHipola_Component_Unit">CHIPOLA!$N$6</definedName>
    <definedName name="CHipola_Totals">CHIPOLA!$O$6</definedName>
    <definedName name="College">'FCS SNP'!$M$8</definedName>
    <definedName name="College___________________from_AGL">'FCS SNP'!$K$8</definedName>
    <definedName name="Component_______________Unit">'FCS SNP'!$O$8</definedName>
    <definedName name="Daytona_Adjustments">DAYTONA!$K$6</definedName>
    <definedName name="Daytona_College">DAYTONA!$L$6</definedName>
    <definedName name="Daytona_College_from_AGL">DAYTONA!$J$6</definedName>
    <definedName name="Daytona_Component_Unit">DAYTONA!$N$6</definedName>
    <definedName name="Daytona_Totals">DAYTONA!$O$6</definedName>
    <definedName name="EasterFL_College_from_AGL">EASTERNFL!$J$6</definedName>
    <definedName name="EasternFL_Adjustments">EASTERNFL!$K$6</definedName>
    <definedName name="EasternFL_College">EASTERNFL!$L$6</definedName>
    <definedName name="EasternFL_Component_Unit">EASTERNFL!$N$6</definedName>
    <definedName name="EasternFL_Totals">EASTERNFL!$O$6</definedName>
    <definedName name="ff" localSheetId="1">#REF!</definedName>
    <definedName name="ff">#REF!</definedName>
    <definedName name="FLKeys_Adjustments">FLKEYS!$K$6</definedName>
    <definedName name="FLKeys_College">FLKEYS!$L$6</definedName>
    <definedName name="FLKeys_College_from_AGL">FLKEYS!$J$6</definedName>
    <definedName name="FLKeys_Component_Unit">FLKEYS!$N$6</definedName>
    <definedName name="FLKeys_Totals">FLKEYS!$O$6</definedName>
    <definedName name="FLoridaSW_Adjustments">FLORIDASW!$K$6</definedName>
    <definedName name="FloridaSW_College">FLORIDASW!$L$6</definedName>
    <definedName name="FloridaSW_College_from_AGL">FLORIDASW!$J$6</definedName>
    <definedName name="FloridSW_Component_Unit">FLORIDASW!$N$6</definedName>
    <definedName name="FlroidaSW_Totals">FLORIDASW!$O$6</definedName>
    <definedName name="FSC_SCECNP_Summary_Totals">' FSC SRECNP Summary'!$O$6</definedName>
    <definedName name="FSC_SCRECNP_SUMMARY_Component_Unit">' FSC SRECNP Summary'!$N$6</definedName>
    <definedName name="FSC_SCRENP_Summary_Adjustments">' FSC SRECNP Summary'!$K$6</definedName>
    <definedName name="FSC_SCRENP_Summary_College">' FSC SRECNP Summary'!$L$6</definedName>
    <definedName name="FSC_SCRENP_Summary_College_from_AGL">' FSC SRECNP Summary'!$J$6</definedName>
    <definedName name="FSCJ_Adjustments">FSCJ!$K$6</definedName>
    <definedName name="FSCJ_College">FSCJ!$L$6</definedName>
    <definedName name="FSCJ_College_from_AGL">FSCJ!$J$6</definedName>
    <definedName name="FSCJ_Component_Unit">FSCJ!$N$6</definedName>
    <definedName name="FSCJ_Totals">FSCJ!$O$6</definedName>
    <definedName name="ga">#REF!</definedName>
    <definedName name="Gateway_Adjustments">GATEWAY!$K$6</definedName>
    <definedName name="Gateway_College">GATEWAY!$L$6</definedName>
    <definedName name="Gateway_College_from_AGL">GATEWAY!$J$6</definedName>
    <definedName name="Gateway_Component_Unit">GATEWAY!$N$6</definedName>
    <definedName name="Gateways_Totals">GATEWAY!$O$6</definedName>
    <definedName name="Gulfcoast_Adjustments">GULFCOAST!$K$6</definedName>
    <definedName name="Gulfcoast_College">GULFCOAST!$L$6</definedName>
    <definedName name="GulfCoast_College_from_AGL">GULFCOAST!$J$6</definedName>
    <definedName name="GulfCoast_Component_Unit">GULFCOAST!$N$6</definedName>
    <definedName name="GulfCoast_Totals">GULFCOAST!$O$6</definedName>
    <definedName name="Hillsborough_Adjustments">HILLSBOROUGH!$K$6</definedName>
    <definedName name="Hillsborough_College">HILLSBOROUGH!$L$6</definedName>
    <definedName name="Hillsborough_College_from_AGL">HILLSBOROUGH!$J$6</definedName>
    <definedName name="Hillsborough_Component_Unit">HILLSBOROUGH!$N$6</definedName>
    <definedName name="Hillsborough_Totals">HILLSBOROUGH!$O$6</definedName>
    <definedName name="IndianRiver_Adjustments">INDIANRIVER!$K$6</definedName>
    <definedName name="IndianRiver_College">INDIANRIVER!$L$6</definedName>
    <definedName name="IndianRiver_College_from_AGL">INDIANRIVER!$J$6</definedName>
    <definedName name="IndianRiver_Component_Unit">INDIANRIVER!$N$6</definedName>
    <definedName name="IndianRIver_Totals">INDIANRIVER!$O$6</definedName>
    <definedName name="LakeSumter_Adjustments">LAKESUMTER!$K$6</definedName>
    <definedName name="LakeSumter_College">LAKESUMTER!$L$6</definedName>
    <definedName name="LakeSumter_College_from_AGL">LAKESUMTER!$J$6</definedName>
    <definedName name="LakeSumter_Component_Unit">LAKESUMTER!$N$6</definedName>
    <definedName name="LakeSumter_Totals">LAKESUMTER!$O$6</definedName>
    <definedName name="Manatee_Adjustments">MANATEE!$K$6</definedName>
    <definedName name="Manatee_College">MANATEE!$L$6</definedName>
    <definedName name="Manatee_College_from_AGL">MANATEE!$J$6</definedName>
    <definedName name="Manatee_Component_Unit">MANATEE!$N$6</definedName>
    <definedName name="manatee_Totals">MANATEE!$O$6</definedName>
    <definedName name="MiamiDade_Adjustments">MIAMIDADE!$K$6</definedName>
    <definedName name="MiamiDade_College">MIAMIDADE!$L$6</definedName>
    <definedName name="MiamiDade_College_from_AGL">MIAMIDADE!$J$6</definedName>
    <definedName name="MiamiDade_Component_Unit">MIAMIDADE!$N$6</definedName>
    <definedName name="MiamiDade_Totals">MIAMIDADE!$O$6</definedName>
    <definedName name="Norhwest_Adjustments">NORTHWEST!$K$6</definedName>
    <definedName name="NorthFL_Adjustments">NORTHFL!$K$6</definedName>
    <definedName name="NorthFL_College">NORTHFL!$L$6</definedName>
    <definedName name="NorthFl_College_from_AGL">NORTHFL!$J$6</definedName>
    <definedName name="NorthFL_Component_Unit">NORTHFL!$N$6</definedName>
    <definedName name="NorthFL_Totals">NORTHFL!$O$6</definedName>
    <definedName name="Northwest_College">NORTHWEST!$L$6</definedName>
    <definedName name="Northwest_College_from_AGL">NORTHWEST!$J$6</definedName>
    <definedName name="Northwest_Component_Unit">NORTHWEST!$N$6</definedName>
    <definedName name="Northwest_Totals">NORTHWEST!$O$6</definedName>
    <definedName name="PalmBeach_Adjustments">PALMBEACH!$K$6</definedName>
    <definedName name="Palmbeach_College">PALMBEACH!$L$6</definedName>
    <definedName name="Palmbeach_College_from_AGL">PALMBEACH!$J$6</definedName>
    <definedName name="PalmBeach_Component_Unit">PALMBEACH!$N$6</definedName>
    <definedName name="palmbeach_Totals">PALMBEACH!$O$6</definedName>
    <definedName name="pascohernando_Adjustments">PASCOHERNANDO!$K$6</definedName>
    <definedName name="PascoHernando_College">PASCOHERNANDO!$L$6</definedName>
    <definedName name="PascoHernando_College_from_AGL">PASCOHERNANDO!$J$6</definedName>
    <definedName name="PascoHernando_Component_Unit">PASCOHERNANDO!$N$6</definedName>
    <definedName name="Pascohernando_Totals">PASCOHERNANDO!$O$6</definedName>
    <definedName name="Pensacola_Adjustments">PENSACOLA!$K$6</definedName>
    <definedName name="Pensacola_College">PENSACOLA!$L$6</definedName>
    <definedName name="Pensacola_College_from_AGL">PENSACOLA!$J$6</definedName>
    <definedName name="Pensacola_Component_Unit">PENSACOLA!$N$6</definedName>
    <definedName name="Pensacola_Totals">PENSACOLA!$O$6</definedName>
    <definedName name="Polk_Adjustments">POLK!$K$6</definedName>
    <definedName name="Polk_College">POLK!$L$6</definedName>
    <definedName name="Polk_College_from_AGL">POLK!$J$6</definedName>
    <definedName name="Polk_Component_Unit">POLK!$N$6</definedName>
    <definedName name="Polk_Totals">POLK!$O$6</definedName>
    <definedName name="_xlnm.Print_Area" localSheetId="1">' FSC SRECNP Summary'!$C$1:$P$67</definedName>
    <definedName name="_xlnm.Print_Area" localSheetId="3">BROWARD!#REF!</definedName>
    <definedName name="_xlnm.Print_Area" localSheetId="4">CENTRALFL!#REF!</definedName>
    <definedName name="_xlnm.Print_Area" localSheetId="5">CHIPOLA!#REF!</definedName>
    <definedName name="_xlnm.Print_Area" localSheetId="6">DAYTONA!#REF!</definedName>
    <definedName name="_xlnm.Print_Area" localSheetId="2">EASTERNFL!#REF!</definedName>
    <definedName name="_xlnm.Print_Area" localSheetId="0">'FCS SNP'!#REF!</definedName>
    <definedName name="_xlnm.Print_Area" localSheetId="9">FLKEYS!#REF!</definedName>
    <definedName name="_xlnm.Print_Area" localSheetId="7">FLORIDASW!#REF!</definedName>
    <definedName name="_xlnm.Print_Area" localSheetId="8">FSCJ!#REF!</definedName>
    <definedName name="_xlnm.Print_Area" localSheetId="13">GATEWAY!#REF!</definedName>
    <definedName name="_xlnm.Print_Area" localSheetId="10">GULFCOAST!#REF!</definedName>
    <definedName name="_xlnm.Print_Area" localSheetId="11">HILLSBOROUGH!#REF!</definedName>
    <definedName name="_xlnm.Print_Area" localSheetId="12">INDIANRIVER!#REF!</definedName>
    <definedName name="_xlnm.Print_Area" localSheetId="14">LAKESUMTER!#REF!</definedName>
    <definedName name="_xlnm.Print_Area" localSheetId="15">MANATEE!#REF!</definedName>
    <definedName name="_xlnm.Print_Area" localSheetId="16">MIAMIDADE!#REF!</definedName>
    <definedName name="_xlnm.Print_Area" localSheetId="17">NORTHFL!#REF!</definedName>
    <definedName name="_xlnm.Print_Area" localSheetId="18">NORTHWEST!#REF!</definedName>
    <definedName name="_xlnm.Print_Area" localSheetId="19">PALMBEACH!#REF!</definedName>
    <definedName name="_xlnm.Print_Area" localSheetId="20">PASCOHERNANDO!#REF!</definedName>
    <definedName name="_xlnm.Print_Area" localSheetId="21">PENSACOLA!#REF!</definedName>
    <definedName name="_xlnm.Print_Area" localSheetId="22">POLK!#REF!</definedName>
    <definedName name="_xlnm.Print_Area" localSheetId="25">SANTAFE!#REF!</definedName>
    <definedName name="_xlnm.Print_Area" localSheetId="26">SEMINOLE!#REF!</definedName>
    <definedName name="_xlnm.Print_Area" localSheetId="27">SOUTHFLORIDA!#REF!</definedName>
    <definedName name="_xlnm.Print_Area" localSheetId="23">STJOHNS!#REF!</definedName>
    <definedName name="_xlnm.Print_Area" localSheetId="28">TALLAHASSEE!#REF!</definedName>
    <definedName name="_xlnm.Print_Area" localSheetId="29">VALENCIA!#REF!</definedName>
    <definedName name="_xlnm.Print_Area">#REF!</definedName>
    <definedName name="RD">[3]List!$A$1:$A$2</definedName>
    <definedName name="rint" localSheetId="1">#REF!</definedName>
    <definedName name="rint" localSheetId="3">#REF!</definedName>
    <definedName name="rint" localSheetId="4">#REF!</definedName>
    <definedName name="rint" localSheetId="5">#REF!</definedName>
    <definedName name="rint" localSheetId="6">#REF!</definedName>
    <definedName name="rint" localSheetId="0">#REF!</definedName>
    <definedName name="rint" localSheetId="9">#REF!</definedName>
    <definedName name="rint" localSheetId="7">#REF!</definedName>
    <definedName name="rint" localSheetId="8">#REF!</definedName>
    <definedName name="rint" localSheetId="13">#REF!</definedName>
    <definedName name="rint" localSheetId="10">#REF!</definedName>
    <definedName name="rint" localSheetId="11">#REF!</definedName>
    <definedName name="rint" localSheetId="12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2">#REF!</definedName>
    <definedName name="rint" localSheetId="25">#REF!</definedName>
    <definedName name="rint" localSheetId="26">#REF!</definedName>
    <definedName name="rint" localSheetId="27">#REF!</definedName>
    <definedName name="rint" localSheetId="23">#REF!</definedName>
    <definedName name="rint" localSheetId="24">#REF!</definedName>
    <definedName name="rint" localSheetId="28">#REF!</definedName>
    <definedName name="rint" localSheetId="29">#REF!</definedName>
    <definedName name="rint">#REF!</definedName>
    <definedName name="SantaFe_Adjustments">SANTAFE!$K$6</definedName>
    <definedName name="SantaFe_College">SANTAFE!$L$6</definedName>
    <definedName name="SantaFe_College_from_AGL">SANTAFE!$J$6</definedName>
    <definedName name="SantaFe_Component_Unit">SANTAFE!$N$6</definedName>
    <definedName name="SantaFe_Totals">SANTAFE!$O$6</definedName>
    <definedName name="Seminole_Adjustments">SEMINOLE!$K$6</definedName>
    <definedName name="Seminole_College">SEMINOLE!$L$6</definedName>
    <definedName name="Seminole_College_from_AGL">SEMINOLE!$J$6</definedName>
    <definedName name="Seminole_Totals">SEMINOLE!$O$6</definedName>
    <definedName name="SeminoleValencia_Component_Unit">SEMINOLE!$N$6</definedName>
    <definedName name="SOF">[3]List!$B$1:$B$4</definedName>
    <definedName name="SouthFL_Adjustments">SOUTHFLORIDA!$K$6</definedName>
    <definedName name="SouthFL_College">SOUTHFLORIDA!$L$6</definedName>
    <definedName name="SouthFL_College_from_AGL">SOUTHFLORIDA!$J$6</definedName>
    <definedName name="SouthFL_Totals">SOUTHFLORIDA!$O$6</definedName>
    <definedName name="SouthFLValencia_Component_Unit">SOUTHFLORIDA!$N$6</definedName>
    <definedName name="St.Pete_Component_Unit">STPETE!$N$6</definedName>
    <definedName name="StJohns_Adjustments">STJOHNS!$K$6</definedName>
    <definedName name="StJohns_College">STJOHNS!$L$6</definedName>
    <definedName name="StJohns_College_from_AGL">STJOHNS!$J$6</definedName>
    <definedName name="StJohns_Component_Unit">STJOHNS!$N$6</definedName>
    <definedName name="StJohns_Totals">STJOHNS!$O$6</definedName>
    <definedName name="StPete_Adjustments">STPETE!$K$6</definedName>
    <definedName name="StPete_College">STPETE!$L$6</definedName>
    <definedName name="StPete_College_from_AGL">STPETE!$J$6</definedName>
    <definedName name="StPete_Totals">STPETE!$O$6</definedName>
    <definedName name="Tallahassee_Adjustments">TALLAHASSEE!$K$6</definedName>
    <definedName name="Tallahassee_College">TALLAHASSEE!$L$6</definedName>
    <definedName name="Tallahassee_College_from_AGL">TALLAHASSEE!$J$6</definedName>
    <definedName name="Tallahassee_Totals">TALLAHASSEE!$O$6</definedName>
    <definedName name="TallahasseeValencia_Component_Unit">TALLAHASSEE!$N$6</definedName>
    <definedName name="Totals">'FCS SNP'!$P$8</definedName>
    <definedName name="Valencia_Adjustments">VALENCIA!$K$6</definedName>
    <definedName name="Valencia_College_from_AGL">VALENCIA!$J$6</definedName>
    <definedName name="Valencia_Component_Unit">VALENCIA!$N$6</definedName>
    <definedName name="Valencia_Totals">VALENCIA!$O$6</definedName>
    <definedName name="Valenia_College">VALENCIA!$L$6</definedName>
    <definedName name="Yearend_date">'[1]Contact Information'!$C$9</definedName>
    <definedName name="YesOrNo" localSheetId="1">#REF!</definedName>
    <definedName name="YesOrNo" localSheetId="3">#REF!</definedName>
    <definedName name="YesOrNo" localSheetId="4">#REF!</definedName>
    <definedName name="YesOrNo" localSheetId="5">#REF!</definedName>
    <definedName name="YesOrNo" localSheetId="6">#REF!</definedName>
    <definedName name="YesOrNo" localSheetId="0">#REF!</definedName>
    <definedName name="YesOrNo" localSheetId="9">#REF!</definedName>
    <definedName name="YesOrNo" localSheetId="7">#REF!</definedName>
    <definedName name="YesOrNo" localSheetId="8">#REF!</definedName>
    <definedName name="YesOrNo" localSheetId="13">#REF!</definedName>
    <definedName name="YesOrNo" localSheetId="10">#REF!</definedName>
    <definedName name="YesOrNo" localSheetId="11">#REF!</definedName>
    <definedName name="YesOrNo" localSheetId="12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2">#REF!</definedName>
    <definedName name="YesOrNo" localSheetId="25">#REF!</definedName>
    <definedName name="YesOrNo" localSheetId="26">#REF!</definedName>
    <definedName name="YesOrNo" localSheetId="27">#REF!</definedName>
    <definedName name="YesOrNo" localSheetId="23">#REF!</definedName>
    <definedName name="YesOrNo" localSheetId="24">#REF!</definedName>
    <definedName name="YesOrNo" localSheetId="28">#REF!</definedName>
    <definedName name="YesOrNo" localSheetId="29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9" l="1"/>
  <c r="G16" i="29"/>
  <c r="O11" i="29" l="1"/>
  <c r="O12" i="29"/>
  <c r="O13" i="29"/>
  <c r="O14" i="29"/>
  <c r="O15" i="29"/>
  <c r="O16" i="29"/>
  <c r="O17" i="29"/>
  <c r="J11" i="29"/>
  <c r="K11" i="29"/>
  <c r="L11" i="29"/>
  <c r="M11" i="29"/>
  <c r="N11" i="29"/>
  <c r="J12" i="29"/>
  <c r="K12" i="29"/>
  <c r="L12" i="29"/>
  <c r="M12" i="29"/>
  <c r="N12" i="29"/>
  <c r="J13" i="29"/>
  <c r="K13" i="29"/>
  <c r="L13" i="29"/>
  <c r="M13" i="29"/>
  <c r="N13" i="29"/>
  <c r="J14" i="29"/>
  <c r="K14" i="29"/>
  <c r="L14" i="29"/>
  <c r="M14" i="29"/>
  <c r="N14" i="29"/>
  <c r="J15" i="29"/>
  <c r="K15" i="29"/>
  <c r="L15" i="29"/>
  <c r="M15" i="29"/>
  <c r="N15" i="29"/>
  <c r="J16" i="29"/>
  <c r="K16" i="29"/>
  <c r="L16" i="29"/>
  <c r="M16" i="29"/>
  <c r="N16" i="29"/>
  <c r="J17" i="29"/>
  <c r="K17" i="29"/>
  <c r="L17" i="29"/>
  <c r="M17" i="29"/>
  <c r="N17" i="29"/>
  <c r="M61" i="29" l="1"/>
  <c r="N61" i="29"/>
  <c r="M60" i="29"/>
  <c r="M58" i="29"/>
  <c r="K52" i="29"/>
  <c r="M52" i="29"/>
  <c r="N52" i="29"/>
  <c r="K53" i="29"/>
  <c r="M53" i="29"/>
  <c r="N53" i="29"/>
  <c r="J54" i="29"/>
  <c r="K54" i="29"/>
  <c r="L54" i="29"/>
  <c r="M54" i="29"/>
  <c r="N54" i="29"/>
  <c r="O54" i="29"/>
  <c r="K51" i="29"/>
  <c r="M51" i="29"/>
  <c r="N51" i="29"/>
  <c r="K37" i="29"/>
  <c r="M37" i="29"/>
  <c r="N37" i="29"/>
  <c r="K38" i="29"/>
  <c r="M38" i="29"/>
  <c r="N38" i="29"/>
  <c r="K39" i="29"/>
  <c r="M39" i="29"/>
  <c r="N39" i="29"/>
  <c r="K40" i="29"/>
  <c r="M40" i="29"/>
  <c r="N40" i="29"/>
  <c r="K41" i="29"/>
  <c r="M41" i="29"/>
  <c r="N41" i="29"/>
  <c r="K42" i="29"/>
  <c r="M42" i="29"/>
  <c r="N42" i="29"/>
  <c r="K43" i="29"/>
  <c r="M43" i="29"/>
  <c r="N43" i="29"/>
  <c r="J44" i="29"/>
  <c r="K44" i="29"/>
  <c r="L44" i="29"/>
  <c r="M44" i="29"/>
  <c r="N44" i="29"/>
  <c r="O44" i="29"/>
  <c r="K36" i="29"/>
  <c r="M36" i="29"/>
  <c r="N36" i="29"/>
  <c r="N24" i="29"/>
  <c r="N25" i="29"/>
  <c r="N26" i="29"/>
  <c r="N27" i="29"/>
  <c r="N28" i="29"/>
  <c r="N29" i="29"/>
  <c r="M23" i="29"/>
  <c r="M31" i="29" s="1" a="1"/>
  <c r="M31" i="29" s="1"/>
  <c r="N23" i="29"/>
  <c r="K24" i="29"/>
  <c r="K25" i="29"/>
  <c r="K26" i="29"/>
  <c r="K27" i="29"/>
  <c r="K28" i="29"/>
  <c r="K29" i="29"/>
  <c r="K23" i="29"/>
  <c r="K10" i="29"/>
  <c r="M10" i="29"/>
  <c r="N10" i="29"/>
  <c r="K31" i="29" l="1" a="1"/>
  <c r="K31" i="29" s="1"/>
  <c r="N31" i="29" a="1"/>
  <c r="N31" i="29" s="1"/>
  <c r="M63" i="29" a="1"/>
  <c r="M63" i="29" s="1"/>
  <c r="M65" i="29" s="1"/>
  <c r="M68" i="29" s="1"/>
  <c r="O61" i="29" l="1"/>
  <c r="L36" i="29"/>
  <c r="J28" i="29"/>
  <c r="N60" i="29"/>
  <c r="N63" i="29" l="1" a="1"/>
  <c r="N63" i="29" s="1"/>
  <c r="L28" i="29"/>
  <c r="O28" i="29" s="1"/>
  <c r="L37" i="29"/>
  <c r="J37" i="29"/>
  <c r="L43" i="29"/>
  <c r="J43" i="29"/>
  <c r="L53" i="29"/>
  <c r="J53" i="29"/>
  <c r="L24" i="29"/>
  <c r="O24" i="29" s="1"/>
  <c r="J24" i="29"/>
  <c r="L29" i="29"/>
  <c r="O29" i="29" s="1"/>
  <c r="J29" i="29"/>
  <c r="L38" i="29"/>
  <c r="J38" i="29"/>
  <c r="L25" i="29"/>
  <c r="O25" i="29" s="1"/>
  <c r="J25" i="29"/>
  <c r="L39" i="29"/>
  <c r="J39" i="29"/>
  <c r="L26" i="29"/>
  <c r="O26" i="29" s="1"/>
  <c r="J26" i="29"/>
  <c r="L40" i="29"/>
  <c r="J40" i="29"/>
  <c r="L27" i="29"/>
  <c r="O27" i="29" s="1"/>
  <c r="J27" i="29"/>
  <c r="L41" i="29"/>
  <c r="J41" i="29"/>
  <c r="L42" i="29"/>
  <c r="J42" i="29"/>
  <c r="L52" i="29"/>
  <c r="J52" i="29"/>
  <c r="L51" i="29"/>
  <c r="O38" i="29"/>
  <c r="O37" i="29"/>
  <c r="O42" i="29"/>
  <c r="O40" i="29"/>
  <c r="O53" i="29"/>
  <c r="L10" i="29"/>
  <c r="L23" i="29"/>
  <c r="O36" i="29"/>
  <c r="O41" i="29"/>
  <c r="O39" i="29"/>
  <c r="O43" i="29"/>
  <c r="O52" i="29"/>
  <c r="L31" i="29" l="1" a="1"/>
  <c r="L31" i="29" s="1"/>
  <c r="O60" i="29"/>
  <c r="O51" i="29"/>
  <c r="O63" i="29" l="1" a="1"/>
  <c r="O63" i="29" s="1"/>
  <c r="O10" i="29" l="1"/>
  <c r="K61" i="29" l="1"/>
  <c r="J61" i="29"/>
  <c r="K60" i="29"/>
  <c r="J60" i="29"/>
  <c r="K56" i="29" a="1"/>
  <c r="K19" i="29" a="1"/>
  <c r="K56" i="29" l="1"/>
  <c r="K19" i="29"/>
  <c r="L61" i="29"/>
  <c r="J36" i="29"/>
  <c r="J10" i="29"/>
  <c r="L60" i="29"/>
  <c r="K46" i="29" l="1" a="1"/>
  <c r="K46" i="29" s="1"/>
  <c r="J23" i="29"/>
  <c r="J51" i="29"/>
  <c r="K33" i="29"/>
  <c r="J19" i="29" l="1" a="1"/>
  <c r="J19" i="29" s="1"/>
  <c r="J46" i="29" a="1"/>
  <c r="J46" i="29" s="1"/>
  <c r="K49" i="29"/>
  <c r="K58" i="29" s="1"/>
  <c r="J31" i="29" a="1"/>
  <c r="J31" i="29" s="1"/>
  <c r="J56" i="29" a="1"/>
  <c r="J56" i="29" s="1"/>
  <c r="J33" i="29" l="1"/>
  <c r="J49" i="29" s="1"/>
  <c r="J58" i="29" s="1"/>
  <c r="F126" i="29" l="1"/>
  <c r="G126" i="29" l="1"/>
  <c r="N19" i="29" a="1"/>
  <c r="L46" i="29" a="1"/>
  <c r="L19" i="29" a="1"/>
  <c r="L56" i="29" l="1" a="1"/>
  <c r="L56" i="29" s="1"/>
  <c r="N56" i="29" a="1"/>
  <c r="N56" i="29" s="1"/>
  <c r="C40" i="29"/>
  <c r="C54" i="29"/>
  <c r="C42" i="29"/>
  <c r="L46" i="29"/>
  <c r="N19" i="29"/>
  <c r="L19" i="29"/>
  <c r="L63" i="29" a="1"/>
  <c r="L63" i="29" s="1"/>
  <c r="O23" i="29"/>
  <c r="N46" i="29" a="1"/>
  <c r="N46" i="29" s="1"/>
  <c r="O31" i="29" l="1" a="1"/>
  <c r="O31" i="29" s="1"/>
  <c r="O56" i="29" a="1"/>
  <c r="O56" i="29" s="1"/>
  <c r="O46" i="29" a="1"/>
  <c r="O46" i="29" s="1"/>
  <c r="O19" i="29" a="1"/>
  <c r="O19" i="29" s="1"/>
  <c r="N33" i="29"/>
  <c r="N49" i="29" s="1"/>
  <c r="N58" i="29" s="1"/>
  <c r="N65" i="29" s="1"/>
  <c r="N68" i="29" s="1"/>
  <c r="L33" i="29"/>
  <c r="O33" i="29" l="1"/>
  <c r="O49" i="29" s="1"/>
  <c r="O58" i="29" s="1"/>
  <c r="O65" i="29" s="1"/>
  <c r="O68" i="29" s="1"/>
  <c r="D33" i="29"/>
  <c r="L49" i="29"/>
  <c r="L58" i="29" s="1"/>
  <c r="C48" i="29" l="1"/>
  <c r="L65" i="29" l="1"/>
  <c r="L68" i="29" s="1"/>
  <c r="C58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94" authorId="0" shapeId="0" xr:uid="{00000000-0006-0000-0000-000001000000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A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  <author>Paige, Bethoria</author>
  </authors>
  <commentList>
    <comment ref="F10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B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  <comment ref="N40" authorId="2" shapeId="0" xr:uid="{00000000-0006-0000-0B00-000003000000}">
      <text>
        <r>
          <rPr>
            <b/>
            <sz val="9"/>
            <color indexed="81"/>
            <rFont val="Tahoma"/>
            <family val="2"/>
          </rPr>
          <t>Paige, Bethoria:</t>
        </r>
        <r>
          <rPr>
            <sz val="9"/>
            <color indexed="81"/>
            <rFont val="Tahoma"/>
            <family val="2"/>
          </rPr>
          <t xml:space="preserve">
Net total of:
$79,214 Realized gain(loss) on Inv.
plus $11,283 Unreal gain(loss) on Inv.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C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D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F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0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1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2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3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claire.cotton-watkins</author>
    <author>Dickens, Jamaal</author>
  </authors>
  <commentList>
    <comment ref="J29" authorId="0" shapeId="0" xr:uid="{00000000-0006-0000-0100-000001000000}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L29" authorId="0" shapeId="0" xr:uid="{00000000-0006-0000-0100-000002000000}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A126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4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5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6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7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8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8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9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A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A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B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B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C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C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  <author>Jackie Lasch</author>
  </authors>
  <commentList>
    <comment ref="F10" authorId="0" shapeId="0" xr:uid="{00000000-0006-0000-1D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D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  <comment ref="K16" authorId="2" shapeId="0" xr:uid="{00000000-0006-0000-1D00-000003000000}">
      <text>
        <r>
          <rPr>
            <b/>
            <sz val="9"/>
            <color indexed="81"/>
            <rFont val="Tahoma"/>
            <family val="2"/>
          </rPr>
          <t>Jackie Lasch:</t>
        </r>
        <r>
          <rPr>
            <sz val="9"/>
            <color indexed="81"/>
            <rFont val="Tahoma"/>
            <family val="2"/>
          </rPr>
          <t xml:space="preserve">
G331 for OSC CIT Bldg Rent (Fund 4) being picked up in Auxiliary line in error.</t>
        </r>
      </text>
    </comment>
    <comment ref="K17" authorId="2" shapeId="0" xr:uid="{00000000-0006-0000-1D00-000004000000}">
      <text>
        <r>
          <rPr>
            <b/>
            <sz val="9"/>
            <color indexed="81"/>
            <rFont val="Tahoma"/>
            <family val="2"/>
          </rPr>
          <t>Jackie Lasch:</t>
        </r>
        <r>
          <rPr>
            <sz val="9"/>
            <color indexed="81"/>
            <rFont val="Tahoma"/>
            <family val="2"/>
          </rPr>
          <t xml:space="preserve">
CIT Bldg Rent, Fund 4
G331 on AGL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5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7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8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9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sharedStrings.xml><?xml version="1.0" encoding="utf-8"?>
<sst xmlns="http://schemas.openxmlformats.org/spreadsheetml/2006/main" count="3850" uniqueCount="383">
  <si>
    <t>A COMPONENT UNIT OF THE STATE OF FLORIDA</t>
  </si>
  <si>
    <t>STATEMENT OF REVENUES, EXPENSES, AND CHANGES IN NET POSITION</t>
  </si>
  <si>
    <t>Version:</t>
  </si>
  <si>
    <t>College</t>
  </si>
  <si>
    <t>Component</t>
  </si>
  <si>
    <t>Totals</t>
  </si>
  <si>
    <t>REVENUES</t>
  </si>
  <si>
    <t>DOE</t>
  </si>
  <si>
    <t>DFS</t>
  </si>
  <si>
    <t>Operating Revenues:</t>
  </si>
  <si>
    <t>Student Tuition and Fees, Net of Scholarship</t>
  </si>
  <si>
    <t>OR0100</t>
  </si>
  <si>
    <t>67100</t>
  </si>
  <si>
    <t>Allowances of $</t>
  </si>
  <si>
    <t>OR0200</t>
  </si>
  <si>
    <t>61400</t>
  </si>
  <si>
    <t>Federal Grants and Contracts</t>
  </si>
  <si>
    <t>OR0300</t>
  </si>
  <si>
    <t>State and Local Grants and Contracts</t>
  </si>
  <si>
    <t>OR0400</t>
  </si>
  <si>
    <t>Nongovernmental Grants and Contracts</t>
  </si>
  <si>
    <t>OR0500</t>
  </si>
  <si>
    <t>Sales and Services of Educational Departments</t>
  </si>
  <si>
    <t>Auxiliary Enterprises, Net of Scholarship</t>
  </si>
  <si>
    <t>OR0600</t>
  </si>
  <si>
    <t>OR0700</t>
  </si>
  <si>
    <t>68900</t>
  </si>
  <si>
    <t>Other Operating Revenues</t>
  </si>
  <si>
    <t>OR2000</t>
  </si>
  <si>
    <t>Total Operating Revenues</t>
  </si>
  <si>
    <t>EXPENSES</t>
  </si>
  <si>
    <t>Operating Expenses:</t>
  </si>
  <si>
    <t>OE0100</t>
  </si>
  <si>
    <t>77100</t>
  </si>
  <si>
    <t>Personnel Services</t>
  </si>
  <si>
    <t>OE0200</t>
  </si>
  <si>
    <t>Scholarships and Waivers</t>
  </si>
  <si>
    <t>OE0300</t>
  </si>
  <si>
    <t>Utilities and Communications</t>
  </si>
  <si>
    <t>OE0400</t>
  </si>
  <si>
    <t>Contractual Services</t>
  </si>
  <si>
    <t>OE0500</t>
  </si>
  <si>
    <t>Other Services and Expenses</t>
  </si>
  <si>
    <t>OE0600</t>
  </si>
  <si>
    <t>Materials and Supplies</t>
  </si>
  <si>
    <t>OE0700</t>
  </si>
  <si>
    <t>77500</t>
  </si>
  <si>
    <t>Depreciation</t>
  </si>
  <si>
    <t>OE2000</t>
  </si>
  <si>
    <t>Total Operating Expenses</t>
  </si>
  <si>
    <t>NONOPERATING REVENUES (EXPENSES)</t>
  </si>
  <si>
    <t>NRE0100</t>
  </si>
  <si>
    <t>68400</t>
  </si>
  <si>
    <t>State Noncapital Appropriations</t>
  </si>
  <si>
    <t>NRE0200</t>
  </si>
  <si>
    <t>Federal and State Student Financial Aid</t>
  </si>
  <si>
    <t>NRE0300</t>
  </si>
  <si>
    <t>Gifts and Grants</t>
  </si>
  <si>
    <t>NRE0400</t>
  </si>
  <si>
    <t>68600</t>
  </si>
  <si>
    <t>Investment Income</t>
  </si>
  <si>
    <t>NRE0500</t>
  </si>
  <si>
    <t>NRE0600</t>
  </si>
  <si>
    <t>Other Nonoperating Revenues</t>
  </si>
  <si>
    <t>NRE0700</t>
  </si>
  <si>
    <t>72600</t>
  </si>
  <si>
    <t>NRE0800</t>
  </si>
  <si>
    <t>Interest on Capital Asset-Related Debt</t>
  </si>
  <si>
    <t>NRE0900</t>
  </si>
  <si>
    <t>Other Nonoperating Expenses</t>
  </si>
  <si>
    <t>NRE2000</t>
  </si>
  <si>
    <t>Net Nonoperating Revenues (Expenses)</t>
  </si>
  <si>
    <t>Expenses, Gains, or Losses</t>
  </si>
  <si>
    <t>ORE0100</t>
  </si>
  <si>
    <t>State Capital Appropriations</t>
  </si>
  <si>
    <t>ORE0200</t>
  </si>
  <si>
    <t>62100</t>
  </si>
  <si>
    <t>Capital Grants, Contracts, Gifts, and Fees</t>
  </si>
  <si>
    <t>ORE0300</t>
  </si>
  <si>
    <t>69800</t>
  </si>
  <si>
    <t>Additions to Endowments</t>
  </si>
  <si>
    <t>ORE0400</t>
  </si>
  <si>
    <t>ORE2000</t>
  </si>
  <si>
    <t>Total Other Revenues</t>
  </si>
  <si>
    <t>BNA0100</t>
  </si>
  <si>
    <t>Net Position, Beginning of Year</t>
  </si>
  <si>
    <t>BNA0200</t>
  </si>
  <si>
    <t>53200</t>
  </si>
  <si>
    <t>Adjustments to Beginning Net Position</t>
  </si>
  <si>
    <t>Net Position, Beginning of Year, as Restated</t>
  </si>
  <si>
    <t>Net Position, End of Year</t>
  </si>
  <si>
    <t>The accompanying notes to financial statements are an integral part of this statement.</t>
  </si>
  <si>
    <t>Unlocked Work Area:</t>
  </si>
  <si>
    <t>Net Position, End of Prior Year</t>
  </si>
  <si>
    <t>College2013</t>
  </si>
  <si>
    <t>CU2013</t>
  </si>
  <si>
    <t>BROWARD COLLEGE</t>
  </si>
  <si>
    <t>CHIPOLA COLLEGE</t>
  </si>
  <si>
    <t>COLLEGE OF CENTRAL FLORIDA</t>
  </si>
  <si>
    <t>DAYTONA STATE COLLEGE</t>
  </si>
  <si>
    <t>EASTERN FLORIDA STATE COLLEGE</t>
  </si>
  <si>
    <t>EDISON STATE COLLEGE</t>
  </si>
  <si>
    <t>FLORIDA GATEWAY COLLEGE</t>
  </si>
  <si>
    <t>FLORIDA KEYS COMMUNITY COLLEGE</t>
  </si>
  <si>
    <t>FLORIDA STATE COLLEGE AT JACKSONVILLE</t>
  </si>
  <si>
    <t>GULF COAST STATE COLLEGE</t>
  </si>
  <si>
    <t>HILLSBOROUGH COMMUNITY COLLEGE</t>
  </si>
  <si>
    <t>INDIAN RIVER STATE COLLEGE</t>
  </si>
  <si>
    <t>LAKE-SUMTER STATE COLLEGE</t>
  </si>
  <si>
    <t>MIAMI DADE COLLEGE</t>
  </si>
  <si>
    <t>NORTH FLORIDA COMMUNITY COLLEGE</t>
  </si>
  <si>
    <t>NORTHWEST FLORIDA STATE COLLEGE</t>
  </si>
  <si>
    <t>PALM BEACH STATE COLLEGE</t>
  </si>
  <si>
    <t>PASCO-HERNANDO COMMUNITY COLLEGE</t>
  </si>
  <si>
    <t>PENSACOLA STATE COLLEGE</t>
  </si>
  <si>
    <t>POLK STATE COLLEGE</t>
  </si>
  <si>
    <t>SANTA FE COLLEGE</t>
  </si>
  <si>
    <t>SEMINOLE STATE COLLEGE OF FLORIDA</t>
  </si>
  <si>
    <t>SOUTH FLORIDA STATE COLLEGE</t>
  </si>
  <si>
    <t>ST. JOHNS RIVER STATE COLLEGE</t>
  </si>
  <si>
    <t>ST. PETERSBURG COLLEGE</t>
  </si>
  <si>
    <t>STATE COLLEGE OF FLORIDA, MANATEE-SARASOTA</t>
  </si>
  <si>
    <t>TALLAHASSEE COMMUNITY COLLEGE</t>
  </si>
  <si>
    <t>VALENCIA COLLEGE</t>
  </si>
  <si>
    <t>FLORIDA COLLEGE SYSTEM</t>
  </si>
  <si>
    <t>BASIC FINANCIAL STATEMENTS</t>
  </si>
  <si>
    <t>STATEMENT OF NET POSITION</t>
  </si>
  <si>
    <t>Unit</t>
  </si>
  <si>
    <t>ASSETS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</si>
  <si>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</si>
  <si>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</si>
  <si>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</si>
  <si>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</si>
  <si>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</si>
  <si>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</si>
  <si>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</si>
  <si>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</si>
  <si>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</si>
  <si>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</si>
  <si>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</si>
  <si>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</si>
  <si>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</si>
  <si>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</si>
  <si>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</si>
  <si>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</si>
  <si>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</si>
  <si>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</si>
  <si>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</si>
  <si>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</si>
  <si>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</si>
  <si>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</si>
  <si>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</si>
  <si>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</si>
  <si>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</si>
  <si>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</si>
  <si>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</si>
  <si>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</si>
  <si>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</si>
  <si>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</si>
  <si>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</si>
  <si>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</si>
  <si>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</si>
  <si>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</si>
  <si>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</si>
  <si>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</si>
  <si>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</si>
  <si>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</si>
  <si>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</si>
  <si>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</si>
  <si>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</si>
  <si>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</si>
  <si>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</si>
  <si>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</si>
  <si>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</si>
  <si>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</si>
  <si>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</si>
  <si>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</si>
  <si>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</si>
  <si>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</si>
  <si>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</si>
  <si>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</si>
  <si>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</si>
  <si>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</si>
  <si>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</si>
  <si>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</si>
  <si>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</si>
  <si>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</si>
  <si>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</si>
  <si>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</si>
  <si>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</si>
  <si>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</si>
  <si>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</si>
  <si>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</si>
  <si>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</si>
  <si>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</si>
  <si>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</si>
  <si>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</si>
  <si>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</si>
  <si>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</si>
  <si>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</si>
  <si>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</si>
  <si>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</si>
  <si>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</si>
  <si>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</si>
  <si>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</si>
  <si>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</si>
  <si>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</si>
  <si>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</si>
  <si>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</si>
  <si>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</si>
  <si>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</si>
  <si>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</si>
  <si>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</si>
  <si>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</si>
  <si>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</si>
  <si>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</si>
  <si>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</si>
  <si>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</si>
  <si>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</si>
  <si>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</si>
  <si>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</si>
  <si>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</si>
  <si>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</si>
  <si>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</si>
  <si>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</si>
  <si>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</si>
  <si>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</si>
  <si>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</si>
  <si>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</si>
  <si>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</si>
  <si>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</si>
  <si>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</si>
  <si>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</si>
  <si>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</si>
  <si>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</si>
  <si>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</si>
  <si>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</si>
  <si>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</si>
  <si>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</si>
  <si>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</si>
  <si>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</si>
  <si>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</si>
  <si>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</si>
  <si>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</si>
  <si>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</si>
  <si>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</si>
  <si>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</si>
  <si>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</si>
  <si>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</si>
  <si>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</si>
  <si>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</si>
  <si>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</si>
  <si>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</si>
  <si>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</si>
  <si>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</si>
  <si>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</si>
  <si>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</si>
  <si>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</si>
  <si>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</si>
  <si>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</si>
  <si>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</si>
  <si>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</si>
  <si>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</si>
  <si>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</si>
  <si>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</si>
  <si>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</si>
  <si>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</si>
  <si>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</si>
  <si>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</si>
  <si>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</si>
  <si>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</si>
  <si>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</si>
  <si>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</si>
  <si>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</si>
  <si>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</si>
  <si>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</si>
  <si>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</si>
  <si>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</si>
  <si>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</si>
  <si>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</si>
  <si>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</si>
  <si>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</si>
  <si>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</si>
  <si>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Balance Check ((Assets + Deferred Outflows) - (Liabilities + Deferred Inflows + Net Position)):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</si>
  <si>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</si>
  <si>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</si>
  <si>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</si>
  <si>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</si>
  <si>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</si>
  <si>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</si>
  <si>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</si>
  <si>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(from AGL)</t>
  </si>
  <si>
    <t>Adjustments</t>
  </si>
  <si>
    <t>NCL0755</t>
  </si>
  <si>
    <t>Deferred Inflows - Irrevocable Split-Interest Agreements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</si>
  <si>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</si>
  <si>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</si>
  <si>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</si>
  <si>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</si>
  <si>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</si>
  <si>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</si>
  <si>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</si>
  <si>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</si>
  <si>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</si>
  <si>
    <t>Deferred Outflows of Resources - Asset Retirement Obligations</t>
  </si>
  <si>
    <t xml:space="preserve">Asset Retirement Obligations - Current </t>
  </si>
  <si>
    <t xml:space="preserve">Asset Retirement Obligations - Non Current </t>
  </si>
  <si>
    <t>Operating Loss</t>
  </si>
  <si>
    <t>Net Gain (Loss) on Investments</t>
  </si>
  <si>
    <t>Income (Loss) Before Other Revenues,</t>
  </si>
  <si>
    <t>Other Revenues (Expenses)</t>
  </si>
  <si>
    <t>Increase (Decrease) in Net Position</t>
  </si>
  <si>
    <t>Gain (Loss) on Disposal of Capital Assets</t>
  </si>
  <si>
    <t>Operating Income (Loss)</t>
  </si>
  <si>
    <t>FLORIDA SOUTHWESTERN STATE COLLEGE</t>
  </si>
  <si>
    <t>Increase in Net Position</t>
  </si>
  <si>
    <t>PASCO-HERNANDO STATE COLLEGE</t>
  </si>
  <si>
    <t>Other Expenses</t>
  </si>
  <si>
    <t>THE COLLEGE OF THE FLORIDA KEYS</t>
  </si>
  <si>
    <t>NORTH FLORIDA COLLEGE</t>
  </si>
  <si>
    <t>Other Revenues</t>
  </si>
  <si>
    <t>Income Before Other Revenues,</t>
  </si>
  <si>
    <t>Student Tuition and Fees</t>
  </si>
  <si>
    <t>Net of Scholarships &amp; Allowances of $</t>
  </si>
  <si>
    <t>Federal Grants and Contracts - Operating</t>
  </si>
  <si>
    <t>Auxiliary Enterprises,</t>
  </si>
  <si>
    <t>Net of Scholarship Allowances of $</t>
  </si>
  <si>
    <t>Loss Before Other Revenues,</t>
  </si>
  <si>
    <t>For the Fiscal Year Ended June 30, 2022</t>
  </si>
  <si>
    <t>Lease Receivable, Net</t>
  </si>
  <si>
    <t>BASIC FINANCIAL STATEMENT</t>
  </si>
  <si>
    <t>FLORIDA COLLEGE SYSTEMS- ALL COLLEGES</t>
  </si>
  <si>
    <t>CA0625</t>
  </si>
  <si>
    <t>NCA0310</t>
  </si>
  <si>
    <t>NCA0325</t>
  </si>
  <si>
    <t>NCA0725</t>
  </si>
  <si>
    <t>23500</t>
  </si>
  <si>
    <t>NCA0750</t>
  </si>
  <si>
    <t>23600</t>
  </si>
  <si>
    <t>NCA0770</t>
  </si>
  <si>
    <t>23900</t>
  </si>
  <si>
    <t>NCA0771</t>
  </si>
  <si>
    <t>23000</t>
  </si>
  <si>
    <t>Deferred Outflows of Resources - Lease Receivable</t>
  </si>
  <si>
    <t>Deferred Outflows - Accumulated Decrease in Fair Value of Securities</t>
  </si>
  <si>
    <t>CL1225</t>
  </si>
  <si>
    <t>38400</t>
  </si>
  <si>
    <t>CL1425</t>
  </si>
  <si>
    <t>xxxxx</t>
  </si>
  <si>
    <t>CL1450</t>
  </si>
  <si>
    <t>39500</t>
  </si>
  <si>
    <t>NCL0425</t>
  </si>
  <si>
    <t>48400</t>
  </si>
  <si>
    <t>NCL0625</t>
  </si>
  <si>
    <t>49400</t>
  </si>
  <si>
    <t>NCL0650</t>
  </si>
  <si>
    <t>49500</t>
  </si>
  <si>
    <t>NCL0710</t>
  </si>
  <si>
    <t>47100</t>
  </si>
  <si>
    <t>NCL0725</t>
  </si>
  <si>
    <t>47700</t>
  </si>
  <si>
    <t>NCL0750</t>
  </si>
  <si>
    <t>47800</t>
  </si>
  <si>
    <t>48100</t>
  </si>
  <si>
    <t>NCL0756</t>
  </si>
  <si>
    <t>49200</t>
  </si>
  <si>
    <t>Deferred Inflows - Lease Receivable</t>
  </si>
  <si>
    <t>NCL0760</t>
  </si>
  <si>
    <t>47200</t>
  </si>
  <si>
    <t>Deferred Inflows - Accumulated Increase in Fair Value of Securities</t>
  </si>
  <si>
    <t>TOTAL LIABILITIES, DEFERRED INFLOWS OF RESOURCES AND NET POSITION</t>
  </si>
  <si>
    <t>FOR THE FISCAL YEAR ENDED JUNE 30,2023</t>
  </si>
  <si>
    <t>2023.v02</t>
  </si>
  <si>
    <t>Formulas are missing Cell O66 - NonCash Contribution</t>
  </si>
  <si>
    <t>$606.79 is an impairment on disposal of asset</t>
  </si>
  <si>
    <t>Leder codes 464 and 465 in FD9 and FD7 were not in the formulas. Manually added by entering into the adjustment column for Other Revenue</t>
  </si>
  <si>
    <t xml:space="preserve"> </t>
  </si>
  <si>
    <t>2023.v01</t>
  </si>
  <si>
    <t>For the Fiscal Year Ended June 30, 2023</t>
  </si>
  <si>
    <t>FOR THE FISCAL YEAR ENDED JUNE 30, 2023</t>
  </si>
  <si>
    <t>College                  (from AGL)</t>
  </si>
  <si>
    <t>Component               Unit</t>
  </si>
  <si>
    <t>Component         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</si>
</sst>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#,##0_);_(\(#,##0\);_(\ &quot;-&quot;_);_(@_)"/>
    <numFmt numFmtId="166" formatCode="&quot;$&quot;#,##0"/>
    <numFmt numFmtId="167" formatCode="_(&quot;$&quot;* #,##0_);_(&quot;$&quot;* \(#,##0\);_(&quot;$&quot;* &quot;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&quot;$&quot;#,##0.00"/>
    <numFmt numFmtId="171" formatCode="_(* #,##0_);_(* \(#,##0\);_(* &quot;&quot;??_);_(@_)"/>
    <numFmt numFmtId="172" formatCode="_(* #,##0.0_);_(* \(#,##0.0\);_(* &quot;-&quot;??_);_(@_)"/>
    <numFmt numFmtId="173" formatCode="[$-409]mmmm\ d\,\ yyyy"/>
    <numFmt numFmtId="174" formatCode="_(&quot;$&quot;* #,##0.0_);_(&quot;$&quot;* \(#,##0.0\);_(&quot;$&quot;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8.5"/>
      <name val="Arial"/>
      <family val="2"/>
    </font>
    <font>
      <sz val="8.5"/>
      <color indexed="10"/>
      <name val="Arial"/>
      <family val="2"/>
    </font>
    <font>
      <sz val="8.5"/>
      <color indexed="8"/>
      <name val="Calibri"/>
      <family val="2"/>
    </font>
    <font>
      <sz val="8.5"/>
      <color indexed="8"/>
      <name val="Arial"/>
      <family val="2"/>
    </font>
    <font>
      <sz val="8.5"/>
      <color theme="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b/>
      <sz val="12"/>
      <color indexed="8"/>
      <name val="Garamond"/>
      <family val="1"/>
    </font>
    <font>
      <sz val="9"/>
      <color indexed="8"/>
      <name val="Arial"/>
      <family val="2"/>
    </font>
    <font>
      <b/>
      <u/>
      <sz val="10"/>
      <color indexed="8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9"/>
        <bgColor indexed="9"/>
      </patternFill>
    </fill>
    <fill>
      <patternFill patternType="solid">
        <fgColor indexed="13"/>
        <bgColor indexed="13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35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44" fontId="11" fillId="0" borderId="0" applyFont="0" applyFill="0" applyBorder="0" applyAlignment="0" applyProtection="0"/>
    <xf numFmtId="0" fontId="8" fillId="0" borderId="0"/>
    <xf numFmtId="0" fontId="21" fillId="19" borderId="0" applyNumberFormat="0" applyBorder="0" applyAlignment="0" applyProtection="0"/>
    <xf numFmtId="0" fontId="1" fillId="3" borderId="0" applyNumberFormat="0" applyBorder="0" applyAlignment="0" applyProtection="0"/>
    <xf numFmtId="0" fontId="21" fillId="20" borderId="0" applyNumberFormat="0" applyBorder="0" applyAlignment="0" applyProtection="0"/>
    <xf numFmtId="0" fontId="1" fillId="5" borderId="0" applyNumberFormat="0" applyBorder="0" applyAlignment="0" applyProtection="0"/>
    <xf numFmtId="0" fontId="21" fillId="21" borderId="0" applyNumberFormat="0" applyBorder="0" applyAlignment="0" applyProtection="0"/>
    <xf numFmtId="0" fontId="1" fillId="7" borderId="0" applyNumberFormat="0" applyBorder="0" applyAlignment="0" applyProtection="0"/>
    <xf numFmtId="0" fontId="21" fillId="22" borderId="0" applyNumberFormat="0" applyBorder="0" applyAlignment="0" applyProtection="0"/>
    <xf numFmtId="0" fontId="1" fillId="9" borderId="0" applyNumberFormat="0" applyBorder="0" applyAlignment="0" applyProtection="0"/>
    <xf numFmtId="0" fontId="21" fillId="23" borderId="0" applyNumberFormat="0" applyBorder="0" applyAlignment="0" applyProtection="0"/>
    <xf numFmtId="0" fontId="1" fillId="11" borderId="0" applyNumberFormat="0" applyBorder="0" applyAlignment="0" applyProtection="0"/>
    <xf numFmtId="0" fontId="21" fillId="24" borderId="0" applyNumberFormat="0" applyBorder="0" applyAlignment="0" applyProtection="0"/>
    <xf numFmtId="0" fontId="1" fillId="13" borderId="0" applyNumberFormat="0" applyBorder="0" applyAlignment="0" applyProtection="0"/>
    <xf numFmtId="0" fontId="21" fillId="25" borderId="0" applyNumberFormat="0" applyBorder="0" applyAlignment="0" applyProtection="0"/>
    <xf numFmtId="0" fontId="1" fillId="4" borderId="0" applyNumberFormat="0" applyBorder="0" applyAlignment="0" applyProtection="0"/>
    <xf numFmtId="0" fontId="21" fillId="26" borderId="0" applyNumberFormat="0" applyBorder="0" applyAlignment="0" applyProtection="0"/>
    <xf numFmtId="0" fontId="1" fillId="6" borderId="0" applyNumberFormat="0" applyBorder="0" applyAlignment="0" applyProtection="0"/>
    <xf numFmtId="0" fontId="21" fillId="27" borderId="0" applyNumberFormat="0" applyBorder="0" applyAlignment="0" applyProtection="0"/>
    <xf numFmtId="0" fontId="1" fillId="8" borderId="0" applyNumberFormat="0" applyBorder="0" applyAlignment="0" applyProtection="0"/>
    <xf numFmtId="0" fontId="21" fillId="22" borderId="0" applyNumberFormat="0" applyBorder="0" applyAlignment="0" applyProtection="0"/>
    <xf numFmtId="0" fontId="1" fillId="10" borderId="0" applyNumberFormat="0" applyBorder="0" applyAlignment="0" applyProtection="0"/>
    <xf numFmtId="0" fontId="21" fillId="25" borderId="0" applyNumberFormat="0" applyBorder="0" applyAlignment="0" applyProtection="0"/>
    <xf numFmtId="0" fontId="1" fillId="12" borderId="0" applyNumberFormat="0" applyBorder="0" applyAlignment="0" applyProtection="0"/>
    <xf numFmtId="0" fontId="21" fillId="28" borderId="0" applyNumberFormat="0" applyBorder="0" applyAlignment="0" applyProtection="0"/>
    <xf numFmtId="0" fontId="1" fillId="14" borderId="0" applyNumberFormat="0" applyBorder="0" applyAlignment="0" applyProtection="0"/>
    <xf numFmtId="0" fontId="22" fillId="29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6" borderId="0" applyNumberFormat="0" applyBorder="0" applyAlignment="0" applyProtection="0"/>
    <xf numFmtId="0" fontId="23" fillId="20" borderId="0" applyNumberFormat="0" applyBorder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5" fillId="38" borderId="9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24" borderId="8" applyNumberFormat="0" applyAlignment="0" applyProtection="0"/>
    <xf numFmtId="0" fontId="33" fillId="24" borderId="8" applyNumberFormat="0" applyAlignment="0" applyProtection="0"/>
    <xf numFmtId="0" fontId="34" fillId="0" borderId="13" applyNumberFormat="0" applyFill="0" applyAlignment="0" applyProtection="0"/>
    <xf numFmtId="0" fontId="35" fillId="39" borderId="0" applyNumberFormat="0" applyBorder="0" applyAlignment="0" applyProtection="0"/>
    <xf numFmtId="0" fontId="6" fillId="0" borderId="0"/>
    <xf numFmtId="0" fontId="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6" fillId="0" borderId="0"/>
    <xf numFmtId="0" fontId="2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6" fillId="0" borderId="0"/>
    <xf numFmtId="0" fontId="36" fillId="0" borderId="0"/>
    <xf numFmtId="0" fontId="1" fillId="0" borderId="0"/>
    <xf numFmtId="0" fontId="37" fillId="0" borderId="0"/>
    <xf numFmtId="0" fontId="36" fillId="0" borderId="0"/>
    <xf numFmtId="0" fontId="6" fillId="0" borderId="0"/>
    <xf numFmtId="0" fontId="37" fillId="0" borderId="0"/>
    <xf numFmtId="0" fontId="6" fillId="0" borderId="0"/>
    <xf numFmtId="0" fontId="2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37" fillId="0" borderId="0"/>
    <xf numFmtId="0" fontId="6" fillId="40" borderId="7" applyNumberFormat="0" applyFont="0" applyAlignment="0" applyProtection="0"/>
    <xf numFmtId="0" fontId="1" fillId="2" borderId="1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1" fillId="2" borderId="1" applyNumberFormat="0" applyFon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9" fontId="2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1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6" fillId="0" borderId="0"/>
    <xf numFmtId="0" fontId="2" fillId="0" borderId="0"/>
    <xf numFmtId="0" fontId="36" fillId="0" borderId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44" fontId="1" fillId="0" borderId="0" applyFont="0" applyFill="0" applyBorder="0" applyAlignment="0" applyProtection="0"/>
  </cellStyleXfs>
  <cellXfs count="341">
    <xf numFmtId="0" fontId="0" fillId="0" borderId="0" xfId="0"/>
    <xf numFmtId="0" fontId="3" fillId="0" borderId="0" xfId="2" applyFont="1"/>
    <xf numFmtId="49" fontId="4" fillId="0" borderId="0" xfId="2" applyNumberFormat="1" applyFont="1" applyAlignment="1">
      <alignment textRotation="45"/>
    </xf>
    <xf numFmtId="4" fontId="5" fillId="0" borderId="0" xfId="2" applyNumberFormat="1" applyFont="1" applyAlignment="1">
      <alignment horizontal="center"/>
    </xf>
    <xf numFmtId="0" fontId="6" fillId="0" borderId="0" xfId="2" applyFont="1"/>
    <xf numFmtId="0" fontId="5" fillId="0" borderId="0" xfId="0" applyFont="1" applyAlignment="1">
      <alignment horizontal="center" vertical="center"/>
    </xf>
    <xf numFmtId="0" fontId="8" fillId="0" borderId="0" xfId="2" applyFont="1" applyAlignment="1">
      <alignment horizontal="left"/>
    </xf>
    <xf numFmtId="0" fontId="9" fillId="0" borderId="0" xfId="0" applyFont="1"/>
    <xf numFmtId="49" fontId="3" fillId="0" borderId="0" xfId="0" applyNumberFormat="1" applyFont="1"/>
    <xf numFmtId="0" fontId="8" fillId="15" borderId="0" xfId="2" applyFont="1" applyFill="1"/>
    <xf numFmtId="4" fontId="8" fillId="15" borderId="0" xfId="2" applyNumberFormat="1" applyFont="1" applyFill="1" applyAlignment="1">
      <alignment horizontal="right"/>
    </xf>
    <xf numFmtId="4" fontId="8" fillId="0" borderId="0" xfId="2" applyNumberFormat="1" applyFont="1" applyAlignment="1">
      <alignment horizontal="right"/>
    </xf>
    <xf numFmtId="49" fontId="4" fillId="0" borderId="0" xfId="2" applyNumberFormat="1" applyFont="1" applyAlignment="1">
      <alignment horizontal="center"/>
    </xf>
    <xf numFmtId="164" fontId="7" fillId="0" borderId="0" xfId="2" applyNumberFormat="1" applyFont="1" applyAlignment="1">
      <alignment horizontal="center"/>
    </xf>
    <xf numFmtId="4" fontId="8" fillId="15" borderId="0" xfId="2" applyNumberFormat="1" applyFont="1" applyFill="1" applyAlignment="1">
      <alignment horizontal="center"/>
    </xf>
    <xf numFmtId="0" fontId="7" fillId="15" borderId="0" xfId="2" applyFont="1" applyFill="1"/>
    <xf numFmtId="4" fontId="8" fillId="0" borderId="0" xfId="2" applyNumberFormat="1" applyFont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4" fillId="0" borderId="3" xfId="2" applyNumberFormat="1" applyFont="1" applyBorder="1" applyAlignment="1">
      <alignment horizontal="center"/>
    </xf>
    <xf numFmtId="49" fontId="4" fillId="0" borderId="0" xfId="3" applyNumberFormat="1" applyFont="1" applyAlignment="1">
      <alignment horizontal="center"/>
    </xf>
    <xf numFmtId="0" fontId="6" fillId="15" borderId="0" xfId="2" applyFont="1" applyFill="1"/>
    <xf numFmtId="0" fontId="6" fillId="15" borderId="0" xfId="0" applyFont="1" applyFill="1"/>
    <xf numFmtId="0" fontId="8" fillId="15" borderId="0" xfId="2" applyFont="1" applyFill="1" applyAlignment="1">
      <alignment horizontal="left" indent="2"/>
    </xf>
    <xf numFmtId="166" fontId="8" fillId="15" borderId="0" xfId="2" applyNumberFormat="1" applyFont="1" applyFill="1" applyAlignment="1">
      <alignment horizontal="left"/>
    </xf>
    <xf numFmtId="167" fontId="8" fillId="0" borderId="0" xfId="2" applyNumberFormat="1" applyFont="1" applyAlignment="1">
      <alignment horizontal="right"/>
    </xf>
    <xf numFmtId="169" fontId="8" fillId="15" borderId="0" xfId="1" applyNumberFormat="1" applyFont="1" applyFill="1" applyAlignment="1" applyProtection="1"/>
    <xf numFmtId="169" fontId="8" fillId="15" borderId="0" xfId="1" applyNumberFormat="1" applyFont="1" applyFill="1" applyBorder="1" applyAlignment="1" applyProtection="1"/>
    <xf numFmtId="169" fontId="8" fillId="16" borderId="0" xfId="1" applyNumberFormat="1" applyFont="1" applyFill="1" applyAlignment="1" applyProtection="1">
      <alignment horizontal="right"/>
      <protection locked="0"/>
    </xf>
    <xf numFmtId="169" fontId="8" fillId="0" borderId="0" xfId="1" applyNumberFormat="1" applyFont="1" applyFill="1" applyBorder="1" applyAlignment="1" applyProtection="1">
      <alignment horizontal="right"/>
    </xf>
    <xf numFmtId="0" fontId="3" fillId="15" borderId="0" xfId="2" applyFont="1" applyFill="1"/>
    <xf numFmtId="49" fontId="4" fillId="15" borderId="0" xfId="2" applyNumberFormat="1" applyFont="1" applyFill="1" applyAlignment="1">
      <alignment horizontal="center"/>
    </xf>
    <xf numFmtId="169" fontId="6" fillId="15" borderId="0" xfId="1" applyNumberFormat="1" applyFont="1" applyFill="1" applyAlignment="1" applyProtection="1"/>
    <xf numFmtId="170" fontId="8" fillId="15" borderId="0" xfId="2" applyNumberFormat="1" applyFont="1" applyFill="1" applyAlignment="1">
      <alignment horizontal="left"/>
    </xf>
    <xf numFmtId="49" fontId="4" fillId="15" borderId="0" xfId="3" applyNumberFormat="1" applyFont="1" applyFill="1" applyAlignment="1">
      <alignment horizontal="center"/>
    </xf>
    <xf numFmtId="0" fontId="8" fillId="15" borderId="0" xfId="2" applyFont="1" applyFill="1" applyAlignment="1">
      <alignment horizontal="left"/>
    </xf>
    <xf numFmtId="169" fontId="8" fillId="16" borderId="2" xfId="1" applyNumberFormat="1" applyFont="1" applyFill="1" applyBorder="1" applyAlignment="1" applyProtection="1">
      <alignment horizontal="right"/>
      <protection locked="0"/>
    </xf>
    <xf numFmtId="43" fontId="6" fillId="15" borderId="0" xfId="0" applyNumberFormat="1" applyFont="1" applyFill="1"/>
    <xf numFmtId="0" fontId="10" fillId="15" borderId="0" xfId="0" applyFont="1" applyFill="1"/>
    <xf numFmtId="0" fontId="10" fillId="0" borderId="0" xfId="0" applyFont="1"/>
    <xf numFmtId="0" fontId="7" fillId="15" borderId="0" xfId="2" applyFont="1" applyFill="1" applyAlignment="1">
      <alignment horizontal="left"/>
    </xf>
    <xf numFmtId="169" fontId="6" fillId="15" borderId="0" xfId="0" applyNumberFormat="1" applyFont="1" applyFill="1"/>
    <xf numFmtId="171" fontId="6" fillId="0" borderId="0" xfId="0" applyNumberFormat="1" applyFont="1"/>
    <xf numFmtId="0" fontId="9" fillId="15" borderId="0" xfId="0" applyFont="1" applyFill="1"/>
    <xf numFmtId="49" fontId="3" fillId="15" borderId="0" xfId="0" applyNumberFormat="1" applyFont="1" applyFill="1"/>
    <xf numFmtId="39" fontId="8" fillId="15" borderId="0" xfId="2" applyNumberFormat="1" applyFont="1" applyFill="1" applyAlignment="1">
      <alignment horizontal="right"/>
    </xf>
    <xf numFmtId="39" fontId="8" fillId="0" borderId="0" xfId="2" applyNumberFormat="1" applyFont="1" applyAlignment="1">
      <alignment horizontal="right"/>
    </xf>
    <xf numFmtId="0" fontId="6" fillId="15" borderId="0" xfId="0" applyFont="1" applyFill="1" applyAlignment="1">
      <alignment horizontal="left"/>
    </xf>
    <xf numFmtId="43" fontId="6" fillId="0" borderId="0" xfId="0" applyNumberFormat="1" applyFont="1"/>
    <xf numFmtId="170" fontId="8" fillId="15" borderId="0" xfId="2" applyNumberFormat="1" applyFont="1" applyFill="1" applyAlignment="1">
      <alignment horizontal="right"/>
    </xf>
    <xf numFmtId="170" fontId="8" fillId="0" borderId="0" xfId="2" applyNumberFormat="1" applyFont="1" applyAlignment="1">
      <alignment horizontal="right"/>
    </xf>
    <xf numFmtId="169" fontId="8" fillId="16" borderId="0" xfId="1" applyNumberFormat="1" applyFont="1" applyFill="1" applyAlignment="1" applyProtection="1">
      <protection locked="0"/>
    </xf>
    <xf numFmtId="169" fontId="8" fillId="0" borderId="0" xfId="1" applyNumberFormat="1" applyFont="1" applyFill="1" applyBorder="1" applyAlignment="1" applyProtection="1"/>
    <xf numFmtId="169" fontId="8" fillId="16" borderId="2" xfId="1" applyNumberFormat="1" applyFont="1" applyFill="1" applyBorder="1" applyAlignment="1" applyProtection="1">
      <protection locked="0"/>
    </xf>
    <xf numFmtId="39" fontId="6" fillId="15" borderId="0" xfId="2" applyNumberFormat="1" applyFont="1" applyFill="1"/>
    <xf numFmtId="39" fontId="6" fillId="0" borderId="0" xfId="2" applyNumberFormat="1" applyFont="1"/>
    <xf numFmtId="169" fontId="8" fillId="16" borderId="0" xfId="1" applyNumberFormat="1" applyFont="1" applyFill="1" applyBorder="1" applyAlignment="1" applyProtection="1">
      <alignment horizontal="right"/>
      <protection locked="0"/>
    </xf>
    <xf numFmtId="171" fontId="6" fillId="15" borderId="2" xfId="1" applyNumberFormat="1" applyFont="1" applyFill="1" applyBorder="1" applyProtection="1"/>
    <xf numFmtId="171" fontId="6" fillId="0" borderId="0" xfId="1" applyNumberFormat="1" applyFont="1" applyFill="1" applyBorder="1" applyProtection="1"/>
    <xf numFmtId="169" fontId="6" fillId="15" borderId="0" xfId="1" applyNumberFormat="1" applyFont="1" applyFill="1" applyProtection="1"/>
    <xf numFmtId="0" fontId="7" fillId="15" borderId="0" xfId="2" applyFont="1" applyFill="1" applyAlignment="1">
      <alignment horizontal="left" indent="2"/>
    </xf>
    <xf numFmtId="39" fontId="7" fillId="15" borderId="0" xfId="2" applyNumberFormat="1" applyFont="1" applyFill="1" applyAlignment="1">
      <alignment horizontal="right"/>
    </xf>
    <xf numFmtId="39" fontId="7" fillId="0" borderId="0" xfId="2" applyNumberFormat="1" applyFont="1" applyAlignment="1">
      <alignment horizontal="right"/>
    </xf>
    <xf numFmtId="171" fontId="8" fillId="15" borderId="0" xfId="1" applyNumberFormat="1" applyFont="1" applyFill="1" applyBorder="1" applyAlignment="1" applyProtection="1"/>
    <xf numFmtId="171" fontId="8" fillId="0" borderId="0" xfId="1" applyNumberFormat="1" applyFont="1" applyFill="1" applyBorder="1" applyAlignment="1" applyProtection="1"/>
    <xf numFmtId="39" fontId="6" fillId="15" borderId="0" xfId="0" applyNumberFormat="1" applyFont="1" applyFill="1"/>
    <xf numFmtId="169" fontId="10" fillId="15" borderId="0" xfId="1" applyNumberFormat="1" applyFont="1" applyFill="1" applyProtection="1"/>
    <xf numFmtId="169" fontId="10" fillId="0" borderId="0" xfId="1" applyNumberFormat="1" applyFont="1" applyFill="1" applyBorder="1" applyProtection="1"/>
    <xf numFmtId="0" fontId="5" fillId="15" borderId="0" xfId="0" applyFont="1" applyFill="1"/>
    <xf numFmtId="170" fontId="8" fillId="15" borderId="0" xfId="2" applyNumberFormat="1" applyFont="1" applyFill="1"/>
    <xf numFmtId="4" fontId="8" fillId="15" borderId="0" xfId="2" applyNumberFormat="1" applyFont="1" applyFill="1"/>
    <xf numFmtId="4" fontId="8" fillId="0" borderId="0" xfId="2" applyNumberFormat="1" applyFont="1"/>
    <xf numFmtId="168" fontId="6" fillId="0" borderId="0" xfId="4" applyNumberFormat="1" applyFont="1" applyAlignment="1" applyProtection="1"/>
    <xf numFmtId="44" fontId="6" fillId="0" borderId="0" xfId="4" applyFont="1" applyFill="1" applyBorder="1" applyAlignment="1" applyProtection="1"/>
    <xf numFmtId="168" fontId="6" fillId="0" borderId="0" xfId="4" applyNumberFormat="1" applyFont="1" applyFill="1" applyAlignment="1" applyProtection="1"/>
    <xf numFmtId="168" fontId="6" fillId="0" borderId="0" xfId="4" applyNumberFormat="1" applyFont="1" applyFill="1" applyBorder="1" applyAlignment="1" applyProtection="1"/>
    <xf numFmtId="0" fontId="12" fillId="0" borderId="0" xfId="2" applyFont="1" applyAlignment="1">
      <alignment horizontal="right"/>
    </xf>
    <xf numFmtId="43" fontId="6" fillId="16" borderId="0" xfId="1" applyFont="1" applyFill="1" applyAlignment="1" applyProtection="1">
      <protection locked="0"/>
    </xf>
    <xf numFmtId="43" fontId="6" fillId="16" borderId="0" xfId="1" applyFont="1" applyFill="1" applyBorder="1" applyAlignment="1" applyProtection="1">
      <protection locked="0"/>
    </xf>
    <xf numFmtId="43" fontId="8" fillId="16" borderId="0" xfId="1" applyFont="1" applyFill="1" applyBorder="1" applyAlignment="1" applyProtection="1">
      <protection locked="0"/>
    </xf>
    <xf numFmtId="0" fontId="11" fillId="17" borderId="6" xfId="5" applyFont="1" applyFill="1" applyBorder="1" applyAlignment="1">
      <alignment horizontal="center"/>
    </xf>
    <xf numFmtId="0" fontId="13" fillId="0" borderId="0" xfId="2" applyFont="1"/>
    <xf numFmtId="49" fontId="14" fillId="0" borderId="0" xfId="2" applyNumberFormat="1" applyFont="1" applyAlignment="1">
      <alignment horizontal="center"/>
    </xf>
    <xf numFmtId="0" fontId="15" fillId="18" borderId="7" xfId="5" applyFont="1" applyFill="1" applyBorder="1" applyAlignment="1">
      <alignment wrapText="1"/>
    </xf>
    <xf numFmtId="171" fontId="16" fillId="18" borderId="0" xfId="1" applyNumberFormat="1" applyFont="1" applyFill="1" applyBorder="1" applyAlignment="1" applyProtection="1"/>
    <xf numFmtId="0" fontId="17" fillId="0" borderId="0" xfId="0" applyFont="1"/>
    <xf numFmtId="49" fontId="13" fillId="0" borderId="0" xfId="0" applyNumberFormat="1" applyFont="1"/>
    <xf numFmtId="171" fontId="6" fillId="0" borderId="0" xfId="2" applyNumberFormat="1" applyFont="1"/>
    <xf numFmtId="169" fontId="6" fillId="15" borderId="0" xfId="1" applyNumberFormat="1" applyFont="1" applyFill="1" applyBorder="1" applyProtection="1"/>
    <xf numFmtId="168" fontId="6" fillId="15" borderId="0" xfId="0" applyNumberFormat="1" applyFont="1" applyFill="1"/>
    <xf numFmtId="167" fontId="8" fillId="16" borderId="0" xfId="2" applyNumberFormat="1" applyFont="1" applyFill="1" applyAlignment="1" applyProtection="1">
      <alignment horizontal="right"/>
      <protection locked="0"/>
    </xf>
    <xf numFmtId="168" fontId="8" fillId="15" borderId="0" xfId="2" applyNumberFormat="1" applyFont="1" applyFill="1" applyAlignment="1">
      <alignment horizontal="right"/>
    </xf>
    <xf numFmtId="169" fontId="8" fillId="15" borderId="0" xfId="1" applyNumberFormat="1" applyFont="1" applyFill="1" applyBorder="1" applyAlignment="1" applyProtection="1">
      <alignment horizontal="right"/>
    </xf>
    <xf numFmtId="169" fontId="6" fillId="15" borderId="0" xfId="4" applyNumberFormat="1" applyFont="1" applyFill="1" applyProtection="1"/>
    <xf numFmtId="168" fontId="6" fillId="15" borderId="0" xfId="4" applyNumberFormat="1" applyFont="1" applyFill="1" applyProtection="1"/>
    <xf numFmtId="43" fontId="6" fillId="15" borderId="0" xfId="2" applyNumberFormat="1" applyFont="1" applyFill="1"/>
    <xf numFmtId="169" fontId="6" fillId="15" borderId="0" xfId="2" applyNumberFormat="1" applyFont="1" applyFill="1"/>
    <xf numFmtId="168" fontId="6" fillId="15" borderId="0" xfId="2" applyNumberFormat="1" applyFont="1" applyFill="1"/>
    <xf numFmtId="169" fontId="8" fillId="0" borderId="0" xfId="1" applyNumberFormat="1" applyFont="1" applyFill="1" applyAlignment="1" applyProtection="1">
      <alignment horizontal="right"/>
      <protection locked="0"/>
    </xf>
    <xf numFmtId="169" fontId="8" fillId="0" borderId="0" xfId="1" applyNumberFormat="1" applyFont="1" applyFill="1" applyAlignment="1" applyProtection="1">
      <alignment horizontal="right"/>
    </xf>
    <xf numFmtId="43" fontId="6" fillId="15" borderId="2" xfId="0" applyNumberFormat="1" applyFont="1" applyFill="1" applyBorder="1"/>
    <xf numFmtId="169" fontId="6" fillId="15" borderId="2" xfId="0" applyNumberFormat="1" applyFont="1" applyFill="1" applyBorder="1"/>
    <xf numFmtId="168" fontId="6" fillId="15" borderId="2" xfId="0" applyNumberFormat="1" applyFont="1" applyFill="1" applyBorder="1"/>
    <xf numFmtId="168" fontId="10" fillId="15" borderId="0" xfId="0" applyNumberFormat="1" applyFont="1" applyFill="1"/>
    <xf numFmtId="44" fontId="6" fillId="15" borderId="5" xfId="4" applyFont="1" applyFill="1" applyBorder="1" applyProtection="1"/>
    <xf numFmtId="169" fontId="6" fillId="15" borderId="5" xfId="4" applyNumberFormat="1" applyFont="1" applyFill="1" applyBorder="1" applyProtection="1"/>
    <xf numFmtId="168" fontId="6" fillId="15" borderId="5" xfId="4" applyNumberFormat="1" applyFont="1" applyFill="1" applyBorder="1" applyProtection="1"/>
    <xf numFmtId="169" fontId="8" fillId="15" borderId="0" xfId="2" applyNumberFormat="1" applyFont="1" applyFill="1" applyAlignment="1">
      <alignment horizontal="right"/>
    </xf>
    <xf numFmtId="169" fontId="6" fillId="15" borderId="0" xfId="4" applyNumberFormat="1" applyFont="1" applyFill="1" applyProtection="1">
      <protection locked="0"/>
    </xf>
    <xf numFmtId="43" fontId="6" fillId="15" borderId="5" xfId="0" applyNumberFormat="1" applyFont="1" applyFill="1" applyBorder="1"/>
    <xf numFmtId="44" fontId="6" fillId="15" borderId="2" xfId="4" applyFont="1" applyFill="1" applyBorder="1" applyProtection="1"/>
    <xf numFmtId="169" fontId="6" fillId="15" borderId="2" xfId="4" applyNumberFormat="1" applyFont="1" applyFill="1" applyBorder="1" applyProtection="1"/>
    <xf numFmtId="168" fontId="6" fillId="15" borderId="2" xfId="4" applyNumberFormat="1" applyFont="1" applyFill="1" applyBorder="1" applyProtection="1"/>
    <xf numFmtId="0" fontId="6" fillId="41" borderId="0" xfId="0" applyFont="1" applyFill="1"/>
    <xf numFmtId="0" fontId="6" fillId="41" borderId="0" xfId="2" applyFont="1" applyFill="1"/>
    <xf numFmtId="0" fontId="8" fillId="41" borderId="0" xfId="2" applyFont="1" applyFill="1"/>
    <xf numFmtId="171" fontId="6" fillId="15" borderId="0" xfId="1" applyNumberFormat="1" applyFont="1" applyFill="1" applyBorder="1" applyProtection="1"/>
    <xf numFmtId="44" fontId="6" fillId="15" borderId="0" xfId="0" applyNumberFormat="1" applyFont="1" applyFill="1"/>
    <xf numFmtId="43" fontId="6" fillId="15" borderId="0" xfId="4" applyNumberFormat="1" applyFont="1" applyFill="1" applyProtection="1"/>
    <xf numFmtId="43" fontId="8" fillId="0" borderId="0" xfId="1" applyFont="1" applyFill="1" applyAlignment="1" applyProtection="1">
      <alignment horizontal="right"/>
    </xf>
    <xf numFmtId="43" fontId="6" fillId="15" borderId="5" xfId="4" applyNumberFormat="1" applyFont="1" applyFill="1" applyBorder="1" applyProtection="1"/>
    <xf numFmtId="43" fontId="6" fillId="15" borderId="0" xfId="4" applyNumberFormat="1" applyFont="1" applyFill="1" applyProtection="1">
      <protection locked="0"/>
    </xf>
    <xf numFmtId="43" fontId="8" fillId="15" borderId="0" xfId="2" applyNumberFormat="1" applyFont="1" applyFill="1" applyAlignment="1">
      <alignment horizontal="right"/>
    </xf>
    <xf numFmtId="43" fontId="6" fillId="15" borderId="2" xfId="4" applyNumberFormat="1" applyFont="1" applyFill="1" applyBorder="1" applyProtection="1"/>
    <xf numFmtId="169" fontId="8" fillId="16" borderId="0" xfId="1" applyNumberFormat="1" applyFont="1" applyFill="1" applyBorder="1" applyAlignment="1" applyProtection="1">
      <protection locked="0"/>
    </xf>
    <xf numFmtId="44" fontId="6" fillId="15" borderId="0" xfId="4" applyFont="1" applyFill="1" applyBorder="1" applyProtection="1"/>
    <xf numFmtId="169" fontId="6" fillId="16" borderId="0" xfId="1" applyNumberFormat="1" applyFont="1" applyFill="1" applyAlignment="1" applyProtection="1">
      <protection locked="0"/>
    </xf>
    <xf numFmtId="172" fontId="6" fillId="16" borderId="0" xfId="1" applyNumberFormat="1" applyFont="1" applyFill="1" applyAlignment="1" applyProtection="1">
      <protection locked="0"/>
    </xf>
    <xf numFmtId="172" fontId="6" fillId="16" borderId="0" xfId="1" applyNumberFormat="1" applyFont="1" applyFill="1" applyBorder="1" applyAlignment="1" applyProtection="1">
      <protection locked="0"/>
    </xf>
    <xf numFmtId="172" fontId="8" fillId="16" borderId="0" xfId="1" applyNumberFormat="1" applyFont="1" applyFill="1" applyBorder="1" applyAlignment="1" applyProtection="1">
      <protection locked="0"/>
    </xf>
    <xf numFmtId="0" fontId="8" fillId="15" borderId="0" xfId="2" applyFont="1" applyFill="1" applyAlignment="1">
      <alignment horizontal="center"/>
    </xf>
    <xf numFmtId="0" fontId="6" fillId="0" borderId="0" xfId="0" applyFont="1"/>
    <xf numFmtId="0" fontId="5" fillId="15" borderId="0" xfId="0" applyFont="1" applyFill="1" applyAlignment="1">
      <alignment horizontal="center" vertical="center"/>
    </xf>
    <xf numFmtId="4" fontId="5" fillId="15" borderId="0" xfId="2" applyNumberFormat="1" applyFont="1" applyFill="1" applyAlignment="1">
      <alignment horizontal="center"/>
    </xf>
    <xf numFmtId="0" fontId="7" fillId="15" borderId="0" xfId="2" applyFont="1" applyFill="1" applyAlignment="1">
      <alignment horizontal="center"/>
    </xf>
    <xf numFmtId="4" fontId="7" fillId="15" borderId="0" xfId="2" applyNumberFormat="1" applyFont="1" applyFill="1" applyAlignment="1">
      <alignment horizontal="center"/>
    </xf>
    <xf numFmtId="4" fontId="5" fillId="15" borderId="0" xfId="2" applyNumberFormat="1" applyFont="1" applyFill="1"/>
    <xf numFmtId="4" fontId="43" fillId="15" borderId="0" xfId="2" applyNumberFormat="1" applyFont="1" applyFill="1"/>
    <xf numFmtId="4" fontId="7" fillId="15" borderId="0" xfId="2" applyNumberFormat="1" applyFont="1" applyFill="1"/>
    <xf numFmtId="4" fontId="43" fillId="15" borderId="0" xfId="2" applyNumberFormat="1" applyFont="1" applyFill="1" applyAlignment="1">
      <alignment horizontal="center"/>
    </xf>
    <xf numFmtId="0" fontId="10" fillId="0" borderId="0" xfId="2" applyFont="1"/>
    <xf numFmtId="165" fontId="8" fillId="16" borderId="0" xfId="1" applyNumberFormat="1" applyFont="1" applyFill="1" applyAlignment="1" applyProtection="1">
      <protection locked="0"/>
    </xf>
    <xf numFmtId="0" fontId="8" fillId="0" borderId="0" xfId="2" applyFont="1"/>
    <xf numFmtId="169" fontId="6" fillId="16" borderId="2" xfId="1" applyNumberFormat="1" applyFont="1" applyFill="1" applyBorder="1" applyAlignment="1" applyProtection="1">
      <protection locked="0"/>
    </xf>
    <xf numFmtId="0" fontId="8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5" fillId="15" borderId="0" xfId="0" applyFont="1" applyFill="1" applyAlignment="1">
      <alignment vertical="center"/>
    </xf>
    <xf numFmtId="0" fontId="6" fillId="0" borderId="0" xfId="2" applyFont="1" applyAlignment="1">
      <alignment horizontal="center"/>
    </xf>
    <xf numFmtId="0" fontId="6" fillId="15" borderId="0" xfId="2" applyFont="1" applyFill="1" applyAlignment="1">
      <alignment horizontal="center"/>
    </xf>
    <xf numFmtId="168" fontId="6" fillId="0" borderId="0" xfId="4" applyNumberFormat="1" applyFont="1" applyAlignment="1" applyProtection="1">
      <alignment horizontal="center"/>
    </xf>
    <xf numFmtId="43" fontId="6" fillId="16" borderId="0" xfId="1" applyFont="1" applyFill="1" applyAlignment="1" applyProtection="1">
      <alignment horizontal="center"/>
      <protection locked="0"/>
    </xf>
    <xf numFmtId="43" fontId="6" fillId="16" borderId="0" xfId="1" applyFont="1" applyFill="1" applyBorder="1" applyAlignment="1" applyProtection="1">
      <alignment horizontal="center"/>
      <protection locked="0"/>
    </xf>
    <xf numFmtId="43" fontId="8" fillId="16" borderId="0" xfId="1" applyFont="1" applyFill="1" applyBorder="1" applyAlignment="1" applyProtection="1">
      <alignment horizontal="center"/>
      <protection locked="0"/>
    </xf>
    <xf numFmtId="169" fontId="6" fillId="0" borderId="0" xfId="1" applyNumberFormat="1" applyFont="1" applyAlignment="1" applyProtection="1">
      <alignment horizontal="center"/>
    </xf>
    <xf numFmtId="0" fontId="13" fillId="0" borderId="0" xfId="2" applyFont="1" applyAlignment="1">
      <alignment horizontal="center"/>
    </xf>
    <xf numFmtId="167" fontId="8" fillId="16" borderId="0" xfId="2" applyNumberFormat="1" applyFont="1" applyFill="1" applyAlignment="1">
      <alignment horizontal="left"/>
    </xf>
    <xf numFmtId="167" fontId="8" fillId="16" borderId="2" xfId="2" applyNumberFormat="1" applyFont="1" applyFill="1" applyBorder="1" applyAlignment="1">
      <alignment horizontal="left"/>
    </xf>
    <xf numFmtId="43" fontId="6" fillId="15" borderId="0" xfId="0" applyNumberFormat="1" applyFont="1" applyFill="1" applyAlignment="1">
      <alignment horizontal="left"/>
    </xf>
    <xf numFmtId="0" fontId="10" fillId="15" borderId="0" xfId="0" applyFont="1" applyFill="1" applyAlignment="1">
      <alignment horizontal="left"/>
    </xf>
    <xf numFmtId="171" fontId="6" fillId="15" borderId="2" xfId="0" applyNumberFormat="1" applyFont="1" applyFill="1" applyBorder="1" applyAlignment="1">
      <alignment horizontal="left"/>
    </xf>
    <xf numFmtId="169" fontId="6" fillId="15" borderId="0" xfId="0" applyNumberFormat="1" applyFont="1" applyFill="1" applyAlignment="1">
      <alignment horizontal="left"/>
    </xf>
    <xf numFmtId="4" fontId="8" fillId="15" borderId="0" xfId="2" applyNumberFormat="1" applyFont="1" applyFill="1" applyAlignment="1">
      <alignment horizontal="left"/>
    </xf>
    <xf numFmtId="169" fontId="8" fillId="16" borderId="0" xfId="1" applyNumberFormat="1" applyFont="1" applyFill="1" applyAlignment="1" applyProtection="1">
      <alignment horizontal="left"/>
    </xf>
    <xf numFmtId="169" fontId="8" fillId="16" borderId="2" xfId="1" applyNumberFormat="1" applyFont="1" applyFill="1" applyBorder="1" applyAlignment="1" applyProtection="1">
      <alignment horizontal="left"/>
    </xf>
    <xf numFmtId="39" fontId="8" fillId="15" borderId="0" xfId="2" applyNumberFormat="1" applyFont="1" applyFill="1" applyAlignment="1">
      <alignment horizontal="left"/>
    </xf>
    <xf numFmtId="39" fontId="6" fillId="15" borderId="0" xfId="2" applyNumberFormat="1" applyFont="1" applyFill="1" applyAlignment="1">
      <alignment horizontal="left"/>
    </xf>
    <xf numFmtId="0" fontId="6" fillId="15" borderId="0" xfId="2" applyFont="1" applyFill="1" applyAlignment="1">
      <alignment horizontal="left"/>
    </xf>
    <xf numFmtId="171" fontId="6" fillId="15" borderId="2" xfId="1" applyNumberFormat="1" applyFont="1" applyFill="1" applyBorder="1" applyAlignment="1" applyProtection="1">
      <alignment horizontal="left"/>
    </xf>
    <xf numFmtId="39" fontId="7" fillId="15" borderId="0" xfId="2" applyNumberFormat="1" applyFont="1" applyFill="1" applyAlignment="1">
      <alignment horizontal="left"/>
    </xf>
    <xf numFmtId="171" fontId="8" fillId="15" borderId="0" xfId="1" applyNumberFormat="1" applyFont="1" applyFill="1" applyBorder="1" applyAlignment="1" applyProtection="1">
      <alignment horizontal="left"/>
    </xf>
    <xf numFmtId="171" fontId="8" fillId="15" borderId="2" xfId="1" applyNumberFormat="1" applyFont="1" applyFill="1" applyBorder="1" applyAlignment="1" applyProtection="1">
      <alignment horizontal="left"/>
    </xf>
    <xf numFmtId="169" fontId="6" fillId="15" borderId="0" xfId="1" applyNumberFormat="1" applyFont="1" applyFill="1" applyAlignment="1" applyProtection="1">
      <alignment horizontal="left"/>
    </xf>
    <xf numFmtId="169" fontId="10" fillId="15" borderId="0" xfId="1" applyNumberFormat="1" applyFont="1" applyFill="1" applyAlignment="1" applyProtection="1">
      <alignment horizontal="left"/>
    </xf>
    <xf numFmtId="171" fontId="6" fillId="15" borderId="0" xfId="1" applyNumberFormat="1" applyFont="1" applyFill="1" applyBorder="1" applyAlignment="1" applyProtection="1">
      <alignment horizontal="left"/>
    </xf>
    <xf numFmtId="39" fontId="6" fillId="15" borderId="0" xfId="0" applyNumberFormat="1" applyFont="1" applyFill="1" applyAlignment="1">
      <alignment horizontal="left"/>
    </xf>
    <xf numFmtId="167" fontId="8" fillId="15" borderId="0" xfId="2" applyNumberFormat="1" applyFont="1" applyFill="1" applyAlignment="1">
      <alignment horizontal="left"/>
    </xf>
    <xf numFmtId="167" fontId="8" fillId="15" borderId="4" xfId="2" applyNumberFormat="1" applyFont="1" applyFill="1" applyBorder="1" applyAlignment="1">
      <alignment horizontal="left"/>
    </xf>
    <xf numFmtId="0" fontId="21" fillId="0" borderId="16" xfId="0" applyFont="1" applyBorder="1"/>
    <xf numFmtId="49" fontId="4" fillId="0" borderId="16" xfId="0" applyNumberFormat="1" applyFont="1" applyBorder="1" applyAlignment="1">
      <alignment horizontal="center"/>
    </xf>
    <xf numFmtId="0" fontId="44" fillId="42" borderId="17" xfId="0" applyFont="1" applyFill="1" applyBorder="1" applyAlignment="1">
      <alignment vertical="center"/>
    </xf>
    <xf numFmtId="0" fontId="44" fillId="42" borderId="17" xfId="0" applyFont="1" applyFill="1" applyBorder="1" applyAlignment="1">
      <alignment horizontal="left" vertical="center"/>
    </xf>
    <xf numFmtId="0" fontId="44" fillId="42" borderId="17" xfId="0" applyFont="1" applyFill="1" applyBorder="1" applyAlignment="1">
      <alignment vertical="center" wrapText="1"/>
    </xf>
    <xf numFmtId="0" fontId="44" fillId="42" borderId="0" xfId="0" applyFont="1" applyFill="1" applyAlignment="1">
      <alignment vertical="center"/>
    </xf>
    <xf numFmtId="0" fontId="8" fillId="0" borderId="0" xfId="0" applyFont="1"/>
    <xf numFmtId="0" fontId="21" fillId="0" borderId="0" xfId="0" applyFont="1"/>
    <xf numFmtId="49" fontId="4" fillId="0" borderId="0" xfId="0" applyNumberFormat="1" applyFont="1" applyAlignment="1">
      <alignment horizontal="center"/>
    </xf>
    <xf numFmtId="49" fontId="4" fillId="43" borderId="0" xfId="0" applyNumberFormat="1" applyFont="1" applyFill="1" applyAlignment="1">
      <alignment horizontal="center"/>
    </xf>
    <xf numFmtId="0" fontId="8" fillId="43" borderId="0" xfId="0" applyFont="1" applyFill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9" fontId="4" fillId="0" borderId="0" xfId="0" applyNumberFormat="1" applyFont="1" applyAlignment="1">
      <alignment textRotation="45"/>
    </xf>
    <xf numFmtId="49" fontId="4" fillId="43" borderId="0" xfId="0" applyNumberFormat="1" applyFont="1" applyFill="1" applyAlignment="1">
      <alignment textRotation="45"/>
    </xf>
    <xf numFmtId="0" fontId="7" fillId="43" borderId="0" xfId="0" applyFont="1" applyFill="1"/>
    <xf numFmtId="0" fontId="7" fillId="43" borderId="0" xfId="0" applyFont="1" applyFill="1" applyAlignment="1">
      <alignment horizontal="center"/>
    </xf>
    <xf numFmtId="43" fontId="8" fillId="0" borderId="0" xfId="0" applyNumberFormat="1" applyFont="1" applyAlignment="1">
      <alignment vertical="center" wrapText="1"/>
    </xf>
    <xf numFmtId="173" fontId="7" fillId="43" borderId="0" xfId="0" applyNumberFormat="1" applyFont="1" applyFill="1"/>
    <xf numFmtId="173" fontId="7" fillId="43" borderId="0" xfId="0" applyNumberFormat="1" applyFont="1" applyFill="1" applyAlignment="1">
      <alignment horizontal="center" vertical="top"/>
    </xf>
    <xf numFmtId="49" fontId="21" fillId="0" borderId="0" xfId="0" applyNumberFormat="1" applyFont="1"/>
    <xf numFmtId="49" fontId="21" fillId="43" borderId="0" xfId="0" applyNumberFormat="1" applyFont="1" applyFill="1"/>
    <xf numFmtId="43" fontId="8" fillId="43" borderId="0" xfId="0" applyNumberFormat="1" applyFont="1" applyFill="1"/>
    <xf numFmtId="0" fontId="7" fillId="43" borderId="0" xfId="0" applyFont="1" applyFill="1" applyAlignment="1">
      <alignment horizontal="center" vertical="center"/>
    </xf>
    <xf numFmtId="0" fontId="8" fillId="43" borderId="0" xfId="0" applyFont="1" applyFill="1" applyAlignment="1">
      <alignment horizontal="center"/>
    </xf>
    <xf numFmtId="41" fontId="7" fillId="43" borderId="0" xfId="0" applyNumberFormat="1" applyFont="1" applyFill="1" applyAlignment="1">
      <alignment horizontal="center"/>
    </xf>
    <xf numFmtId="0" fontId="21" fillId="0" borderId="6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67" fontId="8" fillId="0" borderId="0" xfId="0" applyNumberFormat="1" applyFont="1"/>
    <xf numFmtId="0" fontId="8" fillId="0" borderId="0" xfId="0" applyFont="1" applyAlignment="1">
      <alignment horizontal="center"/>
    </xf>
    <xf numFmtId="0" fontId="8" fillId="43" borderId="0" xfId="0" applyFont="1" applyFill="1" applyAlignment="1">
      <alignment horizontal="left"/>
    </xf>
    <xf numFmtId="44" fontId="8" fillId="0" borderId="0" xfId="1349" applyFont="1"/>
    <xf numFmtId="168" fontId="8" fillId="0" borderId="0" xfId="1349" applyNumberFormat="1" applyFont="1"/>
    <xf numFmtId="169" fontId="8" fillId="0" borderId="0" xfId="0" applyNumberFormat="1" applyFont="1"/>
    <xf numFmtId="44" fontId="8" fillId="16" borderId="0" xfId="1349" applyFont="1" applyFill="1"/>
    <xf numFmtId="0" fontId="7" fillId="43" borderId="0" xfId="0" applyFont="1" applyFill="1" applyAlignment="1">
      <alignment horizontal="left"/>
    </xf>
    <xf numFmtId="44" fontId="8" fillId="43" borderId="0" xfId="1349" applyFont="1" applyFill="1" applyBorder="1" applyProtection="1">
      <protection locked="0"/>
    </xf>
    <xf numFmtId="44" fontId="8" fillId="43" borderId="0" xfId="1349" applyFont="1" applyFill="1" applyBorder="1"/>
    <xf numFmtId="44" fontId="8" fillId="43" borderId="18" xfId="1349" applyFont="1" applyFill="1" applyBorder="1"/>
    <xf numFmtId="168" fontId="8" fillId="43" borderId="18" xfId="1349" applyNumberFormat="1" applyFont="1" applyFill="1" applyBorder="1"/>
    <xf numFmtId="168" fontId="8" fillId="43" borderId="0" xfId="0" applyNumberFormat="1" applyFont="1" applyFill="1"/>
    <xf numFmtId="168" fontId="8" fillId="43" borderId="0" xfId="1349" applyNumberFormat="1" applyFont="1" applyFill="1" applyBorder="1"/>
    <xf numFmtId="168" fontId="8" fillId="43" borderId="0" xfId="1349" applyNumberFormat="1" applyFont="1" applyFill="1" applyBorder="1" applyProtection="1">
      <protection locked="0"/>
    </xf>
    <xf numFmtId="39" fontId="8" fillId="43" borderId="0" xfId="0" applyNumberFormat="1" applyFont="1" applyFill="1"/>
    <xf numFmtId="169" fontId="8" fillId="43" borderId="0" xfId="0" applyNumberFormat="1" applyFont="1" applyFill="1"/>
    <xf numFmtId="168" fontId="8" fillId="0" borderId="19" xfId="1349" applyNumberFormat="1" applyFont="1" applyBorder="1"/>
    <xf numFmtId="167" fontId="8" fillId="43" borderId="0" xfId="0" applyNumberFormat="1" applyFont="1" applyFill="1"/>
    <xf numFmtId="0" fontId="7" fillId="0" borderId="0" xfId="0" applyFont="1"/>
    <xf numFmtId="39" fontId="8" fillId="0" borderId="0" xfId="0" applyNumberFormat="1" applyFont="1"/>
    <xf numFmtId="168" fontId="8" fillId="0" borderId="0" xfId="1349" applyNumberFormat="1" applyFont="1" applyProtection="1">
      <protection locked="0"/>
    </xf>
    <xf numFmtId="168" fontId="8" fillId="16" borderId="0" xfId="1349" applyNumberFormat="1" applyFont="1" applyFill="1"/>
    <xf numFmtId="0" fontId="8" fillId="44" borderId="0" xfId="0" applyFont="1" applyFill="1"/>
    <xf numFmtId="44" fontId="8" fillId="0" borderId="0" xfId="1349" applyFont="1" applyFill="1" applyProtection="1">
      <protection locked="0"/>
    </xf>
    <xf numFmtId="44" fontId="8" fillId="0" borderId="0" xfId="1349" applyFont="1" applyFill="1"/>
    <xf numFmtId="44" fontId="8" fillId="0" borderId="19" xfId="1349" applyFont="1" applyBorder="1"/>
    <xf numFmtId="41" fontId="8" fillId="43" borderId="0" xfId="0" applyNumberFormat="1" applyFont="1" applyFill="1"/>
    <xf numFmtId="49" fontId="21" fillId="0" borderId="0" xfId="0" applyNumberFormat="1" applyFont="1" applyAlignment="1">
      <alignment horizontal="center"/>
    </xf>
    <xf numFmtId="49" fontId="21" fillId="43" borderId="0" xfId="0" applyNumberFormat="1" applyFont="1" applyFill="1" applyAlignment="1">
      <alignment horizontal="center"/>
    </xf>
    <xf numFmtId="168" fontId="8" fillId="43" borderId="2" xfId="1349" applyNumberFormat="1" applyFont="1" applyFill="1" applyBorder="1"/>
    <xf numFmtId="168" fontId="8" fillId="43" borderId="19" xfId="1349" applyNumberFormat="1" applyFont="1" applyFill="1" applyBorder="1"/>
    <xf numFmtId="0" fontId="7" fillId="43" borderId="0" xfId="0" applyFont="1" applyFill="1" applyAlignment="1">
      <alignment vertical="center"/>
    </xf>
    <xf numFmtId="168" fontId="7" fillId="43" borderId="0" xfId="1349" applyNumberFormat="1" applyFont="1" applyFill="1" applyBorder="1" applyAlignment="1">
      <alignment horizontal="center" vertical="center"/>
    </xf>
    <xf numFmtId="168" fontId="7" fillId="43" borderId="0" xfId="1349" applyNumberFormat="1" applyFont="1" applyFill="1" applyBorder="1" applyAlignment="1" applyProtection="1">
      <alignment vertical="center"/>
      <protection locked="0"/>
    </xf>
    <xf numFmtId="168" fontId="7" fillId="43" borderId="0" xfId="1349" applyNumberFormat="1" applyFont="1" applyFill="1" applyBorder="1" applyAlignment="1">
      <alignment vertical="center"/>
    </xf>
    <xf numFmtId="168" fontId="7" fillId="43" borderId="0" xfId="1349" applyNumberFormat="1" applyFont="1" applyFill="1" applyBorder="1" applyAlignment="1">
      <alignment horizontal="center" vertical="top"/>
    </xf>
    <xf numFmtId="168" fontId="7" fillId="43" borderId="0" xfId="1349" applyNumberFormat="1" applyFont="1" applyFill="1" applyBorder="1" applyProtection="1">
      <protection locked="0"/>
    </xf>
    <xf numFmtId="168" fontId="7" fillId="43" borderId="0" xfId="1349" applyNumberFormat="1" applyFont="1" applyFill="1" applyBorder="1"/>
    <xf numFmtId="168" fontId="7" fillId="43" borderId="0" xfId="1349" applyNumberFormat="1" applyFont="1" applyFill="1" applyBorder="1" applyAlignment="1">
      <alignment horizontal="center"/>
    </xf>
    <xf numFmtId="173" fontId="7" fillId="43" borderId="0" xfId="0" applyNumberFormat="1" applyFont="1" applyFill="1" applyAlignment="1">
      <alignment horizontal="center"/>
    </xf>
    <xf numFmtId="168" fontId="7" fillId="43" borderId="0" xfId="1349" applyNumberFormat="1" applyFont="1" applyFill="1" applyBorder="1" applyAlignment="1" applyProtection="1">
      <alignment horizontal="center" vertical="center"/>
      <protection locked="0"/>
    </xf>
    <xf numFmtId="168" fontId="7" fillId="43" borderId="0" xfId="1349" applyNumberFormat="1" applyFont="1" applyFill="1" applyBorder="1" applyAlignment="1" applyProtection="1">
      <alignment horizontal="center"/>
      <protection locked="0"/>
    </xf>
    <xf numFmtId="168" fontId="7" fillId="43" borderId="18" xfId="1349" applyNumberFormat="1" applyFont="1" applyFill="1" applyBorder="1" applyAlignment="1">
      <alignment horizontal="center"/>
    </xf>
    <xf numFmtId="168" fontId="7" fillId="43" borderId="18" xfId="1349" applyNumberFormat="1" applyFont="1" applyFill="1" applyBorder="1" applyAlignment="1" applyProtection="1">
      <alignment horizontal="center"/>
      <protection locked="0"/>
    </xf>
    <xf numFmtId="0" fontId="21" fillId="43" borderId="0" xfId="0" applyFont="1" applyFill="1"/>
    <xf numFmtId="171" fontId="8" fillId="43" borderId="0" xfId="0" applyNumberFormat="1" applyFont="1" applyFill="1"/>
    <xf numFmtId="44" fontId="8" fillId="16" borderId="0" xfId="1349" applyFont="1" applyFill="1" applyProtection="1">
      <protection locked="0"/>
    </xf>
    <xf numFmtId="44" fontId="8" fillId="0" borderId="0" xfId="1349" applyFont="1" applyProtection="1">
      <protection locked="0"/>
    </xf>
    <xf numFmtId="168" fontId="8" fillId="0" borderId="2" xfId="1349" applyNumberFormat="1" applyFont="1" applyBorder="1"/>
    <xf numFmtId="44" fontId="8" fillId="0" borderId="2" xfId="1349" applyFont="1" applyBorder="1"/>
    <xf numFmtId="174" fontId="8" fillId="0" borderId="19" xfId="1349" applyNumberFormat="1" applyFont="1" applyBorder="1"/>
    <xf numFmtId="0" fontId="7" fillId="0" borderId="0" xfId="0" applyFont="1" applyAlignment="1">
      <alignment wrapText="1"/>
    </xf>
    <xf numFmtId="43" fontId="8" fillId="0" borderId="0" xfId="0" applyNumberFormat="1" applyFont="1"/>
    <xf numFmtId="4" fontId="8" fillId="0" borderId="0" xfId="0" applyNumberFormat="1" applyFont="1"/>
    <xf numFmtId="0" fontId="8" fillId="0" borderId="0" xfId="0" applyFont="1" applyAlignment="1">
      <alignment wrapText="1"/>
    </xf>
    <xf numFmtId="43" fontId="45" fillId="45" borderId="0" xfId="0" applyNumberFormat="1" applyFont="1" applyFill="1" applyProtection="1">
      <protection locked="0"/>
    </xf>
    <xf numFmtId="0" fontId="46" fillId="0" borderId="0" xfId="0" applyFont="1" applyAlignment="1">
      <alignment horizontal="right"/>
    </xf>
    <xf numFmtId="4" fontId="7" fillId="43" borderId="0" xfId="0" applyNumberFormat="1" applyFont="1" applyFill="1"/>
    <xf numFmtId="4" fontId="7" fillId="43" borderId="0" xfId="0" applyNumberFormat="1" applyFont="1" applyFill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4" fontId="8" fillId="43" borderId="0" xfId="0" applyNumberFormat="1" applyFont="1" applyFill="1" applyAlignment="1">
      <alignment horizontal="right"/>
    </xf>
    <xf numFmtId="4" fontId="8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4" fontId="8" fillId="43" borderId="0" xfId="0" applyNumberFormat="1" applyFont="1" applyFill="1" applyAlignment="1">
      <alignment horizontal="center"/>
    </xf>
    <xf numFmtId="4" fontId="8" fillId="0" borderId="0" xfId="0" applyNumberFormat="1" applyFont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0" fontId="8" fillId="43" borderId="0" xfId="0" applyFont="1" applyFill="1" applyAlignment="1">
      <alignment horizontal="left" indent="1"/>
    </xf>
    <xf numFmtId="169" fontId="8" fillId="45" borderId="0" xfId="0" applyNumberFormat="1" applyFont="1" applyFill="1" applyAlignment="1" applyProtection="1">
      <alignment horizontal="right"/>
      <protection locked="0"/>
    </xf>
    <xf numFmtId="166" fontId="8" fillId="43" borderId="0" xfId="0" applyNumberFormat="1" applyFont="1" applyFill="1" applyAlignment="1">
      <alignment horizontal="left"/>
    </xf>
    <xf numFmtId="43" fontId="8" fillId="43" borderId="0" xfId="1" applyFont="1" applyFill="1" applyBorder="1"/>
    <xf numFmtId="167" fontId="8" fillId="45" borderId="0" xfId="0" applyNumberFormat="1" applyFont="1" applyFill="1" applyAlignment="1" applyProtection="1">
      <alignment horizontal="right"/>
      <protection locked="0"/>
    </xf>
    <xf numFmtId="168" fontId="8" fillId="43" borderId="0" xfId="0" applyNumberFormat="1" applyFont="1" applyFill="1" applyAlignment="1">
      <alignment horizontal="right"/>
    </xf>
    <xf numFmtId="167" fontId="8" fillId="0" borderId="0" xfId="0" applyNumberFormat="1" applyFont="1" applyAlignment="1">
      <alignment horizontal="right"/>
    </xf>
    <xf numFmtId="169" fontId="8" fillId="43" borderId="0" xfId="0" applyNumberFormat="1" applyFont="1" applyFill="1" applyAlignment="1">
      <alignment horizontal="right"/>
    </xf>
    <xf numFmtId="169" fontId="8" fillId="0" borderId="0" xfId="0" applyNumberFormat="1" applyFont="1" applyAlignment="1">
      <alignment horizontal="right"/>
    </xf>
    <xf numFmtId="170" fontId="8" fillId="43" borderId="0" xfId="0" applyNumberFormat="1" applyFont="1" applyFill="1" applyAlignment="1">
      <alignment horizontal="left"/>
    </xf>
    <xf numFmtId="43" fontId="8" fillId="0" borderId="0" xfId="0" applyNumberFormat="1" applyFont="1" applyAlignment="1">
      <alignment horizontal="right"/>
    </xf>
    <xf numFmtId="169" fontId="8" fillId="46" borderId="0" xfId="0" applyNumberFormat="1" applyFont="1" applyFill="1" applyAlignment="1" applyProtection="1">
      <alignment horizontal="right"/>
      <protection locked="0"/>
    </xf>
    <xf numFmtId="43" fontId="8" fillId="43" borderId="2" xfId="0" applyNumberFormat="1" applyFont="1" applyFill="1" applyBorder="1"/>
    <xf numFmtId="169" fontId="8" fillId="45" borderId="2" xfId="0" applyNumberFormat="1" applyFont="1" applyFill="1" applyBorder="1" applyAlignment="1" applyProtection="1">
      <alignment horizontal="right"/>
      <protection locked="0"/>
    </xf>
    <xf numFmtId="169" fontId="8" fillId="43" borderId="2" xfId="0" applyNumberFormat="1" applyFont="1" applyFill="1" applyBorder="1"/>
    <xf numFmtId="169" fontId="8" fillId="43" borderId="2" xfId="0" applyNumberFormat="1" applyFont="1" applyFill="1" applyBorder="1" applyAlignment="1">
      <alignment horizontal="right"/>
    </xf>
    <xf numFmtId="168" fontId="8" fillId="43" borderId="2" xfId="0" applyNumberFormat="1" applyFont="1" applyFill="1" applyBorder="1"/>
    <xf numFmtId="43" fontId="8" fillId="43" borderId="0" xfId="0" applyNumberFormat="1" applyFont="1" applyFill="1" applyProtection="1">
      <protection locked="0"/>
    </xf>
    <xf numFmtId="0" fontId="8" fillId="43" borderId="0" xfId="0" applyFont="1" applyFill="1" applyProtection="1">
      <protection locked="0"/>
    </xf>
    <xf numFmtId="43" fontId="8" fillId="43" borderId="20" xfId="0" applyNumberFormat="1" applyFont="1" applyFill="1" applyBorder="1"/>
    <xf numFmtId="44" fontId="8" fillId="43" borderId="20" xfId="0" applyNumberFormat="1" applyFont="1" applyFill="1" applyBorder="1" applyProtection="1">
      <protection locked="0"/>
    </xf>
    <xf numFmtId="169" fontId="8" fillId="43" borderId="20" xfId="0" applyNumberFormat="1" applyFont="1" applyFill="1" applyBorder="1"/>
    <xf numFmtId="168" fontId="8" fillId="43" borderId="20" xfId="0" applyNumberFormat="1" applyFont="1" applyFill="1" applyBorder="1"/>
    <xf numFmtId="171" fontId="8" fillId="0" borderId="0" xfId="0" applyNumberFormat="1" applyFont="1"/>
    <xf numFmtId="4" fontId="8" fillId="43" borderId="0" xfId="0" applyNumberFormat="1" applyFont="1" applyFill="1" applyAlignment="1" applyProtection="1">
      <alignment horizontal="right"/>
      <protection locked="0"/>
    </xf>
    <xf numFmtId="43" fontId="8" fillId="43" borderId="0" xfId="1" applyFont="1" applyFill="1"/>
    <xf numFmtId="43" fontId="8" fillId="43" borderId="2" xfId="1" applyFont="1" applyFill="1" applyBorder="1"/>
    <xf numFmtId="168" fontId="8" fillId="43" borderId="18" xfId="0" applyNumberFormat="1" applyFont="1" applyFill="1" applyBorder="1"/>
    <xf numFmtId="43" fontId="8" fillId="43" borderId="0" xfId="0" applyNumberFormat="1" applyFont="1" applyFill="1" applyAlignment="1">
      <alignment horizontal="right"/>
    </xf>
    <xf numFmtId="39" fontId="8" fillId="43" borderId="0" xfId="0" applyNumberFormat="1" applyFont="1" applyFill="1" applyAlignment="1">
      <alignment horizontal="right"/>
    </xf>
    <xf numFmtId="39" fontId="8" fillId="43" borderId="0" xfId="0" applyNumberFormat="1" applyFont="1" applyFill="1" applyAlignment="1" applyProtection="1">
      <alignment horizontal="right"/>
      <protection locked="0"/>
    </xf>
    <xf numFmtId="39" fontId="8" fillId="0" borderId="0" xfId="0" applyNumberFormat="1" applyFont="1" applyAlignment="1">
      <alignment horizontal="right"/>
    </xf>
    <xf numFmtId="43" fontId="8" fillId="43" borderId="18" xfId="0" applyNumberFormat="1" applyFont="1" applyFill="1" applyBorder="1"/>
    <xf numFmtId="44" fontId="8" fillId="43" borderId="18" xfId="0" applyNumberFormat="1" applyFont="1" applyFill="1" applyBorder="1" applyProtection="1">
      <protection locked="0"/>
    </xf>
    <xf numFmtId="169" fontId="8" fillId="43" borderId="18" xfId="0" applyNumberFormat="1" applyFont="1" applyFill="1" applyBorder="1"/>
    <xf numFmtId="170" fontId="8" fillId="43" borderId="0" xfId="0" applyNumberFormat="1" applyFont="1" applyFill="1" applyAlignment="1">
      <alignment horizontal="right"/>
    </xf>
    <xf numFmtId="170" fontId="8" fillId="43" borderId="0" xfId="0" applyNumberFormat="1" applyFont="1" applyFill="1" applyAlignment="1" applyProtection="1">
      <alignment horizontal="right"/>
      <protection locked="0"/>
    </xf>
    <xf numFmtId="170" fontId="8" fillId="0" borderId="0" xfId="0" applyNumberFormat="1" applyFont="1" applyAlignment="1">
      <alignment horizontal="right"/>
    </xf>
    <xf numFmtId="39" fontId="8" fillId="43" borderId="0" xfId="0" applyNumberFormat="1" applyFont="1" applyFill="1" applyProtection="1">
      <protection locked="0"/>
    </xf>
    <xf numFmtId="169" fontId="8" fillId="45" borderId="18" xfId="0" applyNumberFormat="1" applyFont="1" applyFill="1" applyBorder="1" applyAlignment="1" applyProtection="1">
      <alignment horizontal="right"/>
      <protection locked="0"/>
    </xf>
    <xf numFmtId="44" fontId="8" fillId="43" borderId="20" xfId="0" applyNumberFormat="1" applyFont="1" applyFill="1" applyBorder="1"/>
    <xf numFmtId="44" fontId="8" fillId="43" borderId="0" xfId="0" applyNumberFormat="1" applyFont="1" applyFill="1"/>
    <xf numFmtId="44" fontId="8" fillId="43" borderId="18" xfId="0" applyNumberFormat="1" applyFont="1" applyFill="1" applyBorder="1"/>
    <xf numFmtId="39" fontId="7" fillId="43" borderId="0" xfId="0" applyNumberFormat="1" applyFont="1" applyFill="1" applyAlignment="1">
      <alignment horizontal="right"/>
    </xf>
    <xf numFmtId="39" fontId="7" fillId="0" borderId="0" xfId="0" applyNumberFormat="1" applyFont="1" applyAlignment="1">
      <alignment horizontal="right"/>
    </xf>
    <xf numFmtId="169" fontId="8" fillId="45" borderId="0" xfId="0" applyNumberFormat="1" applyFont="1" applyFill="1" applyProtection="1">
      <protection locked="0"/>
    </xf>
    <xf numFmtId="171" fontId="8" fillId="43" borderId="18" xfId="0" applyNumberFormat="1" applyFont="1" applyFill="1" applyBorder="1"/>
    <xf numFmtId="170" fontId="8" fillId="43" borderId="0" xfId="0" applyNumberFormat="1" applyFont="1" applyFill="1"/>
    <xf numFmtId="4" fontId="8" fillId="43" borderId="0" xfId="0" applyNumberFormat="1" applyFont="1" applyFill="1"/>
    <xf numFmtId="168" fontId="8" fillId="15" borderId="0" xfId="0" applyNumberFormat="1" applyFont="1" applyFill="1" applyProtection="1">
      <protection locked="0"/>
    </xf>
    <xf numFmtId="168" fontId="8" fillId="0" borderId="0" xfId="0" applyNumberFormat="1" applyFont="1"/>
    <xf numFmtId="44" fontId="8" fillId="0" borderId="0" xfId="0" applyNumberFormat="1" applyFont="1"/>
    <xf numFmtId="172" fontId="8" fillId="45" borderId="0" xfId="0" applyNumberFormat="1" applyFont="1" applyFill="1" applyProtection="1">
      <protection locked="0"/>
    </xf>
    <xf numFmtId="43" fontId="8" fillId="45" borderId="0" xfId="0" applyNumberFormat="1" applyFont="1" applyFill="1" applyProtection="1">
      <protection locked="0"/>
    </xf>
    <xf numFmtId="43" fontId="6" fillId="0" borderId="0" xfId="2" applyNumberFormat="1" applyFont="1"/>
    <xf numFmtId="169" fontId="6" fillId="0" borderId="0" xfId="2" applyNumberFormat="1" applyFont="1"/>
    <xf numFmtId="169" fontId="8" fillId="0" borderId="0" xfId="1" applyNumberFormat="1" applyFont="1" applyFill="1" applyAlignment="1" applyProtection="1">
      <protection locked="0"/>
    </xf>
    <xf numFmtId="168" fontId="6" fillId="0" borderId="0" xfId="2" applyNumberFormat="1" applyFont="1"/>
    <xf numFmtId="0" fontId="7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173" fontId="7" fillId="0" borderId="0" xfId="0" applyNumberFormat="1" applyFont="1"/>
    <xf numFmtId="0" fontId="7" fillId="43" borderId="2" xfId="0" applyFont="1" applyFill="1" applyBorder="1" applyAlignment="1">
      <alignment horizontal="center" vertical="center"/>
    </xf>
    <xf numFmtId="41" fontId="7" fillId="43" borderId="2" xfId="0" applyNumberFormat="1" applyFont="1" applyFill="1" applyBorder="1" applyAlignment="1">
      <alignment horizontal="center" vertical="center" wrapText="1"/>
    </xf>
    <xf numFmtId="0" fontId="7" fillId="43" borderId="2" xfId="0" applyFont="1" applyFill="1" applyBorder="1" applyAlignment="1">
      <alignment horizontal="center" vertical="center" wrapText="1"/>
    </xf>
    <xf numFmtId="0" fontId="8" fillId="0" borderId="0" xfId="0" applyFont="1" applyAlignment="1"/>
    <xf numFmtId="4" fontId="7" fillId="15" borderId="2" xfId="2" applyNumberFormat="1" applyFont="1" applyFill="1" applyBorder="1" applyAlignment="1">
      <alignment horizontal="center" wrapText="1"/>
    </xf>
    <xf numFmtId="164" fontId="7" fillId="15" borderId="2" xfId="2" applyNumberFormat="1" applyFont="1" applyFill="1" applyBorder="1" applyAlignment="1">
      <alignment horizontal="center" wrapText="1"/>
    </xf>
    <xf numFmtId="164" fontId="8" fillId="15" borderId="2" xfId="2" applyNumberFormat="1" applyFont="1" applyFill="1" applyBorder="1" applyAlignment="1">
      <alignment horizontal="center" wrapText="1"/>
    </xf>
  </cellXfs>
  <cellStyles count="1350">
    <cellStyle name="20% - Accent1 2" xfId="6" xr:uid="{00000000-0005-0000-0000-000000000000}"/>
    <cellStyle name="20% - Accent1 2 2" xfId="7" xr:uid="{00000000-0005-0000-0000-000001000000}"/>
    <cellStyle name="20% - Accent2 2" xfId="8" xr:uid="{00000000-0005-0000-0000-000002000000}"/>
    <cellStyle name="20% - Accent2 2 2" xfId="9" xr:uid="{00000000-0005-0000-0000-000003000000}"/>
    <cellStyle name="20% - Accent3 2" xfId="10" xr:uid="{00000000-0005-0000-0000-000004000000}"/>
    <cellStyle name="20% - Accent3 2 2" xfId="11" xr:uid="{00000000-0005-0000-0000-000005000000}"/>
    <cellStyle name="20% - Accent4 2" xfId="12" xr:uid="{00000000-0005-0000-0000-000006000000}"/>
    <cellStyle name="20% - Accent4 2 2" xfId="13" xr:uid="{00000000-0005-0000-0000-000007000000}"/>
    <cellStyle name="20% - Accent5 2" xfId="14" xr:uid="{00000000-0005-0000-0000-000008000000}"/>
    <cellStyle name="20% - Accent5 2 2" xfId="15" xr:uid="{00000000-0005-0000-0000-000009000000}"/>
    <cellStyle name="20% - Accent6 2" xfId="16" xr:uid="{00000000-0005-0000-0000-00000A000000}"/>
    <cellStyle name="20% - Accent6 2 2" xfId="17" xr:uid="{00000000-0005-0000-0000-00000B000000}"/>
    <cellStyle name="40% - Accent1 2" xfId="18" xr:uid="{00000000-0005-0000-0000-00000C000000}"/>
    <cellStyle name="40% - Accent1 2 2" xfId="19" xr:uid="{00000000-0005-0000-0000-00000D000000}"/>
    <cellStyle name="40% - Accent2 2" xfId="20" xr:uid="{00000000-0005-0000-0000-00000E000000}"/>
    <cellStyle name="40% - Accent2 2 2" xfId="21" xr:uid="{00000000-0005-0000-0000-00000F000000}"/>
    <cellStyle name="40% - Accent3 2" xfId="22" xr:uid="{00000000-0005-0000-0000-000010000000}"/>
    <cellStyle name="40% - Accent3 2 2" xfId="23" xr:uid="{00000000-0005-0000-0000-000011000000}"/>
    <cellStyle name="40% - Accent4 2" xfId="24" xr:uid="{00000000-0005-0000-0000-000012000000}"/>
    <cellStyle name="40% - Accent4 2 2" xfId="25" xr:uid="{00000000-0005-0000-0000-000013000000}"/>
    <cellStyle name="40% - Accent5 2" xfId="26" xr:uid="{00000000-0005-0000-0000-000014000000}"/>
    <cellStyle name="40% - Accent5 2 2" xfId="27" xr:uid="{00000000-0005-0000-0000-000015000000}"/>
    <cellStyle name="40% - Accent6 2" xfId="28" xr:uid="{00000000-0005-0000-0000-000016000000}"/>
    <cellStyle name="40% - Accent6 2 2" xfId="29" xr:uid="{00000000-0005-0000-0000-000017000000}"/>
    <cellStyle name="60% - Accent1 2" xfId="30" xr:uid="{00000000-0005-0000-0000-000018000000}"/>
    <cellStyle name="60% - Accent2 2" xfId="31" xr:uid="{00000000-0005-0000-0000-000019000000}"/>
    <cellStyle name="60% - Accent3 2" xfId="32" xr:uid="{00000000-0005-0000-0000-00001A000000}"/>
    <cellStyle name="60% - Accent4 2" xfId="33" xr:uid="{00000000-0005-0000-0000-00001B000000}"/>
    <cellStyle name="60% - Accent5 2" xfId="34" xr:uid="{00000000-0005-0000-0000-00001C000000}"/>
    <cellStyle name="60% - Accent6 2" xfId="35" xr:uid="{00000000-0005-0000-0000-00001D000000}"/>
    <cellStyle name="Accent1 2" xfId="36" xr:uid="{00000000-0005-0000-0000-00001E000000}"/>
    <cellStyle name="Accent2 2" xfId="37" xr:uid="{00000000-0005-0000-0000-00001F000000}"/>
    <cellStyle name="Accent3 2" xfId="38" xr:uid="{00000000-0005-0000-0000-000020000000}"/>
    <cellStyle name="Accent4 2" xfId="39" xr:uid="{00000000-0005-0000-0000-000021000000}"/>
    <cellStyle name="Accent5 2" xfId="40" xr:uid="{00000000-0005-0000-0000-000022000000}"/>
    <cellStyle name="Accent6 2" xfId="41" xr:uid="{00000000-0005-0000-0000-000023000000}"/>
    <cellStyle name="Bad 2" xfId="42" xr:uid="{00000000-0005-0000-0000-000024000000}"/>
    <cellStyle name="Calculation 2" xfId="43" xr:uid="{00000000-0005-0000-0000-000025000000}"/>
    <cellStyle name="Calculation 2 10" xfId="173" xr:uid="{00000000-0005-0000-0000-000026000000}"/>
    <cellStyle name="Calculation 2 10 2" xfId="174" xr:uid="{00000000-0005-0000-0000-000027000000}"/>
    <cellStyle name="Calculation 2 11" xfId="175" xr:uid="{00000000-0005-0000-0000-000028000000}"/>
    <cellStyle name="Calculation 2 11 2" xfId="176" xr:uid="{00000000-0005-0000-0000-000029000000}"/>
    <cellStyle name="Calculation 2 12" xfId="177" xr:uid="{00000000-0005-0000-0000-00002A000000}"/>
    <cellStyle name="Calculation 2 12 2" xfId="178" xr:uid="{00000000-0005-0000-0000-00002B000000}"/>
    <cellStyle name="Calculation 2 13" xfId="179" xr:uid="{00000000-0005-0000-0000-00002C000000}"/>
    <cellStyle name="Calculation 2 13 2" xfId="180" xr:uid="{00000000-0005-0000-0000-00002D000000}"/>
    <cellStyle name="Calculation 2 14" xfId="181" xr:uid="{00000000-0005-0000-0000-00002E000000}"/>
    <cellStyle name="Calculation 2 14 2" xfId="182" xr:uid="{00000000-0005-0000-0000-00002F000000}"/>
    <cellStyle name="Calculation 2 15" xfId="183" xr:uid="{00000000-0005-0000-0000-000030000000}"/>
    <cellStyle name="Calculation 2 15 2" xfId="184" xr:uid="{00000000-0005-0000-0000-000031000000}"/>
    <cellStyle name="Calculation 2 16" xfId="185" xr:uid="{00000000-0005-0000-0000-000032000000}"/>
    <cellStyle name="Calculation 2 16 2" xfId="186" xr:uid="{00000000-0005-0000-0000-000033000000}"/>
    <cellStyle name="Calculation 2 17" xfId="187" xr:uid="{00000000-0005-0000-0000-000034000000}"/>
    <cellStyle name="Calculation 2 17 2" xfId="188" xr:uid="{00000000-0005-0000-0000-000035000000}"/>
    <cellStyle name="Calculation 2 18" xfId="189" xr:uid="{00000000-0005-0000-0000-000036000000}"/>
    <cellStyle name="Calculation 2 18 2" xfId="190" xr:uid="{00000000-0005-0000-0000-000037000000}"/>
    <cellStyle name="Calculation 2 19" xfId="191" xr:uid="{00000000-0005-0000-0000-000038000000}"/>
    <cellStyle name="Calculation 2 19 2" xfId="192" xr:uid="{00000000-0005-0000-0000-000039000000}"/>
    <cellStyle name="Calculation 2 2" xfId="44" xr:uid="{00000000-0005-0000-0000-00003A000000}"/>
    <cellStyle name="Calculation 2 2 10" xfId="193" xr:uid="{00000000-0005-0000-0000-00003B000000}"/>
    <cellStyle name="Calculation 2 2 10 2" xfId="194" xr:uid="{00000000-0005-0000-0000-00003C000000}"/>
    <cellStyle name="Calculation 2 2 11" xfId="195" xr:uid="{00000000-0005-0000-0000-00003D000000}"/>
    <cellStyle name="Calculation 2 2 11 2" xfId="196" xr:uid="{00000000-0005-0000-0000-00003E000000}"/>
    <cellStyle name="Calculation 2 2 12" xfId="197" xr:uid="{00000000-0005-0000-0000-00003F000000}"/>
    <cellStyle name="Calculation 2 2 12 2" xfId="198" xr:uid="{00000000-0005-0000-0000-000040000000}"/>
    <cellStyle name="Calculation 2 2 13" xfId="199" xr:uid="{00000000-0005-0000-0000-000041000000}"/>
    <cellStyle name="Calculation 2 2 13 2" xfId="200" xr:uid="{00000000-0005-0000-0000-000042000000}"/>
    <cellStyle name="Calculation 2 2 14" xfId="201" xr:uid="{00000000-0005-0000-0000-000043000000}"/>
    <cellStyle name="Calculation 2 2 14 2" xfId="202" xr:uid="{00000000-0005-0000-0000-000044000000}"/>
    <cellStyle name="Calculation 2 2 15" xfId="203" xr:uid="{00000000-0005-0000-0000-000045000000}"/>
    <cellStyle name="Calculation 2 2 15 2" xfId="204" xr:uid="{00000000-0005-0000-0000-000046000000}"/>
    <cellStyle name="Calculation 2 2 16" xfId="205" xr:uid="{00000000-0005-0000-0000-000047000000}"/>
    <cellStyle name="Calculation 2 2 16 2" xfId="206" xr:uid="{00000000-0005-0000-0000-000048000000}"/>
    <cellStyle name="Calculation 2 2 17" xfId="207" xr:uid="{00000000-0005-0000-0000-000049000000}"/>
    <cellStyle name="Calculation 2 2 17 2" xfId="208" xr:uid="{00000000-0005-0000-0000-00004A000000}"/>
    <cellStyle name="Calculation 2 2 18" xfId="209" xr:uid="{00000000-0005-0000-0000-00004B000000}"/>
    <cellStyle name="Calculation 2 2 18 2" xfId="210" xr:uid="{00000000-0005-0000-0000-00004C000000}"/>
    <cellStyle name="Calculation 2 2 19" xfId="211" xr:uid="{00000000-0005-0000-0000-00004D000000}"/>
    <cellStyle name="Calculation 2 2 19 2" xfId="212" xr:uid="{00000000-0005-0000-0000-00004E000000}"/>
    <cellStyle name="Calculation 2 2 2" xfId="213" xr:uid="{00000000-0005-0000-0000-00004F000000}"/>
    <cellStyle name="Calculation 2 2 2 2" xfId="214" xr:uid="{00000000-0005-0000-0000-000050000000}"/>
    <cellStyle name="Calculation 2 2 20" xfId="215" xr:uid="{00000000-0005-0000-0000-000051000000}"/>
    <cellStyle name="Calculation 2 2 20 2" xfId="216" xr:uid="{00000000-0005-0000-0000-000052000000}"/>
    <cellStyle name="Calculation 2 2 21" xfId="217" xr:uid="{00000000-0005-0000-0000-000053000000}"/>
    <cellStyle name="Calculation 2 2 21 2" xfId="218" xr:uid="{00000000-0005-0000-0000-000054000000}"/>
    <cellStyle name="Calculation 2 2 22" xfId="219" xr:uid="{00000000-0005-0000-0000-000055000000}"/>
    <cellStyle name="Calculation 2 2 22 2" xfId="220" xr:uid="{00000000-0005-0000-0000-000056000000}"/>
    <cellStyle name="Calculation 2 2 23" xfId="221" xr:uid="{00000000-0005-0000-0000-000057000000}"/>
    <cellStyle name="Calculation 2 2 23 2" xfId="222" xr:uid="{00000000-0005-0000-0000-000058000000}"/>
    <cellStyle name="Calculation 2 2 24" xfId="223" xr:uid="{00000000-0005-0000-0000-000059000000}"/>
    <cellStyle name="Calculation 2 2 24 2" xfId="224" xr:uid="{00000000-0005-0000-0000-00005A000000}"/>
    <cellStyle name="Calculation 2 2 25" xfId="225" xr:uid="{00000000-0005-0000-0000-00005B000000}"/>
    <cellStyle name="Calculation 2 2 25 2" xfId="226" xr:uid="{00000000-0005-0000-0000-00005C000000}"/>
    <cellStyle name="Calculation 2 2 26" xfId="227" xr:uid="{00000000-0005-0000-0000-00005D000000}"/>
    <cellStyle name="Calculation 2 2 26 2" xfId="228" xr:uid="{00000000-0005-0000-0000-00005E000000}"/>
    <cellStyle name="Calculation 2 2 27" xfId="229" xr:uid="{00000000-0005-0000-0000-00005F000000}"/>
    <cellStyle name="Calculation 2 2 27 2" xfId="230" xr:uid="{00000000-0005-0000-0000-000060000000}"/>
    <cellStyle name="Calculation 2 2 28" xfId="231" xr:uid="{00000000-0005-0000-0000-000061000000}"/>
    <cellStyle name="Calculation 2 2 28 2" xfId="232" xr:uid="{00000000-0005-0000-0000-000062000000}"/>
    <cellStyle name="Calculation 2 2 29" xfId="233" xr:uid="{00000000-0005-0000-0000-000063000000}"/>
    <cellStyle name="Calculation 2 2 29 2" xfId="234" xr:uid="{00000000-0005-0000-0000-000064000000}"/>
    <cellStyle name="Calculation 2 2 3" xfId="235" xr:uid="{00000000-0005-0000-0000-000065000000}"/>
    <cellStyle name="Calculation 2 2 3 2" xfId="236" xr:uid="{00000000-0005-0000-0000-000066000000}"/>
    <cellStyle name="Calculation 2 2 30" xfId="237" xr:uid="{00000000-0005-0000-0000-000067000000}"/>
    <cellStyle name="Calculation 2 2 30 2" xfId="238" xr:uid="{00000000-0005-0000-0000-000068000000}"/>
    <cellStyle name="Calculation 2 2 31" xfId="239" xr:uid="{00000000-0005-0000-0000-000069000000}"/>
    <cellStyle name="Calculation 2 2 31 2" xfId="240" xr:uid="{00000000-0005-0000-0000-00006A000000}"/>
    <cellStyle name="Calculation 2 2 32" xfId="241" xr:uid="{00000000-0005-0000-0000-00006B000000}"/>
    <cellStyle name="Calculation 2 2 32 2" xfId="242" xr:uid="{00000000-0005-0000-0000-00006C000000}"/>
    <cellStyle name="Calculation 2 2 33" xfId="243" xr:uid="{00000000-0005-0000-0000-00006D000000}"/>
    <cellStyle name="Calculation 2 2 33 2" xfId="244" xr:uid="{00000000-0005-0000-0000-00006E000000}"/>
    <cellStyle name="Calculation 2 2 34" xfId="245" xr:uid="{00000000-0005-0000-0000-00006F000000}"/>
    <cellStyle name="Calculation 2 2 34 2" xfId="246" xr:uid="{00000000-0005-0000-0000-000070000000}"/>
    <cellStyle name="Calculation 2 2 35" xfId="247" xr:uid="{00000000-0005-0000-0000-000071000000}"/>
    <cellStyle name="Calculation 2 2 35 2" xfId="248" xr:uid="{00000000-0005-0000-0000-000072000000}"/>
    <cellStyle name="Calculation 2 2 36" xfId="249" xr:uid="{00000000-0005-0000-0000-000073000000}"/>
    <cellStyle name="Calculation 2 2 36 2" xfId="250" xr:uid="{00000000-0005-0000-0000-000074000000}"/>
    <cellStyle name="Calculation 2 2 37" xfId="251" xr:uid="{00000000-0005-0000-0000-000075000000}"/>
    <cellStyle name="Calculation 2 2 37 2" xfId="252" xr:uid="{00000000-0005-0000-0000-000076000000}"/>
    <cellStyle name="Calculation 2 2 38" xfId="253" xr:uid="{00000000-0005-0000-0000-000077000000}"/>
    <cellStyle name="Calculation 2 2 38 2" xfId="254" xr:uid="{00000000-0005-0000-0000-000078000000}"/>
    <cellStyle name="Calculation 2 2 39" xfId="255" xr:uid="{00000000-0005-0000-0000-000079000000}"/>
    <cellStyle name="Calculation 2 2 39 2" xfId="256" xr:uid="{00000000-0005-0000-0000-00007A000000}"/>
    <cellStyle name="Calculation 2 2 4" xfId="257" xr:uid="{00000000-0005-0000-0000-00007B000000}"/>
    <cellStyle name="Calculation 2 2 4 2" xfId="258" xr:uid="{00000000-0005-0000-0000-00007C000000}"/>
    <cellStyle name="Calculation 2 2 40" xfId="259" xr:uid="{00000000-0005-0000-0000-00007D000000}"/>
    <cellStyle name="Calculation 2 2 40 2" xfId="260" xr:uid="{00000000-0005-0000-0000-00007E000000}"/>
    <cellStyle name="Calculation 2 2 41" xfId="261" xr:uid="{00000000-0005-0000-0000-00007F000000}"/>
    <cellStyle name="Calculation 2 2 41 2" xfId="262" xr:uid="{00000000-0005-0000-0000-000080000000}"/>
    <cellStyle name="Calculation 2 2 42" xfId="263" xr:uid="{00000000-0005-0000-0000-000081000000}"/>
    <cellStyle name="Calculation 2 2 42 2" xfId="264" xr:uid="{00000000-0005-0000-0000-000082000000}"/>
    <cellStyle name="Calculation 2 2 43" xfId="265" xr:uid="{00000000-0005-0000-0000-000083000000}"/>
    <cellStyle name="Calculation 2 2 43 2" xfId="266" xr:uid="{00000000-0005-0000-0000-000084000000}"/>
    <cellStyle name="Calculation 2 2 44" xfId="267" xr:uid="{00000000-0005-0000-0000-000085000000}"/>
    <cellStyle name="Calculation 2 2 44 2" xfId="268" xr:uid="{00000000-0005-0000-0000-000086000000}"/>
    <cellStyle name="Calculation 2 2 45" xfId="269" xr:uid="{00000000-0005-0000-0000-000087000000}"/>
    <cellStyle name="Calculation 2 2 45 2" xfId="270" xr:uid="{00000000-0005-0000-0000-000088000000}"/>
    <cellStyle name="Calculation 2 2 46" xfId="271" xr:uid="{00000000-0005-0000-0000-000089000000}"/>
    <cellStyle name="Calculation 2 2 46 2" xfId="272" xr:uid="{00000000-0005-0000-0000-00008A000000}"/>
    <cellStyle name="Calculation 2 2 47" xfId="273" xr:uid="{00000000-0005-0000-0000-00008B000000}"/>
    <cellStyle name="Calculation 2 2 47 2" xfId="274" xr:uid="{00000000-0005-0000-0000-00008C000000}"/>
    <cellStyle name="Calculation 2 2 48" xfId="275" xr:uid="{00000000-0005-0000-0000-00008D000000}"/>
    <cellStyle name="Calculation 2 2 48 2" xfId="276" xr:uid="{00000000-0005-0000-0000-00008E000000}"/>
    <cellStyle name="Calculation 2 2 49" xfId="277" xr:uid="{00000000-0005-0000-0000-00008F000000}"/>
    <cellStyle name="Calculation 2 2 49 2" xfId="278" xr:uid="{00000000-0005-0000-0000-000090000000}"/>
    <cellStyle name="Calculation 2 2 5" xfId="279" xr:uid="{00000000-0005-0000-0000-000091000000}"/>
    <cellStyle name="Calculation 2 2 5 2" xfId="280" xr:uid="{00000000-0005-0000-0000-000092000000}"/>
    <cellStyle name="Calculation 2 2 50" xfId="281" xr:uid="{00000000-0005-0000-0000-000093000000}"/>
    <cellStyle name="Calculation 2 2 50 2" xfId="282" xr:uid="{00000000-0005-0000-0000-000094000000}"/>
    <cellStyle name="Calculation 2 2 51" xfId="283" xr:uid="{00000000-0005-0000-0000-000095000000}"/>
    <cellStyle name="Calculation 2 2 51 2" xfId="284" xr:uid="{00000000-0005-0000-0000-000096000000}"/>
    <cellStyle name="Calculation 2 2 52" xfId="285" xr:uid="{00000000-0005-0000-0000-000097000000}"/>
    <cellStyle name="Calculation 2 2 52 2" xfId="286" xr:uid="{00000000-0005-0000-0000-000098000000}"/>
    <cellStyle name="Calculation 2 2 53" xfId="287" xr:uid="{00000000-0005-0000-0000-000099000000}"/>
    <cellStyle name="Calculation 2 2 54" xfId="288" xr:uid="{00000000-0005-0000-0000-00009A000000}"/>
    <cellStyle name="Calculation 2 2 55" xfId="289" xr:uid="{00000000-0005-0000-0000-00009B000000}"/>
    <cellStyle name="Calculation 2 2 56" xfId="290" xr:uid="{00000000-0005-0000-0000-00009C000000}"/>
    <cellStyle name="Calculation 2 2 57" xfId="291" xr:uid="{00000000-0005-0000-0000-00009D000000}"/>
    <cellStyle name="Calculation 2 2 58" xfId="1265" xr:uid="{00000000-0005-0000-0000-00009E000000}"/>
    <cellStyle name="Calculation 2 2 59" xfId="1266" xr:uid="{00000000-0005-0000-0000-00009F000000}"/>
    <cellStyle name="Calculation 2 2 6" xfId="292" xr:uid="{00000000-0005-0000-0000-0000A0000000}"/>
    <cellStyle name="Calculation 2 2 6 2" xfId="293" xr:uid="{00000000-0005-0000-0000-0000A1000000}"/>
    <cellStyle name="Calculation 2 2 60" xfId="1267" xr:uid="{00000000-0005-0000-0000-0000A2000000}"/>
    <cellStyle name="Calculation 2 2 61" xfId="1268" xr:uid="{00000000-0005-0000-0000-0000A3000000}"/>
    <cellStyle name="Calculation 2 2 7" xfId="294" xr:uid="{00000000-0005-0000-0000-0000A4000000}"/>
    <cellStyle name="Calculation 2 2 7 2" xfId="295" xr:uid="{00000000-0005-0000-0000-0000A5000000}"/>
    <cellStyle name="Calculation 2 2 8" xfId="296" xr:uid="{00000000-0005-0000-0000-0000A6000000}"/>
    <cellStyle name="Calculation 2 2 8 2" xfId="297" xr:uid="{00000000-0005-0000-0000-0000A7000000}"/>
    <cellStyle name="Calculation 2 2 9" xfId="298" xr:uid="{00000000-0005-0000-0000-0000A8000000}"/>
    <cellStyle name="Calculation 2 2 9 2" xfId="299" xr:uid="{00000000-0005-0000-0000-0000A9000000}"/>
    <cellStyle name="Calculation 2 20" xfId="300" xr:uid="{00000000-0005-0000-0000-0000AA000000}"/>
    <cellStyle name="Calculation 2 20 2" xfId="301" xr:uid="{00000000-0005-0000-0000-0000AB000000}"/>
    <cellStyle name="Calculation 2 21" xfId="302" xr:uid="{00000000-0005-0000-0000-0000AC000000}"/>
    <cellStyle name="Calculation 2 21 2" xfId="303" xr:uid="{00000000-0005-0000-0000-0000AD000000}"/>
    <cellStyle name="Calculation 2 22" xfId="304" xr:uid="{00000000-0005-0000-0000-0000AE000000}"/>
    <cellStyle name="Calculation 2 22 2" xfId="305" xr:uid="{00000000-0005-0000-0000-0000AF000000}"/>
    <cellStyle name="Calculation 2 23" xfId="306" xr:uid="{00000000-0005-0000-0000-0000B0000000}"/>
    <cellStyle name="Calculation 2 23 2" xfId="307" xr:uid="{00000000-0005-0000-0000-0000B1000000}"/>
    <cellStyle name="Calculation 2 24" xfId="308" xr:uid="{00000000-0005-0000-0000-0000B2000000}"/>
    <cellStyle name="Calculation 2 24 2" xfId="309" xr:uid="{00000000-0005-0000-0000-0000B3000000}"/>
    <cellStyle name="Calculation 2 25" xfId="310" xr:uid="{00000000-0005-0000-0000-0000B4000000}"/>
    <cellStyle name="Calculation 2 25 2" xfId="311" xr:uid="{00000000-0005-0000-0000-0000B5000000}"/>
    <cellStyle name="Calculation 2 26" xfId="312" xr:uid="{00000000-0005-0000-0000-0000B6000000}"/>
    <cellStyle name="Calculation 2 26 2" xfId="313" xr:uid="{00000000-0005-0000-0000-0000B7000000}"/>
    <cellStyle name="Calculation 2 27" xfId="314" xr:uid="{00000000-0005-0000-0000-0000B8000000}"/>
    <cellStyle name="Calculation 2 27 2" xfId="315" xr:uid="{00000000-0005-0000-0000-0000B9000000}"/>
    <cellStyle name="Calculation 2 28" xfId="316" xr:uid="{00000000-0005-0000-0000-0000BA000000}"/>
    <cellStyle name="Calculation 2 28 2" xfId="317" xr:uid="{00000000-0005-0000-0000-0000BB000000}"/>
    <cellStyle name="Calculation 2 29" xfId="318" xr:uid="{00000000-0005-0000-0000-0000BC000000}"/>
    <cellStyle name="Calculation 2 29 2" xfId="319" xr:uid="{00000000-0005-0000-0000-0000BD000000}"/>
    <cellStyle name="Calculation 2 3" xfId="320" xr:uid="{00000000-0005-0000-0000-0000BE000000}"/>
    <cellStyle name="Calculation 2 3 2" xfId="321" xr:uid="{00000000-0005-0000-0000-0000BF000000}"/>
    <cellStyle name="Calculation 2 3 3" xfId="1269" xr:uid="{00000000-0005-0000-0000-0000C0000000}"/>
    <cellStyle name="Calculation 2 3 4" xfId="1270" xr:uid="{00000000-0005-0000-0000-0000C1000000}"/>
    <cellStyle name="Calculation 2 3 5" xfId="1271" xr:uid="{00000000-0005-0000-0000-0000C2000000}"/>
    <cellStyle name="Calculation 2 3 6" xfId="1272" xr:uid="{00000000-0005-0000-0000-0000C3000000}"/>
    <cellStyle name="Calculation 2 30" xfId="322" xr:uid="{00000000-0005-0000-0000-0000C4000000}"/>
    <cellStyle name="Calculation 2 30 2" xfId="323" xr:uid="{00000000-0005-0000-0000-0000C5000000}"/>
    <cellStyle name="Calculation 2 31" xfId="324" xr:uid="{00000000-0005-0000-0000-0000C6000000}"/>
    <cellStyle name="Calculation 2 31 2" xfId="325" xr:uid="{00000000-0005-0000-0000-0000C7000000}"/>
    <cellStyle name="Calculation 2 32" xfId="326" xr:uid="{00000000-0005-0000-0000-0000C8000000}"/>
    <cellStyle name="Calculation 2 32 2" xfId="327" xr:uid="{00000000-0005-0000-0000-0000C9000000}"/>
    <cellStyle name="Calculation 2 33" xfId="328" xr:uid="{00000000-0005-0000-0000-0000CA000000}"/>
    <cellStyle name="Calculation 2 33 2" xfId="329" xr:uid="{00000000-0005-0000-0000-0000CB000000}"/>
    <cellStyle name="Calculation 2 34" xfId="330" xr:uid="{00000000-0005-0000-0000-0000CC000000}"/>
    <cellStyle name="Calculation 2 34 2" xfId="331" xr:uid="{00000000-0005-0000-0000-0000CD000000}"/>
    <cellStyle name="Calculation 2 35" xfId="332" xr:uid="{00000000-0005-0000-0000-0000CE000000}"/>
    <cellStyle name="Calculation 2 35 2" xfId="333" xr:uid="{00000000-0005-0000-0000-0000CF000000}"/>
    <cellStyle name="Calculation 2 36" xfId="334" xr:uid="{00000000-0005-0000-0000-0000D0000000}"/>
    <cellStyle name="Calculation 2 36 2" xfId="335" xr:uid="{00000000-0005-0000-0000-0000D1000000}"/>
    <cellStyle name="Calculation 2 37" xfId="336" xr:uid="{00000000-0005-0000-0000-0000D2000000}"/>
    <cellStyle name="Calculation 2 37 2" xfId="337" xr:uid="{00000000-0005-0000-0000-0000D3000000}"/>
    <cellStyle name="Calculation 2 38" xfId="338" xr:uid="{00000000-0005-0000-0000-0000D4000000}"/>
    <cellStyle name="Calculation 2 38 2" xfId="339" xr:uid="{00000000-0005-0000-0000-0000D5000000}"/>
    <cellStyle name="Calculation 2 39" xfId="340" xr:uid="{00000000-0005-0000-0000-0000D6000000}"/>
    <cellStyle name="Calculation 2 39 2" xfId="341" xr:uid="{00000000-0005-0000-0000-0000D7000000}"/>
    <cellStyle name="Calculation 2 4" xfId="342" xr:uid="{00000000-0005-0000-0000-0000D8000000}"/>
    <cellStyle name="Calculation 2 4 2" xfId="343" xr:uid="{00000000-0005-0000-0000-0000D9000000}"/>
    <cellStyle name="Calculation 2 4 3" xfId="1273" xr:uid="{00000000-0005-0000-0000-0000DA000000}"/>
    <cellStyle name="Calculation 2 4 4" xfId="1274" xr:uid="{00000000-0005-0000-0000-0000DB000000}"/>
    <cellStyle name="Calculation 2 4 5" xfId="1275" xr:uid="{00000000-0005-0000-0000-0000DC000000}"/>
    <cellStyle name="Calculation 2 4 6" xfId="1276" xr:uid="{00000000-0005-0000-0000-0000DD000000}"/>
    <cellStyle name="Calculation 2 40" xfId="344" xr:uid="{00000000-0005-0000-0000-0000DE000000}"/>
    <cellStyle name="Calculation 2 40 2" xfId="345" xr:uid="{00000000-0005-0000-0000-0000DF000000}"/>
    <cellStyle name="Calculation 2 41" xfId="346" xr:uid="{00000000-0005-0000-0000-0000E0000000}"/>
    <cellStyle name="Calculation 2 41 2" xfId="347" xr:uid="{00000000-0005-0000-0000-0000E1000000}"/>
    <cellStyle name="Calculation 2 42" xfId="348" xr:uid="{00000000-0005-0000-0000-0000E2000000}"/>
    <cellStyle name="Calculation 2 42 2" xfId="349" xr:uid="{00000000-0005-0000-0000-0000E3000000}"/>
    <cellStyle name="Calculation 2 43" xfId="350" xr:uid="{00000000-0005-0000-0000-0000E4000000}"/>
    <cellStyle name="Calculation 2 43 2" xfId="351" xr:uid="{00000000-0005-0000-0000-0000E5000000}"/>
    <cellStyle name="Calculation 2 44" xfId="352" xr:uid="{00000000-0005-0000-0000-0000E6000000}"/>
    <cellStyle name="Calculation 2 44 2" xfId="353" xr:uid="{00000000-0005-0000-0000-0000E7000000}"/>
    <cellStyle name="Calculation 2 45" xfId="354" xr:uid="{00000000-0005-0000-0000-0000E8000000}"/>
    <cellStyle name="Calculation 2 45 2" xfId="355" xr:uid="{00000000-0005-0000-0000-0000E9000000}"/>
    <cellStyle name="Calculation 2 46" xfId="356" xr:uid="{00000000-0005-0000-0000-0000EA000000}"/>
    <cellStyle name="Calculation 2 46 2" xfId="357" xr:uid="{00000000-0005-0000-0000-0000EB000000}"/>
    <cellStyle name="Calculation 2 47" xfId="358" xr:uid="{00000000-0005-0000-0000-0000EC000000}"/>
    <cellStyle name="Calculation 2 47 2" xfId="359" xr:uid="{00000000-0005-0000-0000-0000ED000000}"/>
    <cellStyle name="Calculation 2 48" xfId="360" xr:uid="{00000000-0005-0000-0000-0000EE000000}"/>
    <cellStyle name="Calculation 2 48 2" xfId="361" xr:uid="{00000000-0005-0000-0000-0000EF000000}"/>
    <cellStyle name="Calculation 2 49" xfId="362" xr:uid="{00000000-0005-0000-0000-0000F0000000}"/>
    <cellStyle name="Calculation 2 49 2" xfId="363" xr:uid="{00000000-0005-0000-0000-0000F1000000}"/>
    <cellStyle name="Calculation 2 5" xfId="364" xr:uid="{00000000-0005-0000-0000-0000F2000000}"/>
    <cellStyle name="Calculation 2 5 2" xfId="365" xr:uid="{00000000-0005-0000-0000-0000F3000000}"/>
    <cellStyle name="Calculation 2 5 3" xfId="1277" xr:uid="{00000000-0005-0000-0000-0000F4000000}"/>
    <cellStyle name="Calculation 2 5 4" xfId="1278" xr:uid="{00000000-0005-0000-0000-0000F5000000}"/>
    <cellStyle name="Calculation 2 5 5" xfId="1279" xr:uid="{00000000-0005-0000-0000-0000F6000000}"/>
    <cellStyle name="Calculation 2 5 6" xfId="1280" xr:uid="{00000000-0005-0000-0000-0000F7000000}"/>
    <cellStyle name="Calculation 2 50" xfId="366" xr:uid="{00000000-0005-0000-0000-0000F8000000}"/>
    <cellStyle name="Calculation 2 50 2" xfId="367" xr:uid="{00000000-0005-0000-0000-0000F9000000}"/>
    <cellStyle name="Calculation 2 51" xfId="368" xr:uid="{00000000-0005-0000-0000-0000FA000000}"/>
    <cellStyle name="Calculation 2 51 2" xfId="369" xr:uid="{00000000-0005-0000-0000-0000FB000000}"/>
    <cellStyle name="Calculation 2 52" xfId="370" xr:uid="{00000000-0005-0000-0000-0000FC000000}"/>
    <cellStyle name="Calculation 2 52 2" xfId="371" xr:uid="{00000000-0005-0000-0000-0000FD000000}"/>
    <cellStyle name="Calculation 2 53" xfId="372" xr:uid="{00000000-0005-0000-0000-0000FE000000}"/>
    <cellStyle name="Calculation 2 53 2" xfId="373" xr:uid="{00000000-0005-0000-0000-0000FF000000}"/>
    <cellStyle name="Calculation 2 54" xfId="374" xr:uid="{00000000-0005-0000-0000-000000010000}"/>
    <cellStyle name="Calculation 2 55" xfId="375" xr:uid="{00000000-0005-0000-0000-000001010000}"/>
    <cellStyle name="Calculation 2 56" xfId="376" xr:uid="{00000000-0005-0000-0000-000002010000}"/>
    <cellStyle name="Calculation 2 57" xfId="377" xr:uid="{00000000-0005-0000-0000-000003010000}"/>
    <cellStyle name="Calculation 2 58" xfId="378" xr:uid="{00000000-0005-0000-0000-000004010000}"/>
    <cellStyle name="Calculation 2 6" xfId="379" xr:uid="{00000000-0005-0000-0000-000005010000}"/>
    <cellStyle name="Calculation 2 6 2" xfId="380" xr:uid="{00000000-0005-0000-0000-000006010000}"/>
    <cellStyle name="Calculation 2 7" xfId="381" xr:uid="{00000000-0005-0000-0000-000007010000}"/>
    <cellStyle name="Calculation 2 7 2" xfId="382" xr:uid="{00000000-0005-0000-0000-000008010000}"/>
    <cellStyle name="Calculation 2 8" xfId="383" xr:uid="{00000000-0005-0000-0000-000009010000}"/>
    <cellStyle name="Calculation 2 8 2" xfId="384" xr:uid="{00000000-0005-0000-0000-00000A010000}"/>
    <cellStyle name="Calculation 2 9" xfId="385" xr:uid="{00000000-0005-0000-0000-00000B010000}"/>
    <cellStyle name="Calculation 2 9 2" xfId="386" xr:uid="{00000000-0005-0000-0000-00000C010000}"/>
    <cellStyle name="Check Cell 2" xfId="45" xr:uid="{00000000-0005-0000-0000-00000D010000}"/>
    <cellStyle name="Comma" xfId="1" builtinId="3"/>
    <cellStyle name="Comma 19" xfId="46" xr:uid="{00000000-0005-0000-0000-00000F010000}"/>
    <cellStyle name="Comma 2" xfId="47" xr:uid="{00000000-0005-0000-0000-000010010000}"/>
    <cellStyle name="Comma 2 10" xfId="48" xr:uid="{00000000-0005-0000-0000-000011010000}"/>
    <cellStyle name="Comma 2 11" xfId="49" xr:uid="{00000000-0005-0000-0000-000012010000}"/>
    <cellStyle name="Comma 2 12" xfId="50" xr:uid="{00000000-0005-0000-0000-000013010000}"/>
    <cellStyle name="Comma 2 13" xfId="51" xr:uid="{00000000-0005-0000-0000-000014010000}"/>
    <cellStyle name="Comma 2 14" xfId="52" xr:uid="{00000000-0005-0000-0000-000015010000}"/>
    <cellStyle name="Comma 2 15" xfId="53" xr:uid="{00000000-0005-0000-0000-000016010000}"/>
    <cellStyle name="Comma 2 16" xfId="54" xr:uid="{00000000-0005-0000-0000-000017010000}"/>
    <cellStyle name="Comma 2 17" xfId="55" xr:uid="{00000000-0005-0000-0000-000018010000}"/>
    <cellStyle name="Comma 2 2" xfId="56" xr:uid="{00000000-0005-0000-0000-000019010000}"/>
    <cellStyle name="Comma 2 2 2" xfId="57" xr:uid="{00000000-0005-0000-0000-00001A010000}"/>
    <cellStyle name="Comma 2 2 3" xfId="58" xr:uid="{00000000-0005-0000-0000-00001B010000}"/>
    <cellStyle name="Comma 2 2 4" xfId="59" xr:uid="{00000000-0005-0000-0000-00001C010000}"/>
    <cellStyle name="Comma 2 2 5" xfId="60" xr:uid="{00000000-0005-0000-0000-00001D010000}"/>
    <cellStyle name="Comma 2 3" xfId="61" xr:uid="{00000000-0005-0000-0000-00001E010000}"/>
    <cellStyle name="Comma 2 3 2" xfId="62" xr:uid="{00000000-0005-0000-0000-00001F010000}"/>
    <cellStyle name="Comma 2 4" xfId="63" xr:uid="{00000000-0005-0000-0000-000020010000}"/>
    <cellStyle name="Comma 2 5" xfId="64" xr:uid="{00000000-0005-0000-0000-000021010000}"/>
    <cellStyle name="Comma 2 6" xfId="65" xr:uid="{00000000-0005-0000-0000-000022010000}"/>
    <cellStyle name="Comma 2 7" xfId="66" xr:uid="{00000000-0005-0000-0000-000023010000}"/>
    <cellStyle name="Comma 2 8" xfId="67" xr:uid="{00000000-0005-0000-0000-000024010000}"/>
    <cellStyle name="Comma 2 9" xfId="68" xr:uid="{00000000-0005-0000-0000-000025010000}"/>
    <cellStyle name="Comma 3" xfId="69" xr:uid="{00000000-0005-0000-0000-000026010000}"/>
    <cellStyle name="Comma 3 2" xfId="70" xr:uid="{00000000-0005-0000-0000-000027010000}"/>
    <cellStyle name="Comma 4" xfId="71" xr:uid="{00000000-0005-0000-0000-000028010000}"/>
    <cellStyle name="Comma 4 2" xfId="72" xr:uid="{00000000-0005-0000-0000-000029010000}"/>
    <cellStyle name="Comma 5" xfId="1263" xr:uid="{00000000-0005-0000-0000-00002A010000}"/>
    <cellStyle name="Currency" xfId="1349" builtinId="4"/>
    <cellStyle name="Currency 2" xfId="4" xr:uid="{00000000-0005-0000-0000-00002C010000}"/>
    <cellStyle name="Currency 2 2" xfId="73" xr:uid="{00000000-0005-0000-0000-00002D010000}"/>
    <cellStyle name="Currency 2 3" xfId="74" xr:uid="{00000000-0005-0000-0000-00002E010000}"/>
    <cellStyle name="Currency 3" xfId="75" xr:uid="{00000000-0005-0000-0000-00002F010000}"/>
    <cellStyle name="Currency 4" xfId="76" xr:uid="{00000000-0005-0000-0000-000030010000}"/>
    <cellStyle name="Explanatory Text 2" xfId="77" xr:uid="{00000000-0005-0000-0000-000031010000}"/>
    <cellStyle name="Good 2" xfId="78" xr:uid="{00000000-0005-0000-0000-000032010000}"/>
    <cellStyle name="Heading 1 2" xfId="79" xr:uid="{00000000-0005-0000-0000-000033010000}"/>
    <cellStyle name="Heading 2 2" xfId="80" xr:uid="{00000000-0005-0000-0000-000034010000}"/>
    <cellStyle name="Heading 3 2" xfId="81" xr:uid="{00000000-0005-0000-0000-000035010000}"/>
    <cellStyle name="Heading 4 2" xfId="82" xr:uid="{00000000-0005-0000-0000-000036010000}"/>
    <cellStyle name="Hyperlink 2" xfId="83" xr:uid="{00000000-0005-0000-0000-000037010000}"/>
    <cellStyle name="Hyperlink 2 2" xfId="387" xr:uid="{00000000-0005-0000-0000-000038010000}"/>
    <cellStyle name="Hyperlink 2 3" xfId="388" xr:uid="{00000000-0005-0000-0000-000039010000}"/>
    <cellStyle name="Input 2" xfId="84" xr:uid="{00000000-0005-0000-0000-00003A010000}"/>
    <cellStyle name="Input 2 10" xfId="389" xr:uid="{00000000-0005-0000-0000-00003B010000}"/>
    <cellStyle name="Input 2 10 2" xfId="390" xr:uid="{00000000-0005-0000-0000-00003C010000}"/>
    <cellStyle name="Input 2 11" xfId="391" xr:uid="{00000000-0005-0000-0000-00003D010000}"/>
    <cellStyle name="Input 2 11 2" xfId="392" xr:uid="{00000000-0005-0000-0000-00003E010000}"/>
    <cellStyle name="Input 2 12" xfId="393" xr:uid="{00000000-0005-0000-0000-00003F010000}"/>
    <cellStyle name="Input 2 12 2" xfId="394" xr:uid="{00000000-0005-0000-0000-000040010000}"/>
    <cellStyle name="Input 2 13" xfId="395" xr:uid="{00000000-0005-0000-0000-000041010000}"/>
    <cellStyle name="Input 2 13 2" xfId="396" xr:uid="{00000000-0005-0000-0000-000042010000}"/>
    <cellStyle name="Input 2 14" xfId="397" xr:uid="{00000000-0005-0000-0000-000043010000}"/>
    <cellStyle name="Input 2 14 2" xfId="398" xr:uid="{00000000-0005-0000-0000-000044010000}"/>
    <cellStyle name="Input 2 15" xfId="399" xr:uid="{00000000-0005-0000-0000-000045010000}"/>
    <cellStyle name="Input 2 15 2" xfId="400" xr:uid="{00000000-0005-0000-0000-000046010000}"/>
    <cellStyle name="Input 2 16" xfId="401" xr:uid="{00000000-0005-0000-0000-000047010000}"/>
    <cellStyle name="Input 2 16 2" xfId="402" xr:uid="{00000000-0005-0000-0000-000048010000}"/>
    <cellStyle name="Input 2 17" xfId="403" xr:uid="{00000000-0005-0000-0000-000049010000}"/>
    <cellStyle name="Input 2 17 2" xfId="404" xr:uid="{00000000-0005-0000-0000-00004A010000}"/>
    <cellStyle name="Input 2 18" xfId="405" xr:uid="{00000000-0005-0000-0000-00004B010000}"/>
    <cellStyle name="Input 2 18 2" xfId="406" xr:uid="{00000000-0005-0000-0000-00004C010000}"/>
    <cellStyle name="Input 2 19" xfId="407" xr:uid="{00000000-0005-0000-0000-00004D010000}"/>
    <cellStyle name="Input 2 19 2" xfId="408" xr:uid="{00000000-0005-0000-0000-00004E010000}"/>
    <cellStyle name="Input 2 2" xfId="85" xr:uid="{00000000-0005-0000-0000-00004F010000}"/>
    <cellStyle name="Input 2 2 10" xfId="409" xr:uid="{00000000-0005-0000-0000-000050010000}"/>
    <cellStyle name="Input 2 2 10 2" xfId="410" xr:uid="{00000000-0005-0000-0000-000051010000}"/>
    <cellStyle name="Input 2 2 11" xfId="411" xr:uid="{00000000-0005-0000-0000-000052010000}"/>
    <cellStyle name="Input 2 2 11 2" xfId="412" xr:uid="{00000000-0005-0000-0000-000053010000}"/>
    <cellStyle name="Input 2 2 12" xfId="413" xr:uid="{00000000-0005-0000-0000-000054010000}"/>
    <cellStyle name="Input 2 2 12 2" xfId="414" xr:uid="{00000000-0005-0000-0000-000055010000}"/>
    <cellStyle name="Input 2 2 13" xfId="415" xr:uid="{00000000-0005-0000-0000-000056010000}"/>
    <cellStyle name="Input 2 2 13 2" xfId="416" xr:uid="{00000000-0005-0000-0000-000057010000}"/>
    <cellStyle name="Input 2 2 14" xfId="417" xr:uid="{00000000-0005-0000-0000-000058010000}"/>
    <cellStyle name="Input 2 2 14 2" xfId="418" xr:uid="{00000000-0005-0000-0000-000059010000}"/>
    <cellStyle name="Input 2 2 15" xfId="419" xr:uid="{00000000-0005-0000-0000-00005A010000}"/>
    <cellStyle name="Input 2 2 15 2" xfId="420" xr:uid="{00000000-0005-0000-0000-00005B010000}"/>
    <cellStyle name="Input 2 2 16" xfId="421" xr:uid="{00000000-0005-0000-0000-00005C010000}"/>
    <cellStyle name="Input 2 2 16 2" xfId="422" xr:uid="{00000000-0005-0000-0000-00005D010000}"/>
    <cellStyle name="Input 2 2 17" xfId="423" xr:uid="{00000000-0005-0000-0000-00005E010000}"/>
    <cellStyle name="Input 2 2 17 2" xfId="424" xr:uid="{00000000-0005-0000-0000-00005F010000}"/>
    <cellStyle name="Input 2 2 18" xfId="425" xr:uid="{00000000-0005-0000-0000-000060010000}"/>
    <cellStyle name="Input 2 2 18 2" xfId="426" xr:uid="{00000000-0005-0000-0000-000061010000}"/>
    <cellStyle name="Input 2 2 19" xfId="427" xr:uid="{00000000-0005-0000-0000-000062010000}"/>
    <cellStyle name="Input 2 2 19 2" xfId="428" xr:uid="{00000000-0005-0000-0000-000063010000}"/>
    <cellStyle name="Input 2 2 2" xfId="429" xr:uid="{00000000-0005-0000-0000-000064010000}"/>
    <cellStyle name="Input 2 2 2 2" xfId="430" xr:uid="{00000000-0005-0000-0000-000065010000}"/>
    <cellStyle name="Input 2 2 20" xfId="431" xr:uid="{00000000-0005-0000-0000-000066010000}"/>
    <cellStyle name="Input 2 2 20 2" xfId="432" xr:uid="{00000000-0005-0000-0000-000067010000}"/>
    <cellStyle name="Input 2 2 21" xfId="433" xr:uid="{00000000-0005-0000-0000-000068010000}"/>
    <cellStyle name="Input 2 2 21 2" xfId="434" xr:uid="{00000000-0005-0000-0000-000069010000}"/>
    <cellStyle name="Input 2 2 22" xfId="435" xr:uid="{00000000-0005-0000-0000-00006A010000}"/>
    <cellStyle name="Input 2 2 22 2" xfId="436" xr:uid="{00000000-0005-0000-0000-00006B010000}"/>
    <cellStyle name="Input 2 2 23" xfId="437" xr:uid="{00000000-0005-0000-0000-00006C010000}"/>
    <cellStyle name="Input 2 2 23 2" xfId="438" xr:uid="{00000000-0005-0000-0000-00006D010000}"/>
    <cellStyle name="Input 2 2 24" xfId="439" xr:uid="{00000000-0005-0000-0000-00006E010000}"/>
    <cellStyle name="Input 2 2 24 2" xfId="440" xr:uid="{00000000-0005-0000-0000-00006F010000}"/>
    <cellStyle name="Input 2 2 25" xfId="441" xr:uid="{00000000-0005-0000-0000-000070010000}"/>
    <cellStyle name="Input 2 2 25 2" xfId="442" xr:uid="{00000000-0005-0000-0000-000071010000}"/>
    <cellStyle name="Input 2 2 26" xfId="443" xr:uid="{00000000-0005-0000-0000-000072010000}"/>
    <cellStyle name="Input 2 2 26 2" xfId="444" xr:uid="{00000000-0005-0000-0000-000073010000}"/>
    <cellStyle name="Input 2 2 27" xfId="445" xr:uid="{00000000-0005-0000-0000-000074010000}"/>
    <cellStyle name="Input 2 2 27 2" xfId="446" xr:uid="{00000000-0005-0000-0000-000075010000}"/>
    <cellStyle name="Input 2 2 28" xfId="447" xr:uid="{00000000-0005-0000-0000-000076010000}"/>
    <cellStyle name="Input 2 2 28 2" xfId="448" xr:uid="{00000000-0005-0000-0000-000077010000}"/>
    <cellStyle name="Input 2 2 29" xfId="449" xr:uid="{00000000-0005-0000-0000-000078010000}"/>
    <cellStyle name="Input 2 2 29 2" xfId="450" xr:uid="{00000000-0005-0000-0000-000079010000}"/>
    <cellStyle name="Input 2 2 3" xfId="451" xr:uid="{00000000-0005-0000-0000-00007A010000}"/>
    <cellStyle name="Input 2 2 3 2" xfId="452" xr:uid="{00000000-0005-0000-0000-00007B010000}"/>
    <cellStyle name="Input 2 2 30" xfId="453" xr:uid="{00000000-0005-0000-0000-00007C010000}"/>
    <cellStyle name="Input 2 2 30 2" xfId="454" xr:uid="{00000000-0005-0000-0000-00007D010000}"/>
    <cellStyle name="Input 2 2 31" xfId="455" xr:uid="{00000000-0005-0000-0000-00007E010000}"/>
    <cellStyle name="Input 2 2 31 2" xfId="456" xr:uid="{00000000-0005-0000-0000-00007F010000}"/>
    <cellStyle name="Input 2 2 32" xfId="457" xr:uid="{00000000-0005-0000-0000-000080010000}"/>
    <cellStyle name="Input 2 2 32 2" xfId="458" xr:uid="{00000000-0005-0000-0000-000081010000}"/>
    <cellStyle name="Input 2 2 33" xfId="459" xr:uid="{00000000-0005-0000-0000-000082010000}"/>
    <cellStyle name="Input 2 2 33 2" xfId="460" xr:uid="{00000000-0005-0000-0000-000083010000}"/>
    <cellStyle name="Input 2 2 34" xfId="461" xr:uid="{00000000-0005-0000-0000-000084010000}"/>
    <cellStyle name="Input 2 2 34 2" xfId="462" xr:uid="{00000000-0005-0000-0000-000085010000}"/>
    <cellStyle name="Input 2 2 35" xfId="463" xr:uid="{00000000-0005-0000-0000-000086010000}"/>
    <cellStyle name="Input 2 2 35 2" xfId="464" xr:uid="{00000000-0005-0000-0000-000087010000}"/>
    <cellStyle name="Input 2 2 36" xfId="465" xr:uid="{00000000-0005-0000-0000-000088010000}"/>
    <cellStyle name="Input 2 2 36 2" xfId="466" xr:uid="{00000000-0005-0000-0000-000089010000}"/>
    <cellStyle name="Input 2 2 37" xfId="467" xr:uid="{00000000-0005-0000-0000-00008A010000}"/>
    <cellStyle name="Input 2 2 37 2" xfId="468" xr:uid="{00000000-0005-0000-0000-00008B010000}"/>
    <cellStyle name="Input 2 2 38" xfId="469" xr:uid="{00000000-0005-0000-0000-00008C010000}"/>
    <cellStyle name="Input 2 2 38 2" xfId="470" xr:uid="{00000000-0005-0000-0000-00008D010000}"/>
    <cellStyle name="Input 2 2 39" xfId="471" xr:uid="{00000000-0005-0000-0000-00008E010000}"/>
    <cellStyle name="Input 2 2 39 2" xfId="472" xr:uid="{00000000-0005-0000-0000-00008F010000}"/>
    <cellStyle name="Input 2 2 4" xfId="473" xr:uid="{00000000-0005-0000-0000-000090010000}"/>
    <cellStyle name="Input 2 2 4 2" xfId="474" xr:uid="{00000000-0005-0000-0000-000091010000}"/>
    <cellStyle name="Input 2 2 40" xfId="475" xr:uid="{00000000-0005-0000-0000-000092010000}"/>
    <cellStyle name="Input 2 2 40 2" xfId="476" xr:uid="{00000000-0005-0000-0000-000093010000}"/>
    <cellStyle name="Input 2 2 41" xfId="477" xr:uid="{00000000-0005-0000-0000-000094010000}"/>
    <cellStyle name="Input 2 2 41 2" xfId="478" xr:uid="{00000000-0005-0000-0000-000095010000}"/>
    <cellStyle name="Input 2 2 42" xfId="479" xr:uid="{00000000-0005-0000-0000-000096010000}"/>
    <cellStyle name="Input 2 2 42 2" xfId="480" xr:uid="{00000000-0005-0000-0000-000097010000}"/>
    <cellStyle name="Input 2 2 43" xfId="481" xr:uid="{00000000-0005-0000-0000-000098010000}"/>
    <cellStyle name="Input 2 2 43 2" xfId="482" xr:uid="{00000000-0005-0000-0000-000099010000}"/>
    <cellStyle name="Input 2 2 44" xfId="483" xr:uid="{00000000-0005-0000-0000-00009A010000}"/>
    <cellStyle name="Input 2 2 44 2" xfId="484" xr:uid="{00000000-0005-0000-0000-00009B010000}"/>
    <cellStyle name="Input 2 2 45" xfId="485" xr:uid="{00000000-0005-0000-0000-00009C010000}"/>
    <cellStyle name="Input 2 2 45 2" xfId="486" xr:uid="{00000000-0005-0000-0000-00009D010000}"/>
    <cellStyle name="Input 2 2 46" xfId="487" xr:uid="{00000000-0005-0000-0000-00009E010000}"/>
    <cellStyle name="Input 2 2 46 2" xfId="488" xr:uid="{00000000-0005-0000-0000-00009F010000}"/>
    <cellStyle name="Input 2 2 47" xfId="489" xr:uid="{00000000-0005-0000-0000-0000A0010000}"/>
    <cellStyle name="Input 2 2 47 2" xfId="490" xr:uid="{00000000-0005-0000-0000-0000A1010000}"/>
    <cellStyle name="Input 2 2 48" xfId="491" xr:uid="{00000000-0005-0000-0000-0000A2010000}"/>
    <cellStyle name="Input 2 2 48 2" xfId="492" xr:uid="{00000000-0005-0000-0000-0000A3010000}"/>
    <cellStyle name="Input 2 2 49" xfId="493" xr:uid="{00000000-0005-0000-0000-0000A4010000}"/>
    <cellStyle name="Input 2 2 49 2" xfId="494" xr:uid="{00000000-0005-0000-0000-0000A5010000}"/>
    <cellStyle name="Input 2 2 5" xfId="495" xr:uid="{00000000-0005-0000-0000-0000A6010000}"/>
    <cellStyle name="Input 2 2 5 2" xfId="496" xr:uid="{00000000-0005-0000-0000-0000A7010000}"/>
    <cellStyle name="Input 2 2 50" xfId="497" xr:uid="{00000000-0005-0000-0000-0000A8010000}"/>
    <cellStyle name="Input 2 2 50 2" xfId="498" xr:uid="{00000000-0005-0000-0000-0000A9010000}"/>
    <cellStyle name="Input 2 2 51" xfId="499" xr:uid="{00000000-0005-0000-0000-0000AA010000}"/>
    <cellStyle name="Input 2 2 51 2" xfId="500" xr:uid="{00000000-0005-0000-0000-0000AB010000}"/>
    <cellStyle name="Input 2 2 52" xfId="501" xr:uid="{00000000-0005-0000-0000-0000AC010000}"/>
    <cellStyle name="Input 2 2 52 2" xfId="502" xr:uid="{00000000-0005-0000-0000-0000AD010000}"/>
    <cellStyle name="Input 2 2 53" xfId="503" xr:uid="{00000000-0005-0000-0000-0000AE010000}"/>
    <cellStyle name="Input 2 2 54" xfId="504" xr:uid="{00000000-0005-0000-0000-0000AF010000}"/>
    <cellStyle name="Input 2 2 55" xfId="505" xr:uid="{00000000-0005-0000-0000-0000B0010000}"/>
    <cellStyle name="Input 2 2 56" xfId="506" xr:uid="{00000000-0005-0000-0000-0000B1010000}"/>
    <cellStyle name="Input 2 2 57" xfId="507" xr:uid="{00000000-0005-0000-0000-0000B2010000}"/>
    <cellStyle name="Input 2 2 58" xfId="1281" xr:uid="{00000000-0005-0000-0000-0000B3010000}"/>
    <cellStyle name="Input 2 2 59" xfId="1282" xr:uid="{00000000-0005-0000-0000-0000B4010000}"/>
    <cellStyle name="Input 2 2 6" xfId="508" xr:uid="{00000000-0005-0000-0000-0000B5010000}"/>
    <cellStyle name="Input 2 2 6 2" xfId="509" xr:uid="{00000000-0005-0000-0000-0000B6010000}"/>
    <cellStyle name="Input 2 2 60" xfId="1283" xr:uid="{00000000-0005-0000-0000-0000B7010000}"/>
    <cellStyle name="Input 2 2 61" xfId="1284" xr:uid="{00000000-0005-0000-0000-0000B8010000}"/>
    <cellStyle name="Input 2 2 7" xfId="510" xr:uid="{00000000-0005-0000-0000-0000B9010000}"/>
    <cellStyle name="Input 2 2 7 2" xfId="511" xr:uid="{00000000-0005-0000-0000-0000BA010000}"/>
    <cellStyle name="Input 2 2 8" xfId="512" xr:uid="{00000000-0005-0000-0000-0000BB010000}"/>
    <cellStyle name="Input 2 2 8 2" xfId="513" xr:uid="{00000000-0005-0000-0000-0000BC010000}"/>
    <cellStyle name="Input 2 2 9" xfId="514" xr:uid="{00000000-0005-0000-0000-0000BD010000}"/>
    <cellStyle name="Input 2 2 9 2" xfId="515" xr:uid="{00000000-0005-0000-0000-0000BE010000}"/>
    <cellStyle name="Input 2 20" xfId="516" xr:uid="{00000000-0005-0000-0000-0000BF010000}"/>
    <cellStyle name="Input 2 20 2" xfId="517" xr:uid="{00000000-0005-0000-0000-0000C0010000}"/>
    <cellStyle name="Input 2 21" xfId="518" xr:uid="{00000000-0005-0000-0000-0000C1010000}"/>
    <cellStyle name="Input 2 21 2" xfId="519" xr:uid="{00000000-0005-0000-0000-0000C2010000}"/>
    <cellStyle name="Input 2 22" xfId="520" xr:uid="{00000000-0005-0000-0000-0000C3010000}"/>
    <cellStyle name="Input 2 22 2" xfId="521" xr:uid="{00000000-0005-0000-0000-0000C4010000}"/>
    <cellStyle name="Input 2 23" xfId="522" xr:uid="{00000000-0005-0000-0000-0000C5010000}"/>
    <cellStyle name="Input 2 23 2" xfId="523" xr:uid="{00000000-0005-0000-0000-0000C6010000}"/>
    <cellStyle name="Input 2 24" xfId="524" xr:uid="{00000000-0005-0000-0000-0000C7010000}"/>
    <cellStyle name="Input 2 24 2" xfId="525" xr:uid="{00000000-0005-0000-0000-0000C8010000}"/>
    <cellStyle name="Input 2 25" xfId="526" xr:uid="{00000000-0005-0000-0000-0000C9010000}"/>
    <cellStyle name="Input 2 25 2" xfId="527" xr:uid="{00000000-0005-0000-0000-0000CA010000}"/>
    <cellStyle name="Input 2 26" xfId="528" xr:uid="{00000000-0005-0000-0000-0000CB010000}"/>
    <cellStyle name="Input 2 26 2" xfId="529" xr:uid="{00000000-0005-0000-0000-0000CC010000}"/>
    <cellStyle name="Input 2 27" xfId="530" xr:uid="{00000000-0005-0000-0000-0000CD010000}"/>
    <cellStyle name="Input 2 27 2" xfId="531" xr:uid="{00000000-0005-0000-0000-0000CE010000}"/>
    <cellStyle name="Input 2 28" xfId="532" xr:uid="{00000000-0005-0000-0000-0000CF010000}"/>
    <cellStyle name="Input 2 28 2" xfId="533" xr:uid="{00000000-0005-0000-0000-0000D0010000}"/>
    <cellStyle name="Input 2 29" xfId="534" xr:uid="{00000000-0005-0000-0000-0000D1010000}"/>
    <cellStyle name="Input 2 29 2" xfId="535" xr:uid="{00000000-0005-0000-0000-0000D2010000}"/>
    <cellStyle name="Input 2 3" xfId="536" xr:uid="{00000000-0005-0000-0000-0000D3010000}"/>
    <cellStyle name="Input 2 3 2" xfId="537" xr:uid="{00000000-0005-0000-0000-0000D4010000}"/>
    <cellStyle name="Input 2 3 3" xfId="1285" xr:uid="{00000000-0005-0000-0000-0000D5010000}"/>
    <cellStyle name="Input 2 3 4" xfId="1286" xr:uid="{00000000-0005-0000-0000-0000D6010000}"/>
    <cellStyle name="Input 2 3 5" xfId="1287" xr:uid="{00000000-0005-0000-0000-0000D7010000}"/>
    <cellStyle name="Input 2 3 6" xfId="1288" xr:uid="{00000000-0005-0000-0000-0000D8010000}"/>
    <cellStyle name="Input 2 30" xfId="538" xr:uid="{00000000-0005-0000-0000-0000D9010000}"/>
    <cellStyle name="Input 2 30 2" xfId="539" xr:uid="{00000000-0005-0000-0000-0000DA010000}"/>
    <cellStyle name="Input 2 31" xfId="540" xr:uid="{00000000-0005-0000-0000-0000DB010000}"/>
    <cellStyle name="Input 2 31 2" xfId="541" xr:uid="{00000000-0005-0000-0000-0000DC010000}"/>
    <cellStyle name="Input 2 32" xfId="542" xr:uid="{00000000-0005-0000-0000-0000DD010000}"/>
    <cellStyle name="Input 2 32 2" xfId="543" xr:uid="{00000000-0005-0000-0000-0000DE010000}"/>
    <cellStyle name="Input 2 33" xfId="544" xr:uid="{00000000-0005-0000-0000-0000DF010000}"/>
    <cellStyle name="Input 2 33 2" xfId="545" xr:uid="{00000000-0005-0000-0000-0000E0010000}"/>
    <cellStyle name="Input 2 34" xfId="546" xr:uid="{00000000-0005-0000-0000-0000E1010000}"/>
    <cellStyle name="Input 2 34 2" xfId="547" xr:uid="{00000000-0005-0000-0000-0000E2010000}"/>
    <cellStyle name="Input 2 35" xfId="548" xr:uid="{00000000-0005-0000-0000-0000E3010000}"/>
    <cellStyle name="Input 2 35 2" xfId="549" xr:uid="{00000000-0005-0000-0000-0000E4010000}"/>
    <cellStyle name="Input 2 36" xfId="550" xr:uid="{00000000-0005-0000-0000-0000E5010000}"/>
    <cellStyle name="Input 2 36 2" xfId="551" xr:uid="{00000000-0005-0000-0000-0000E6010000}"/>
    <cellStyle name="Input 2 37" xfId="552" xr:uid="{00000000-0005-0000-0000-0000E7010000}"/>
    <cellStyle name="Input 2 37 2" xfId="553" xr:uid="{00000000-0005-0000-0000-0000E8010000}"/>
    <cellStyle name="Input 2 38" xfId="554" xr:uid="{00000000-0005-0000-0000-0000E9010000}"/>
    <cellStyle name="Input 2 38 2" xfId="555" xr:uid="{00000000-0005-0000-0000-0000EA010000}"/>
    <cellStyle name="Input 2 39" xfId="556" xr:uid="{00000000-0005-0000-0000-0000EB010000}"/>
    <cellStyle name="Input 2 39 2" xfId="557" xr:uid="{00000000-0005-0000-0000-0000EC010000}"/>
    <cellStyle name="Input 2 4" xfId="558" xr:uid="{00000000-0005-0000-0000-0000ED010000}"/>
    <cellStyle name="Input 2 4 2" xfId="559" xr:uid="{00000000-0005-0000-0000-0000EE010000}"/>
    <cellStyle name="Input 2 4 3" xfId="1289" xr:uid="{00000000-0005-0000-0000-0000EF010000}"/>
    <cellStyle name="Input 2 4 4" xfId="1290" xr:uid="{00000000-0005-0000-0000-0000F0010000}"/>
    <cellStyle name="Input 2 4 5" xfId="1291" xr:uid="{00000000-0005-0000-0000-0000F1010000}"/>
    <cellStyle name="Input 2 4 6" xfId="1292" xr:uid="{00000000-0005-0000-0000-0000F2010000}"/>
    <cellStyle name="Input 2 40" xfId="560" xr:uid="{00000000-0005-0000-0000-0000F3010000}"/>
    <cellStyle name="Input 2 40 2" xfId="561" xr:uid="{00000000-0005-0000-0000-0000F4010000}"/>
    <cellStyle name="Input 2 41" xfId="562" xr:uid="{00000000-0005-0000-0000-0000F5010000}"/>
    <cellStyle name="Input 2 41 2" xfId="563" xr:uid="{00000000-0005-0000-0000-0000F6010000}"/>
    <cellStyle name="Input 2 42" xfId="564" xr:uid="{00000000-0005-0000-0000-0000F7010000}"/>
    <cellStyle name="Input 2 42 2" xfId="565" xr:uid="{00000000-0005-0000-0000-0000F8010000}"/>
    <cellStyle name="Input 2 43" xfId="566" xr:uid="{00000000-0005-0000-0000-0000F9010000}"/>
    <cellStyle name="Input 2 43 2" xfId="567" xr:uid="{00000000-0005-0000-0000-0000FA010000}"/>
    <cellStyle name="Input 2 44" xfId="568" xr:uid="{00000000-0005-0000-0000-0000FB010000}"/>
    <cellStyle name="Input 2 44 2" xfId="569" xr:uid="{00000000-0005-0000-0000-0000FC010000}"/>
    <cellStyle name="Input 2 45" xfId="570" xr:uid="{00000000-0005-0000-0000-0000FD010000}"/>
    <cellStyle name="Input 2 45 2" xfId="571" xr:uid="{00000000-0005-0000-0000-0000FE010000}"/>
    <cellStyle name="Input 2 46" xfId="572" xr:uid="{00000000-0005-0000-0000-0000FF010000}"/>
    <cellStyle name="Input 2 46 2" xfId="573" xr:uid="{00000000-0005-0000-0000-000000020000}"/>
    <cellStyle name="Input 2 47" xfId="574" xr:uid="{00000000-0005-0000-0000-000001020000}"/>
    <cellStyle name="Input 2 47 2" xfId="575" xr:uid="{00000000-0005-0000-0000-000002020000}"/>
    <cellStyle name="Input 2 48" xfId="576" xr:uid="{00000000-0005-0000-0000-000003020000}"/>
    <cellStyle name="Input 2 48 2" xfId="577" xr:uid="{00000000-0005-0000-0000-000004020000}"/>
    <cellStyle name="Input 2 49" xfId="578" xr:uid="{00000000-0005-0000-0000-000005020000}"/>
    <cellStyle name="Input 2 49 2" xfId="579" xr:uid="{00000000-0005-0000-0000-000006020000}"/>
    <cellStyle name="Input 2 5" xfId="580" xr:uid="{00000000-0005-0000-0000-000007020000}"/>
    <cellStyle name="Input 2 5 2" xfId="581" xr:uid="{00000000-0005-0000-0000-000008020000}"/>
    <cellStyle name="Input 2 5 3" xfId="1293" xr:uid="{00000000-0005-0000-0000-000009020000}"/>
    <cellStyle name="Input 2 5 4" xfId="1294" xr:uid="{00000000-0005-0000-0000-00000A020000}"/>
    <cellStyle name="Input 2 5 5" xfId="1295" xr:uid="{00000000-0005-0000-0000-00000B020000}"/>
    <cellStyle name="Input 2 5 6" xfId="1296" xr:uid="{00000000-0005-0000-0000-00000C020000}"/>
    <cellStyle name="Input 2 50" xfId="582" xr:uid="{00000000-0005-0000-0000-00000D020000}"/>
    <cellStyle name="Input 2 50 2" xfId="583" xr:uid="{00000000-0005-0000-0000-00000E020000}"/>
    <cellStyle name="Input 2 51" xfId="584" xr:uid="{00000000-0005-0000-0000-00000F020000}"/>
    <cellStyle name="Input 2 51 2" xfId="585" xr:uid="{00000000-0005-0000-0000-000010020000}"/>
    <cellStyle name="Input 2 52" xfId="586" xr:uid="{00000000-0005-0000-0000-000011020000}"/>
    <cellStyle name="Input 2 52 2" xfId="587" xr:uid="{00000000-0005-0000-0000-000012020000}"/>
    <cellStyle name="Input 2 53" xfId="588" xr:uid="{00000000-0005-0000-0000-000013020000}"/>
    <cellStyle name="Input 2 53 2" xfId="589" xr:uid="{00000000-0005-0000-0000-000014020000}"/>
    <cellStyle name="Input 2 54" xfId="590" xr:uid="{00000000-0005-0000-0000-000015020000}"/>
    <cellStyle name="Input 2 55" xfId="591" xr:uid="{00000000-0005-0000-0000-000016020000}"/>
    <cellStyle name="Input 2 56" xfId="592" xr:uid="{00000000-0005-0000-0000-000017020000}"/>
    <cellStyle name="Input 2 57" xfId="593" xr:uid="{00000000-0005-0000-0000-000018020000}"/>
    <cellStyle name="Input 2 58" xfId="594" xr:uid="{00000000-0005-0000-0000-000019020000}"/>
    <cellStyle name="Input 2 6" xfId="595" xr:uid="{00000000-0005-0000-0000-00001A020000}"/>
    <cellStyle name="Input 2 6 2" xfId="596" xr:uid="{00000000-0005-0000-0000-00001B020000}"/>
    <cellStyle name="Input 2 7" xfId="597" xr:uid="{00000000-0005-0000-0000-00001C020000}"/>
    <cellStyle name="Input 2 7 2" xfId="598" xr:uid="{00000000-0005-0000-0000-00001D020000}"/>
    <cellStyle name="Input 2 8" xfId="599" xr:uid="{00000000-0005-0000-0000-00001E020000}"/>
    <cellStyle name="Input 2 8 2" xfId="600" xr:uid="{00000000-0005-0000-0000-00001F020000}"/>
    <cellStyle name="Input 2 9" xfId="601" xr:uid="{00000000-0005-0000-0000-000020020000}"/>
    <cellStyle name="Input 2 9 2" xfId="602" xr:uid="{00000000-0005-0000-0000-000021020000}"/>
    <cellStyle name="Linked Cell 2" xfId="86" xr:uid="{00000000-0005-0000-0000-000022020000}"/>
    <cellStyle name="Neutral 2" xfId="87" xr:uid="{00000000-0005-0000-0000-000023020000}"/>
    <cellStyle name="Normal" xfId="0" builtinId="0"/>
    <cellStyle name="Normal 10" xfId="88" xr:uid="{00000000-0005-0000-0000-000025020000}"/>
    <cellStyle name="Normal 11" xfId="89" xr:uid="{00000000-0005-0000-0000-000026020000}"/>
    <cellStyle name="Normal 2" xfId="2" xr:uid="{00000000-0005-0000-0000-000027020000}"/>
    <cellStyle name="Normal 2 10" xfId="90" xr:uid="{00000000-0005-0000-0000-000028020000}"/>
    <cellStyle name="Normal 2 10 2" xfId="91" xr:uid="{00000000-0005-0000-0000-000029020000}"/>
    <cellStyle name="Normal 2 11" xfId="92" xr:uid="{00000000-0005-0000-0000-00002A020000}"/>
    <cellStyle name="Normal 2 11 2" xfId="93" xr:uid="{00000000-0005-0000-0000-00002B020000}"/>
    <cellStyle name="Normal 2 12" xfId="94" xr:uid="{00000000-0005-0000-0000-00002C020000}"/>
    <cellStyle name="Normal 2 12 2" xfId="95" xr:uid="{00000000-0005-0000-0000-00002D020000}"/>
    <cellStyle name="Normal 2 12 3" xfId="96" xr:uid="{00000000-0005-0000-0000-00002E020000}"/>
    <cellStyle name="Normal 2 12 4" xfId="97" xr:uid="{00000000-0005-0000-0000-00002F020000}"/>
    <cellStyle name="Normal 2 12 5" xfId="98" xr:uid="{00000000-0005-0000-0000-000030020000}"/>
    <cellStyle name="Normal 2 12 6" xfId="99" xr:uid="{00000000-0005-0000-0000-000031020000}"/>
    <cellStyle name="Normal 2 12 7" xfId="100" xr:uid="{00000000-0005-0000-0000-000032020000}"/>
    <cellStyle name="Normal 2 12 8" xfId="101" xr:uid="{00000000-0005-0000-0000-000033020000}"/>
    <cellStyle name="Normal 2 13" xfId="102" xr:uid="{00000000-0005-0000-0000-000034020000}"/>
    <cellStyle name="Normal 2 13 2" xfId="103" xr:uid="{00000000-0005-0000-0000-000035020000}"/>
    <cellStyle name="Normal 2 14" xfId="104" xr:uid="{00000000-0005-0000-0000-000036020000}"/>
    <cellStyle name="Normal 2 14 2" xfId="105" xr:uid="{00000000-0005-0000-0000-000037020000}"/>
    <cellStyle name="Normal 2 15" xfId="106" xr:uid="{00000000-0005-0000-0000-000038020000}"/>
    <cellStyle name="Normal 2 15 2" xfId="107" xr:uid="{00000000-0005-0000-0000-000039020000}"/>
    <cellStyle name="Normal 2 16" xfId="108" xr:uid="{00000000-0005-0000-0000-00003A020000}"/>
    <cellStyle name="Normal 2 17" xfId="109" xr:uid="{00000000-0005-0000-0000-00003B020000}"/>
    <cellStyle name="Normal 2 18" xfId="110" xr:uid="{00000000-0005-0000-0000-00003C020000}"/>
    <cellStyle name="Normal 2 2" xfId="111" xr:uid="{00000000-0005-0000-0000-00003D020000}"/>
    <cellStyle name="Normal 2 2 10" xfId="112" xr:uid="{00000000-0005-0000-0000-00003E020000}"/>
    <cellStyle name="Normal 2 2 11" xfId="172" xr:uid="{00000000-0005-0000-0000-00003F020000}"/>
    <cellStyle name="Normal 2 2 12" xfId="603" xr:uid="{00000000-0005-0000-0000-000040020000}"/>
    <cellStyle name="Normal 2 2 2" xfId="113" xr:uid="{00000000-0005-0000-0000-000041020000}"/>
    <cellStyle name="Normal 2 2 2 2" xfId="114" xr:uid="{00000000-0005-0000-0000-000042020000}"/>
    <cellStyle name="Normal 2 2 2 3" xfId="115" xr:uid="{00000000-0005-0000-0000-000043020000}"/>
    <cellStyle name="Normal 2 2 2 4" xfId="116" xr:uid="{00000000-0005-0000-0000-000044020000}"/>
    <cellStyle name="Normal 2 2 2 5" xfId="117" xr:uid="{00000000-0005-0000-0000-000045020000}"/>
    <cellStyle name="Normal 2 2 2 6" xfId="118" xr:uid="{00000000-0005-0000-0000-000046020000}"/>
    <cellStyle name="Normal 2 2 2 7" xfId="119" xr:uid="{00000000-0005-0000-0000-000047020000}"/>
    <cellStyle name="Normal 2 2 3" xfId="120" xr:uid="{00000000-0005-0000-0000-000048020000}"/>
    <cellStyle name="Normal 2 2 4" xfId="121" xr:uid="{00000000-0005-0000-0000-000049020000}"/>
    <cellStyle name="Normal 2 2 5" xfId="122" xr:uid="{00000000-0005-0000-0000-00004A020000}"/>
    <cellStyle name="Normal 2 2 6" xfId="123" xr:uid="{00000000-0005-0000-0000-00004B020000}"/>
    <cellStyle name="Normal 2 2 7" xfId="124" xr:uid="{00000000-0005-0000-0000-00004C020000}"/>
    <cellStyle name="Normal 2 2 8" xfId="125" xr:uid="{00000000-0005-0000-0000-00004D020000}"/>
    <cellStyle name="Normal 2 2 9" xfId="126" xr:uid="{00000000-0005-0000-0000-00004E020000}"/>
    <cellStyle name="Normal 2 3" xfId="127" xr:uid="{00000000-0005-0000-0000-00004F020000}"/>
    <cellStyle name="Normal 2 3 2" xfId="128" xr:uid="{00000000-0005-0000-0000-000050020000}"/>
    <cellStyle name="Normal 2 3 3" xfId="129" xr:uid="{00000000-0005-0000-0000-000051020000}"/>
    <cellStyle name="Normal 2 3 4" xfId="604" xr:uid="{00000000-0005-0000-0000-000052020000}"/>
    <cellStyle name="Normal 2 4" xfId="130" xr:uid="{00000000-0005-0000-0000-000053020000}"/>
    <cellStyle name="Normal 2 4 2" xfId="131" xr:uid="{00000000-0005-0000-0000-000054020000}"/>
    <cellStyle name="Normal 2 4 3" xfId="132" xr:uid="{00000000-0005-0000-0000-000055020000}"/>
    <cellStyle name="Normal 2 4 4" xfId="605" xr:uid="{00000000-0005-0000-0000-000056020000}"/>
    <cellStyle name="Normal 2 4 5" xfId="606" xr:uid="{00000000-0005-0000-0000-000057020000}"/>
    <cellStyle name="Normal 2 5" xfId="133" xr:uid="{00000000-0005-0000-0000-000058020000}"/>
    <cellStyle name="Normal 2 5 2" xfId="134" xr:uid="{00000000-0005-0000-0000-000059020000}"/>
    <cellStyle name="Normal 2 5 3" xfId="135" xr:uid="{00000000-0005-0000-0000-00005A020000}"/>
    <cellStyle name="Normal 2 6" xfId="136" xr:uid="{00000000-0005-0000-0000-00005B020000}"/>
    <cellStyle name="Normal 2 6 2" xfId="137" xr:uid="{00000000-0005-0000-0000-00005C020000}"/>
    <cellStyle name="Normal 2 7" xfId="138" xr:uid="{00000000-0005-0000-0000-00005D020000}"/>
    <cellStyle name="Normal 2 7 2" xfId="139" xr:uid="{00000000-0005-0000-0000-00005E020000}"/>
    <cellStyle name="Normal 2 8" xfId="140" xr:uid="{00000000-0005-0000-0000-00005F020000}"/>
    <cellStyle name="Normal 2 8 2" xfId="141" xr:uid="{00000000-0005-0000-0000-000060020000}"/>
    <cellStyle name="Normal 2 9" xfId="142" xr:uid="{00000000-0005-0000-0000-000061020000}"/>
    <cellStyle name="Normal 2 9 2" xfId="143" xr:uid="{00000000-0005-0000-0000-000062020000}"/>
    <cellStyle name="Normal 3" xfId="144" xr:uid="{00000000-0005-0000-0000-000063020000}"/>
    <cellStyle name="Normal 3 2" xfId="145" xr:uid="{00000000-0005-0000-0000-000064020000}"/>
    <cellStyle name="Normal 3 2 2" xfId="146" xr:uid="{00000000-0005-0000-0000-000065020000}"/>
    <cellStyle name="Normal 3 2 3" xfId="607" xr:uid="{00000000-0005-0000-0000-000066020000}"/>
    <cellStyle name="Normal 3 2 4" xfId="608" xr:uid="{00000000-0005-0000-0000-000067020000}"/>
    <cellStyle name="Normal 3 3" xfId="147" xr:uid="{00000000-0005-0000-0000-000068020000}"/>
    <cellStyle name="Normal 3 4" xfId="609" xr:uid="{00000000-0005-0000-0000-000069020000}"/>
    <cellStyle name="Normal 3 5" xfId="610" xr:uid="{00000000-0005-0000-0000-00006A020000}"/>
    <cellStyle name="Normal 4" xfId="148" xr:uid="{00000000-0005-0000-0000-00006B020000}"/>
    <cellStyle name="Normal 4 2" xfId="149" xr:uid="{00000000-0005-0000-0000-00006C020000}"/>
    <cellStyle name="Normal 4 3" xfId="150" xr:uid="{00000000-0005-0000-0000-00006D020000}"/>
    <cellStyle name="Normal 4 4" xfId="611" xr:uid="{00000000-0005-0000-0000-00006E020000}"/>
    <cellStyle name="Normal 5" xfId="151" xr:uid="{00000000-0005-0000-0000-00006F020000}"/>
    <cellStyle name="Normal 5 2" xfId="152" xr:uid="{00000000-0005-0000-0000-000070020000}"/>
    <cellStyle name="Normal 6" xfId="153" xr:uid="{00000000-0005-0000-0000-000071020000}"/>
    <cellStyle name="Normal 6 2" xfId="154" xr:uid="{00000000-0005-0000-0000-000072020000}"/>
    <cellStyle name="Normal 7" xfId="155" xr:uid="{00000000-0005-0000-0000-000073020000}"/>
    <cellStyle name="Normal 7 2" xfId="156" xr:uid="{00000000-0005-0000-0000-000074020000}"/>
    <cellStyle name="Normal 8" xfId="157" xr:uid="{00000000-0005-0000-0000-000075020000}"/>
    <cellStyle name="Normal 8 2" xfId="158" xr:uid="{00000000-0005-0000-0000-000076020000}"/>
    <cellStyle name="Normal 9" xfId="159" xr:uid="{00000000-0005-0000-0000-000077020000}"/>
    <cellStyle name="Normal 9 2" xfId="1264" xr:uid="{00000000-0005-0000-0000-000078020000}"/>
    <cellStyle name="Normal_2006-07 GASB Draft" xfId="3" xr:uid="{00000000-0005-0000-0000-000079020000}"/>
    <cellStyle name="Normal_SNP" xfId="5" xr:uid="{00000000-0005-0000-0000-00007A020000}"/>
    <cellStyle name="Note 2" xfId="160" xr:uid="{00000000-0005-0000-0000-00007B020000}"/>
    <cellStyle name="Note 2 2" xfId="161" xr:uid="{00000000-0005-0000-0000-00007C020000}"/>
    <cellStyle name="Note 2 3" xfId="162" xr:uid="{00000000-0005-0000-0000-00007D020000}"/>
    <cellStyle name="Note 2 3 10" xfId="612" xr:uid="{00000000-0005-0000-0000-00007E020000}"/>
    <cellStyle name="Note 2 3 10 2" xfId="613" xr:uid="{00000000-0005-0000-0000-00007F020000}"/>
    <cellStyle name="Note 2 3 11" xfId="614" xr:uid="{00000000-0005-0000-0000-000080020000}"/>
    <cellStyle name="Note 2 3 11 2" xfId="615" xr:uid="{00000000-0005-0000-0000-000081020000}"/>
    <cellStyle name="Note 2 3 12" xfId="616" xr:uid="{00000000-0005-0000-0000-000082020000}"/>
    <cellStyle name="Note 2 3 12 2" xfId="617" xr:uid="{00000000-0005-0000-0000-000083020000}"/>
    <cellStyle name="Note 2 3 13" xfId="618" xr:uid="{00000000-0005-0000-0000-000084020000}"/>
    <cellStyle name="Note 2 3 13 2" xfId="619" xr:uid="{00000000-0005-0000-0000-000085020000}"/>
    <cellStyle name="Note 2 3 14" xfId="620" xr:uid="{00000000-0005-0000-0000-000086020000}"/>
    <cellStyle name="Note 2 3 14 2" xfId="621" xr:uid="{00000000-0005-0000-0000-000087020000}"/>
    <cellStyle name="Note 2 3 15" xfId="622" xr:uid="{00000000-0005-0000-0000-000088020000}"/>
    <cellStyle name="Note 2 3 15 2" xfId="623" xr:uid="{00000000-0005-0000-0000-000089020000}"/>
    <cellStyle name="Note 2 3 16" xfId="624" xr:uid="{00000000-0005-0000-0000-00008A020000}"/>
    <cellStyle name="Note 2 3 16 2" xfId="625" xr:uid="{00000000-0005-0000-0000-00008B020000}"/>
    <cellStyle name="Note 2 3 17" xfId="626" xr:uid="{00000000-0005-0000-0000-00008C020000}"/>
    <cellStyle name="Note 2 3 17 2" xfId="627" xr:uid="{00000000-0005-0000-0000-00008D020000}"/>
    <cellStyle name="Note 2 3 18" xfId="628" xr:uid="{00000000-0005-0000-0000-00008E020000}"/>
    <cellStyle name="Note 2 3 18 2" xfId="629" xr:uid="{00000000-0005-0000-0000-00008F020000}"/>
    <cellStyle name="Note 2 3 19" xfId="630" xr:uid="{00000000-0005-0000-0000-000090020000}"/>
    <cellStyle name="Note 2 3 19 2" xfId="631" xr:uid="{00000000-0005-0000-0000-000091020000}"/>
    <cellStyle name="Note 2 3 2" xfId="632" xr:uid="{00000000-0005-0000-0000-000092020000}"/>
    <cellStyle name="Note 2 3 2 2" xfId="633" xr:uid="{00000000-0005-0000-0000-000093020000}"/>
    <cellStyle name="Note 2 3 20" xfId="634" xr:uid="{00000000-0005-0000-0000-000094020000}"/>
    <cellStyle name="Note 2 3 20 2" xfId="635" xr:uid="{00000000-0005-0000-0000-000095020000}"/>
    <cellStyle name="Note 2 3 21" xfId="636" xr:uid="{00000000-0005-0000-0000-000096020000}"/>
    <cellStyle name="Note 2 3 21 2" xfId="637" xr:uid="{00000000-0005-0000-0000-000097020000}"/>
    <cellStyle name="Note 2 3 22" xfId="638" xr:uid="{00000000-0005-0000-0000-000098020000}"/>
    <cellStyle name="Note 2 3 22 2" xfId="639" xr:uid="{00000000-0005-0000-0000-000099020000}"/>
    <cellStyle name="Note 2 3 23" xfId="640" xr:uid="{00000000-0005-0000-0000-00009A020000}"/>
    <cellStyle name="Note 2 3 23 2" xfId="641" xr:uid="{00000000-0005-0000-0000-00009B020000}"/>
    <cellStyle name="Note 2 3 24" xfId="642" xr:uid="{00000000-0005-0000-0000-00009C020000}"/>
    <cellStyle name="Note 2 3 24 2" xfId="643" xr:uid="{00000000-0005-0000-0000-00009D020000}"/>
    <cellStyle name="Note 2 3 25" xfId="644" xr:uid="{00000000-0005-0000-0000-00009E020000}"/>
    <cellStyle name="Note 2 3 25 2" xfId="645" xr:uid="{00000000-0005-0000-0000-00009F020000}"/>
    <cellStyle name="Note 2 3 26" xfId="646" xr:uid="{00000000-0005-0000-0000-0000A0020000}"/>
    <cellStyle name="Note 2 3 26 2" xfId="647" xr:uid="{00000000-0005-0000-0000-0000A1020000}"/>
    <cellStyle name="Note 2 3 27" xfId="648" xr:uid="{00000000-0005-0000-0000-0000A2020000}"/>
    <cellStyle name="Note 2 3 27 2" xfId="649" xr:uid="{00000000-0005-0000-0000-0000A3020000}"/>
    <cellStyle name="Note 2 3 28" xfId="650" xr:uid="{00000000-0005-0000-0000-0000A4020000}"/>
    <cellStyle name="Note 2 3 28 2" xfId="651" xr:uid="{00000000-0005-0000-0000-0000A5020000}"/>
    <cellStyle name="Note 2 3 29" xfId="652" xr:uid="{00000000-0005-0000-0000-0000A6020000}"/>
    <cellStyle name="Note 2 3 29 2" xfId="653" xr:uid="{00000000-0005-0000-0000-0000A7020000}"/>
    <cellStyle name="Note 2 3 3" xfId="654" xr:uid="{00000000-0005-0000-0000-0000A8020000}"/>
    <cellStyle name="Note 2 3 3 2" xfId="655" xr:uid="{00000000-0005-0000-0000-0000A9020000}"/>
    <cellStyle name="Note 2 3 30" xfId="656" xr:uid="{00000000-0005-0000-0000-0000AA020000}"/>
    <cellStyle name="Note 2 3 30 2" xfId="657" xr:uid="{00000000-0005-0000-0000-0000AB020000}"/>
    <cellStyle name="Note 2 3 31" xfId="658" xr:uid="{00000000-0005-0000-0000-0000AC020000}"/>
    <cellStyle name="Note 2 3 31 2" xfId="659" xr:uid="{00000000-0005-0000-0000-0000AD020000}"/>
    <cellStyle name="Note 2 3 32" xfId="660" xr:uid="{00000000-0005-0000-0000-0000AE020000}"/>
    <cellStyle name="Note 2 3 32 2" xfId="661" xr:uid="{00000000-0005-0000-0000-0000AF020000}"/>
    <cellStyle name="Note 2 3 33" xfId="662" xr:uid="{00000000-0005-0000-0000-0000B0020000}"/>
    <cellStyle name="Note 2 3 33 2" xfId="663" xr:uid="{00000000-0005-0000-0000-0000B1020000}"/>
    <cellStyle name="Note 2 3 34" xfId="664" xr:uid="{00000000-0005-0000-0000-0000B2020000}"/>
    <cellStyle name="Note 2 3 34 2" xfId="665" xr:uid="{00000000-0005-0000-0000-0000B3020000}"/>
    <cellStyle name="Note 2 3 35" xfId="666" xr:uid="{00000000-0005-0000-0000-0000B4020000}"/>
    <cellStyle name="Note 2 3 35 2" xfId="667" xr:uid="{00000000-0005-0000-0000-0000B5020000}"/>
    <cellStyle name="Note 2 3 36" xfId="668" xr:uid="{00000000-0005-0000-0000-0000B6020000}"/>
    <cellStyle name="Note 2 3 36 2" xfId="669" xr:uid="{00000000-0005-0000-0000-0000B7020000}"/>
    <cellStyle name="Note 2 3 37" xfId="670" xr:uid="{00000000-0005-0000-0000-0000B8020000}"/>
    <cellStyle name="Note 2 3 37 2" xfId="671" xr:uid="{00000000-0005-0000-0000-0000B9020000}"/>
    <cellStyle name="Note 2 3 38" xfId="672" xr:uid="{00000000-0005-0000-0000-0000BA020000}"/>
    <cellStyle name="Note 2 3 38 2" xfId="673" xr:uid="{00000000-0005-0000-0000-0000BB020000}"/>
    <cellStyle name="Note 2 3 39" xfId="674" xr:uid="{00000000-0005-0000-0000-0000BC020000}"/>
    <cellStyle name="Note 2 3 39 2" xfId="675" xr:uid="{00000000-0005-0000-0000-0000BD020000}"/>
    <cellStyle name="Note 2 3 4" xfId="676" xr:uid="{00000000-0005-0000-0000-0000BE020000}"/>
    <cellStyle name="Note 2 3 4 2" xfId="677" xr:uid="{00000000-0005-0000-0000-0000BF020000}"/>
    <cellStyle name="Note 2 3 40" xfId="678" xr:uid="{00000000-0005-0000-0000-0000C0020000}"/>
    <cellStyle name="Note 2 3 40 2" xfId="679" xr:uid="{00000000-0005-0000-0000-0000C1020000}"/>
    <cellStyle name="Note 2 3 41" xfId="680" xr:uid="{00000000-0005-0000-0000-0000C2020000}"/>
    <cellStyle name="Note 2 3 41 2" xfId="681" xr:uid="{00000000-0005-0000-0000-0000C3020000}"/>
    <cellStyle name="Note 2 3 42" xfId="682" xr:uid="{00000000-0005-0000-0000-0000C4020000}"/>
    <cellStyle name="Note 2 3 42 2" xfId="683" xr:uid="{00000000-0005-0000-0000-0000C5020000}"/>
    <cellStyle name="Note 2 3 43" xfId="684" xr:uid="{00000000-0005-0000-0000-0000C6020000}"/>
    <cellStyle name="Note 2 3 43 2" xfId="685" xr:uid="{00000000-0005-0000-0000-0000C7020000}"/>
    <cellStyle name="Note 2 3 44" xfId="686" xr:uid="{00000000-0005-0000-0000-0000C8020000}"/>
    <cellStyle name="Note 2 3 44 2" xfId="687" xr:uid="{00000000-0005-0000-0000-0000C9020000}"/>
    <cellStyle name="Note 2 3 45" xfId="688" xr:uid="{00000000-0005-0000-0000-0000CA020000}"/>
    <cellStyle name="Note 2 3 45 2" xfId="689" xr:uid="{00000000-0005-0000-0000-0000CB020000}"/>
    <cellStyle name="Note 2 3 46" xfId="690" xr:uid="{00000000-0005-0000-0000-0000CC020000}"/>
    <cellStyle name="Note 2 3 46 2" xfId="691" xr:uid="{00000000-0005-0000-0000-0000CD020000}"/>
    <cellStyle name="Note 2 3 47" xfId="692" xr:uid="{00000000-0005-0000-0000-0000CE020000}"/>
    <cellStyle name="Note 2 3 47 2" xfId="693" xr:uid="{00000000-0005-0000-0000-0000CF020000}"/>
    <cellStyle name="Note 2 3 48" xfId="694" xr:uid="{00000000-0005-0000-0000-0000D0020000}"/>
    <cellStyle name="Note 2 3 48 2" xfId="695" xr:uid="{00000000-0005-0000-0000-0000D1020000}"/>
    <cellStyle name="Note 2 3 49" xfId="696" xr:uid="{00000000-0005-0000-0000-0000D2020000}"/>
    <cellStyle name="Note 2 3 49 2" xfId="697" xr:uid="{00000000-0005-0000-0000-0000D3020000}"/>
    <cellStyle name="Note 2 3 5" xfId="698" xr:uid="{00000000-0005-0000-0000-0000D4020000}"/>
    <cellStyle name="Note 2 3 5 2" xfId="699" xr:uid="{00000000-0005-0000-0000-0000D5020000}"/>
    <cellStyle name="Note 2 3 50" xfId="700" xr:uid="{00000000-0005-0000-0000-0000D6020000}"/>
    <cellStyle name="Note 2 3 50 2" xfId="701" xr:uid="{00000000-0005-0000-0000-0000D7020000}"/>
    <cellStyle name="Note 2 3 51" xfId="702" xr:uid="{00000000-0005-0000-0000-0000D8020000}"/>
    <cellStyle name="Note 2 3 51 2" xfId="703" xr:uid="{00000000-0005-0000-0000-0000D9020000}"/>
    <cellStyle name="Note 2 3 52" xfId="704" xr:uid="{00000000-0005-0000-0000-0000DA020000}"/>
    <cellStyle name="Note 2 3 52 2" xfId="705" xr:uid="{00000000-0005-0000-0000-0000DB020000}"/>
    <cellStyle name="Note 2 3 53" xfId="706" xr:uid="{00000000-0005-0000-0000-0000DC020000}"/>
    <cellStyle name="Note 2 3 54" xfId="707" xr:uid="{00000000-0005-0000-0000-0000DD020000}"/>
    <cellStyle name="Note 2 3 55" xfId="708" xr:uid="{00000000-0005-0000-0000-0000DE020000}"/>
    <cellStyle name="Note 2 3 56" xfId="709" xr:uid="{00000000-0005-0000-0000-0000DF020000}"/>
    <cellStyle name="Note 2 3 57" xfId="710" xr:uid="{00000000-0005-0000-0000-0000E0020000}"/>
    <cellStyle name="Note 2 3 58" xfId="1297" xr:uid="{00000000-0005-0000-0000-0000E1020000}"/>
    <cellStyle name="Note 2 3 59" xfId="1298" xr:uid="{00000000-0005-0000-0000-0000E2020000}"/>
    <cellStyle name="Note 2 3 6" xfId="711" xr:uid="{00000000-0005-0000-0000-0000E3020000}"/>
    <cellStyle name="Note 2 3 6 2" xfId="712" xr:uid="{00000000-0005-0000-0000-0000E4020000}"/>
    <cellStyle name="Note 2 3 60" xfId="1299" xr:uid="{00000000-0005-0000-0000-0000E5020000}"/>
    <cellStyle name="Note 2 3 61" xfId="1300" xr:uid="{00000000-0005-0000-0000-0000E6020000}"/>
    <cellStyle name="Note 2 3 7" xfId="713" xr:uid="{00000000-0005-0000-0000-0000E7020000}"/>
    <cellStyle name="Note 2 3 7 2" xfId="714" xr:uid="{00000000-0005-0000-0000-0000E8020000}"/>
    <cellStyle name="Note 2 3 8" xfId="715" xr:uid="{00000000-0005-0000-0000-0000E9020000}"/>
    <cellStyle name="Note 2 3 8 2" xfId="716" xr:uid="{00000000-0005-0000-0000-0000EA020000}"/>
    <cellStyle name="Note 2 3 9" xfId="717" xr:uid="{00000000-0005-0000-0000-0000EB020000}"/>
    <cellStyle name="Note 2 3 9 2" xfId="718" xr:uid="{00000000-0005-0000-0000-0000EC020000}"/>
    <cellStyle name="Note 2 4" xfId="163" xr:uid="{00000000-0005-0000-0000-0000ED020000}"/>
    <cellStyle name="Note 2 4 10" xfId="719" xr:uid="{00000000-0005-0000-0000-0000EE020000}"/>
    <cellStyle name="Note 2 4 10 2" xfId="720" xr:uid="{00000000-0005-0000-0000-0000EF020000}"/>
    <cellStyle name="Note 2 4 11" xfId="721" xr:uid="{00000000-0005-0000-0000-0000F0020000}"/>
    <cellStyle name="Note 2 4 11 2" xfId="722" xr:uid="{00000000-0005-0000-0000-0000F1020000}"/>
    <cellStyle name="Note 2 4 12" xfId="723" xr:uid="{00000000-0005-0000-0000-0000F2020000}"/>
    <cellStyle name="Note 2 4 12 2" xfId="724" xr:uid="{00000000-0005-0000-0000-0000F3020000}"/>
    <cellStyle name="Note 2 4 13" xfId="725" xr:uid="{00000000-0005-0000-0000-0000F4020000}"/>
    <cellStyle name="Note 2 4 13 2" xfId="726" xr:uid="{00000000-0005-0000-0000-0000F5020000}"/>
    <cellStyle name="Note 2 4 14" xfId="727" xr:uid="{00000000-0005-0000-0000-0000F6020000}"/>
    <cellStyle name="Note 2 4 14 2" xfId="728" xr:uid="{00000000-0005-0000-0000-0000F7020000}"/>
    <cellStyle name="Note 2 4 15" xfId="729" xr:uid="{00000000-0005-0000-0000-0000F8020000}"/>
    <cellStyle name="Note 2 4 15 2" xfId="730" xr:uid="{00000000-0005-0000-0000-0000F9020000}"/>
    <cellStyle name="Note 2 4 16" xfId="731" xr:uid="{00000000-0005-0000-0000-0000FA020000}"/>
    <cellStyle name="Note 2 4 16 2" xfId="732" xr:uid="{00000000-0005-0000-0000-0000FB020000}"/>
    <cellStyle name="Note 2 4 17" xfId="733" xr:uid="{00000000-0005-0000-0000-0000FC020000}"/>
    <cellStyle name="Note 2 4 17 2" xfId="734" xr:uid="{00000000-0005-0000-0000-0000FD020000}"/>
    <cellStyle name="Note 2 4 18" xfId="735" xr:uid="{00000000-0005-0000-0000-0000FE020000}"/>
    <cellStyle name="Note 2 4 18 2" xfId="736" xr:uid="{00000000-0005-0000-0000-0000FF020000}"/>
    <cellStyle name="Note 2 4 19" xfId="737" xr:uid="{00000000-0005-0000-0000-000000030000}"/>
    <cellStyle name="Note 2 4 19 2" xfId="738" xr:uid="{00000000-0005-0000-0000-000001030000}"/>
    <cellStyle name="Note 2 4 2" xfId="739" xr:uid="{00000000-0005-0000-0000-000002030000}"/>
    <cellStyle name="Note 2 4 2 2" xfId="740" xr:uid="{00000000-0005-0000-0000-000003030000}"/>
    <cellStyle name="Note 2 4 20" xfId="741" xr:uid="{00000000-0005-0000-0000-000004030000}"/>
    <cellStyle name="Note 2 4 20 2" xfId="742" xr:uid="{00000000-0005-0000-0000-000005030000}"/>
    <cellStyle name="Note 2 4 21" xfId="743" xr:uid="{00000000-0005-0000-0000-000006030000}"/>
    <cellStyle name="Note 2 4 21 2" xfId="744" xr:uid="{00000000-0005-0000-0000-000007030000}"/>
    <cellStyle name="Note 2 4 22" xfId="745" xr:uid="{00000000-0005-0000-0000-000008030000}"/>
    <cellStyle name="Note 2 4 22 2" xfId="746" xr:uid="{00000000-0005-0000-0000-000009030000}"/>
    <cellStyle name="Note 2 4 23" xfId="747" xr:uid="{00000000-0005-0000-0000-00000A030000}"/>
    <cellStyle name="Note 2 4 23 2" xfId="748" xr:uid="{00000000-0005-0000-0000-00000B030000}"/>
    <cellStyle name="Note 2 4 24" xfId="749" xr:uid="{00000000-0005-0000-0000-00000C030000}"/>
    <cellStyle name="Note 2 4 24 2" xfId="750" xr:uid="{00000000-0005-0000-0000-00000D030000}"/>
    <cellStyle name="Note 2 4 25" xfId="751" xr:uid="{00000000-0005-0000-0000-00000E030000}"/>
    <cellStyle name="Note 2 4 25 2" xfId="752" xr:uid="{00000000-0005-0000-0000-00000F030000}"/>
    <cellStyle name="Note 2 4 26" xfId="753" xr:uid="{00000000-0005-0000-0000-000010030000}"/>
    <cellStyle name="Note 2 4 26 2" xfId="754" xr:uid="{00000000-0005-0000-0000-000011030000}"/>
    <cellStyle name="Note 2 4 27" xfId="755" xr:uid="{00000000-0005-0000-0000-000012030000}"/>
    <cellStyle name="Note 2 4 27 2" xfId="756" xr:uid="{00000000-0005-0000-0000-000013030000}"/>
    <cellStyle name="Note 2 4 28" xfId="757" xr:uid="{00000000-0005-0000-0000-000014030000}"/>
    <cellStyle name="Note 2 4 28 2" xfId="758" xr:uid="{00000000-0005-0000-0000-000015030000}"/>
    <cellStyle name="Note 2 4 29" xfId="759" xr:uid="{00000000-0005-0000-0000-000016030000}"/>
    <cellStyle name="Note 2 4 29 2" xfId="760" xr:uid="{00000000-0005-0000-0000-000017030000}"/>
    <cellStyle name="Note 2 4 3" xfId="761" xr:uid="{00000000-0005-0000-0000-000018030000}"/>
    <cellStyle name="Note 2 4 3 2" xfId="762" xr:uid="{00000000-0005-0000-0000-000019030000}"/>
    <cellStyle name="Note 2 4 30" xfId="763" xr:uid="{00000000-0005-0000-0000-00001A030000}"/>
    <cellStyle name="Note 2 4 30 2" xfId="764" xr:uid="{00000000-0005-0000-0000-00001B030000}"/>
    <cellStyle name="Note 2 4 31" xfId="765" xr:uid="{00000000-0005-0000-0000-00001C030000}"/>
    <cellStyle name="Note 2 4 31 2" xfId="766" xr:uid="{00000000-0005-0000-0000-00001D030000}"/>
    <cellStyle name="Note 2 4 32" xfId="767" xr:uid="{00000000-0005-0000-0000-00001E030000}"/>
    <cellStyle name="Note 2 4 32 2" xfId="768" xr:uid="{00000000-0005-0000-0000-00001F030000}"/>
    <cellStyle name="Note 2 4 33" xfId="769" xr:uid="{00000000-0005-0000-0000-000020030000}"/>
    <cellStyle name="Note 2 4 33 2" xfId="770" xr:uid="{00000000-0005-0000-0000-000021030000}"/>
    <cellStyle name="Note 2 4 34" xfId="771" xr:uid="{00000000-0005-0000-0000-000022030000}"/>
    <cellStyle name="Note 2 4 34 2" xfId="772" xr:uid="{00000000-0005-0000-0000-000023030000}"/>
    <cellStyle name="Note 2 4 35" xfId="773" xr:uid="{00000000-0005-0000-0000-000024030000}"/>
    <cellStyle name="Note 2 4 35 2" xfId="774" xr:uid="{00000000-0005-0000-0000-000025030000}"/>
    <cellStyle name="Note 2 4 36" xfId="775" xr:uid="{00000000-0005-0000-0000-000026030000}"/>
    <cellStyle name="Note 2 4 36 2" xfId="776" xr:uid="{00000000-0005-0000-0000-000027030000}"/>
    <cellStyle name="Note 2 4 37" xfId="777" xr:uid="{00000000-0005-0000-0000-000028030000}"/>
    <cellStyle name="Note 2 4 37 2" xfId="778" xr:uid="{00000000-0005-0000-0000-000029030000}"/>
    <cellStyle name="Note 2 4 38" xfId="779" xr:uid="{00000000-0005-0000-0000-00002A030000}"/>
    <cellStyle name="Note 2 4 38 2" xfId="780" xr:uid="{00000000-0005-0000-0000-00002B030000}"/>
    <cellStyle name="Note 2 4 39" xfId="781" xr:uid="{00000000-0005-0000-0000-00002C030000}"/>
    <cellStyle name="Note 2 4 39 2" xfId="782" xr:uid="{00000000-0005-0000-0000-00002D030000}"/>
    <cellStyle name="Note 2 4 4" xfId="783" xr:uid="{00000000-0005-0000-0000-00002E030000}"/>
    <cellStyle name="Note 2 4 4 2" xfId="784" xr:uid="{00000000-0005-0000-0000-00002F030000}"/>
    <cellStyle name="Note 2 4 40" xfId="785" xr:uid="{00000000-0005-0000-0000-000030030000}"/>
    <cellStyle name="Note 2 4 40 2" xfId="786" xr:uid="{00000000-0005-0000-0000-000031030000}"/>
    <cellStyle name="Note 2 4 41" xfId="787" xr:uid="{00000000-0005-0000-0000-000032030000}"/>
    <cellStyle name="Note 2 4 41 2" xfId="788" xr:uid="{00000000-0005-0000-0000-000033030000}"/>
    <cellStyle name="Note 2 4 42" xfId="789" xr:uid="{00000000-0005-0000-0000-000034030000}"/>
    <cellStyle name="Note 2 4 42 2" xfId="790" xr:uid="{00000000-0005-0000-0000-000035030000}"/>
    <cellStyle name="Note 2 4 43" xfId="791" xr:uid="{00000000-0005-0000-0000-000036030000}"/>
    <cellStyle name="Note 2 4 43 2" xfId="792" xr:uid="{00000000-0005-0000-0000-000037030000}"/>
    <cellStyle name="Note 2 4 44" xfId="793" xr:uid="{00000000-0005-0000-0000-000038030000}"/>
    <cellStyle name="Note 2 4 44 2" xfId="794" xr:uid="{00000000-0005-0000-0000-000039030000}"/>
    <cellStyle name="Note 2 4 45" xfId="795" xr:uid="{00000000-0005-0000-0000-00003A030000}"/>
    <cellStyle name="Note 2 4 45 2" xfId="796" xr:uid="{00000000-0005-0000-0000-00003B030000}"/>
    <cellStyle name="Note 2 4 46" xfId="797" xr:uid="{00000000-0005-0000-0000-00003C030000}"/>
    <cellStyle name="Note 2 4 46 2" xfId="798" xr:uid="{00000000-0005-0000-0000-00003D030000}"/>
    <cellStyle name="Note 2 4 47" xfId="799" xr:uid="{00000000-0005-0000-0000-00003E030000}"/>
    <cellStyle name="Note 2 4 47 2" xfId="800" xr:uid="{00000000-0005-0000-0000-00003F030000}"/>
    <cellStyle name="Note 2 4 48" xfId="801" xr:uid="{00000000-0005-0000-0000-000040030000}"/>
    <cellStyle name="Note 2 4 48 2" xfId="802" xr:uid="{00000000-0005-0000-0000-000041030000}"/>
    <cellStyle name="Note 2 4 49" xfId="803" xr:uid="{00000000-0005-0000-0000-000042030000}"/>
    <cellStyle name="Note 2 4 49 2" xfId="804" xr:uid="{00000000-0005-0000-0000-000043030000}"/>
    <cellStyle name="Note 2 4 5" xfId="805" xr:uid="{00000000-0005-0000-0000-000044030000}"/>
    <cellStyle name="Note 2 4 5 2" xfId="806" xr:uid="{00000000-0005-0000-0000-000045030000}"/>
    <cellStyle name="Note 2 4 50" xfId="807" xr:uid="{00000000-0005-0000-0000-000046030000}"/>
    <cellStyle name="Note 2 4 50 2" xfId="808" xr:uid="{00000000-0005-0000-0000-000047030000}"/>
    <cellStyle name="Note 2 4 51" xfId="809" xr:uid="{00000000-0005-0000-0000-000048030000}"/>
    <cellStyle name="Note 2 4 51 2" xfId="810" xr:uid="{00000000-0005-0000-0000-000049030000}"/>
    <cellStyle name="Note 2 4 52" xfId="811" xr:uid="{00000000-0005-0000-0000-00004A030000}"/>
    <cellStyle name="Note 2 4 52 2" xfId="812" xr:uid="{00000000-0005-0000-0000-00004B030000}"/>
    <cellStyle name="Note 2 4 53" xfId="813" xr:uid="{00000000-0005-0000-0000-00004C030000}"/>
    <cellStyle name="Note 2 4 54" xfId="814" xr:uid="{00000000-0005-0000-0000-00004D030000}"/>
    <cellStyle name="Note 2 4 55" xfId="815" xr:uid="{00000000-0005-0000-0000-00004E030000}"/>
    <cellStyle name="Note 2 4 56" xfId="816" xr:uid="{00000000-0005-0000-0000-00004F030000}"/>
    <cellStyle name="Note 2 4 57" xfId="817" xr:uid="{00000000-0005-0000-0000-000050030000}"/>
    <cellStyle name="Note 2 4 58" xfId="1301" xr:uid="{00000000-0005-0000-0000-000051030000}"/>
    <cellStyle name="Note 2 4 59" xfId="1302" xr:uid="{00000000-0005-0000-0000-000052030000}"/>
    <cellStyle name="Note 2 4 6" xfId="818" xr:uid="{00000000-0005-0000-0000-000053030000}"/>
    <cellStyle name="Note 2 4 6 2" xfId="819" xr:uid="{00000000-0005-0000-0000-000054030000}"/>
    <cellStyle name="Note 2 4 60" xfId="1303" xr:uid="{00000000-0005-0000-0000-000055030000}"/>
    <cellStyle name="Note 2 4 61" xfId="1304" xr:uid="{00000000-0005-0000-0000-000056030000}"/>
    <cellStyle name="Note 2 4 7" xfId="820" xr:uid="{00000000-0005-0000-0000-000057030000}"/>
    <cellStyle name="Note 2 4 7 2" xfId="821" xr:uid="{00000000-0005-0000-0000-000058030000}"/>
    <cellStyle name="Note 2 4 8" xfId="822" xr:uid="{00000000-0005-0000-0000-000059030000}"/>
    <cellStyle name="Note 2 4 8 2" xfId="823" xr:uid="{00000000-0005-0000-0000-00005A030000}"/>
    <cellStyle name="Note 2 4 9" xfId="824" xr:uid="{00000000-0005-0000-0000-00005B030000}"/>
    <cellStyle name="Note 2 4 9 2" xfId="825" xr:uid="{00000000-0005-0000-0000-00005C030000}"/>
    <cellStyle name="Note 2 5" xfId="826" xr:uid="{00000000-0005-0000-0000-00005D030000}"/>
    <cellStyle name="Note 2 5 2" xfId="827" xr:uid="{00000000-0005-0000-0000-00005E030000}"/>
    <cellStyle name="Note 2 5 3" xfId="1305" xr:uid="{00000000-0005-0000-0000-00005F030000}"/>
    <cellStyle name="Note 2 5 4" xfId="1306" xr:uid="{00000000-0005-0000-0000-000060030000}"/>
    <cellStyle name="Note 2 5 5" xfId="1307" xr:uid="{00000000-0005-0000-0000-000061030000}"/>
    <cellStyle name="Note 2 5 6" xfId="1308" xr:uid="{00000000-0005-0000-0000-000062030000}"/>
    <cellStyle name="Note 2 6" xfId="828" xr:uid="{00000000-0005-0000-0000-000063030000}"/>
    <cellStyle name="Note 2 6 2" xfId="829" xr:uid="{00000000-0005-0000-0000-000064030000}"/>
    <cellStyle name="Note 2 6 3" xfId="1309" xr:uid="{00000000-0005-0000-0000-000065030000}"/>
    <cellStyle name="Note 2 6 4" xfId="1310" xr:uid="{00000000-0005-0000-0000-000066030000}"/>
    <cellStyle name="Note 2 6 5" xfId="1311" xr:uid="{00000000-0005-0000-0000-000067030000}"/>
    <cellStyle name="Note 2 6 6" xfId="1312" xr:uid="{00000000-0005-0000-0000-000068030000}"/>
    <cellStyle name="Note 2 7" xfId="830" xr:uid="{00000000-0005-0000-0000-000069030000}"/>
    <cellStyle name="Note 2 7 2" xfId="831" xr:uid="{00000000-0005-0000-0000-00006A030000}"/>
    <cellStyle name="Note 2 7 3" xfId="1313" xr:uid="{00000000-0005-0000-0000-00006B030000}"/>
    <cellStyle name="Note 2 7 4" xfId="1314" xr:uid="{00000000-0005-0000-0000-00006C030000}"/>
    <cellStyle name="Note 2 7 5" xfId="1315" xr:uid="{00000000-0005-0000-0000-00006D030000}"/>
    <cellStyle name="Note 2 7 6" xfId="1316" xr:uid="{00000000-0005-0000-0000-00006E030000}"/>
    <cellStyle name="Note 2 8" xfId="832" xr:uid="{00000000-0005-0000-0000-00006F030000}"/>
    <cellStyle name="Note 3" xfId="164" xr:uid="{00000000-0005-0000-0000-000070030000}"/>
    <cellStyle name="Output 2" xfId="165" xr:uid="{00000000-0005-0000-0000-000071030000}"/>
    <cellStyle name="Output 2 10" xfId="833" xr:uid="{00000000-0005-0000-0000-000072030000}"/>
    <cellStyle name="Output 2 10 2" xfId="834" xr:uid="{00000000-0005-0000-0000-000073030000}"/>
    <cellStyle name="Output 2 11" xfId="835" xr:uid="{00000000-0005-0000-0000-000074030000}"/>
    <cellStyle name="Output 2 11 2" xfId="836" xr:uid="{00000000-0005-0000-0000-000075030000}"/>
    <cellStyle name="Output 2 12" xfId="837" xr:uid="{00000000-0005-0000-0000-000076030000}"/>
    <cellStyle name="Output 2 12 2" xfId="838" xr:uid="{00000000-0005-0000-0000-000077030000}"/>
    <cellStyle name="Output 2 13" xfId="839" xr:uid="{00000000-0005-0000-0000-000078030000}"/>
    <cellStyle name="Output 2 13 2" xfId="840" xr:uid="{00000000-0005-0000-0000-000079030000}"/>
    <cellStyle name="Output 2 14" xfId="841" xr:uid="{00000000-0005-0000-0000-00007A030000}"/>
    <cellStyle name="Output 2 14 2" xfId="842" xr:uid="{00000000-0005-0000-0000-00007B030000}"/>
    <cellStyle name="Output 2 15" xfId="843" xr:uid="{00000000-0005-0000-0000-00007C030000}"/>
    <cellStyle name="Output 2 15 2" xfId="844" xr:uid="{00000000-0005-0000-0000-00007D030000}"/>
    <cellStyle name="Output 2 16" xfId="845" xr:uid="{00000000-0005-0000-0000-00007E030000}"/>
    <cellStyle name="Output 2 16 2" xfId="846" xr:uid="{00000000-0005-0000-0000-00007F030000}"/>
    <cellStyle name="Output 2 17" xfId="847" xr:uid="{00000000-0005-0000-0000-000080030000}"/>
    <cellStyle name="Output 2 17 2" xfId="848" xr:uid="{00000000-0005-0000-0000-000081030000}"/>
    <cellStyle name="Output 2 18" xfId="849" xr:uid="{00000000-0005-0000-0000-000082030000}"/>
    <cellStyle name="Output 2 18 2" xfId="850" xr:uid="{00000000-0005-0000-0000-000083030000}"/>
    <cellStyle name="Output 2 19" xfId="851" xr:uid="{00000000-0005-0000-0000-000084030000}"/>
    <cellStyle name="Output 2 19 2" xfId="852" xr:uid="{00000000-0005-0000-0000-000085030000}"/>
    <cellStyle name="Output 2 2" xfId="166" xr:uid="{00000000-0005-0000-0000-000086030000}"/>
    <cellStyle name="Output 2 2 10" xfId="853" xr:uid="{00000000-0005-0000-0000-000087030000}"/>
    <cellStyle name="Output 2 2 10 2" xfId="854" xr:uid="{00000000-0005-0000-0000-000088030000}"/>
    <cellStyle name="Output 2 2 11" xfId="855" xr:uid="{00000000-0005-0000-0000-000089030000}"/>
    <cellStyle name="Output 2 2 11 2" xfId="856" xr:uid="{00000000-0005-0000-0000-00008A030000}"/>
    <cellStyle name="Output 2 2 12" xfId="857" xr:uid="{00000000-0005-0000-0000-00008B030000}"/>
    <cellStyle name="Output 2 2 12 2" xfId="858" xr:uid="{00000000-0005-0000-0000-00008C030000}"/>
    <cellStyle name="Output 2 2 13" xfId="859" xr:uid="{00000000-0005-0000-0000-00008D030000}"/>
    <cellStyle name="Output 2 2 13 2" xfId="860" xr:uid="{00000000-0005-0000-0000-00008E030000}"/>
    <cellStyle name="Output 2 2 14" xfId="861" xr:uid="{00000000-0005-0000-0000-00008F030000}"/>
    <cellStyle name="Output 2 2 14 2" xfId="862" xr:uid="{00000000-0005-0000-0000-000090030000}"/>
    <cellStyle name="Output 2 2 15" xfId="863" xr:uid="{00000000-0005-0000-0000-000091030000}"/>
    <cellStyle name="Output 2 2 15 2" xfId="864" xr:uid="{00000000-0005-0000-0000-000092030000}"/>
    <cellStyle name="Output 2 2 16" xfId="865" xr:uid="{00000000-0005-0000-0000-000093030000}"/>
    <cellStyle name="Output 2 2 16 2" xfId="866" xr:uid="{00000000-0005-0000-0000-000094030000}"/>
    <cellStyle name="Output 2 2 17" xfId="867" xr:uid="{00000000-0005-0000-0000-000095030000}"/>
    <cellStyle name="Output 2 2 17 2" xfId="868" xr:uid="{00000000-0005-0000-0000-000096030000}"/>
    <cellStyle name="Output 2 2 18" xfId="869" xr:uid="{00000000-0005-0000-0000-000097030000}"/>
    <cellStyle name="Output 2 2 18 2" xfId="870" xr:uid="{00000000-0005-0000-0000-000098030000}"/>
    <cellStyle name="Output 2 2 19" xfId="871" xr:uid="{00000000-0005-0000-0000-000099030000}"/>
    <cellStyle name="Output 2 2 19 2" xfId="872" xr:uid="{00000000-0005-0000-0000-00009A030000}"/>
    <cellStyle name="Output 2 2 2" xfId="873" xr:uid="{00000000-0005-0000-0000-00009B030000}"/>
    <cellStyle name="Output 2 2 2 2" xfId="874" xr:uid="{00000000-0005-0000-0000-00009C030000}"/>
    <cellStyle name="Output 2 2 20" xfId="875" xr:uid="{00000000-0005-0000-0000-00009D030000}"/>
    <cellStyle name="Output 2 2 20 2" xfId="876" xr:uid="{00000000-0005-0000-0000-00009E030000}"/>
    <cellStyle name="Output 2 2 21" xfId="877" xr:uid="{00000000-0005-0000-0000-00009F030000}"/>
    <cellStyle name="Output 2 2 21 2" xfId="878" xr:uid="{00000000-0005-0000-0000-0000A0030000}"/>
    <cellStyle name="Output 2 2 22" xfId="879" xr:uid="{00000000-0005-0000-0000-0000A1030000}"/>
    <cellStyle name="Output 2 2 22 2" xfId="880" xr:uid="{00000000-0005-0000-0000-0000A2030000}"/>
    <cellStyle name="Output 2 2 23" xfId="881" xr:uid="{00000000-0005-0000-0000-0000A3030000}"/>
    <cellStyle name="Output 2 2 23 2" xfId="882" xr:uid="{00000000-0005-0000-0000-0000A4030000}"/>
    <cellStyle name="Output 2 2 24" xfId="883" xr:uid="{00000000-0005-0000-0000-0000A5030000}"/>
    <cellStyle name="Output 2 2 24 2" xfId="884" xr:uid="{00000000-0005-0000-0000-0000A6030000}"/>
    <cellStyle name="Output 2 2 25" xfId="885" xr:uid="{00000000-0005-0000-0000-0000A7030000}"/>
    <cellStyle name="Output 2 2 25 2" xfId="886" xr:uid="{00000000-0005-0000-0000-0000A8030000}"/>
    <cellStyle name="Output 2 2 26" xfId="887" xr:uid="{00000000-0005-0000-0000-0000A9030000}"/>
    <cellStyle name="Output 2 2 26 2" xfId="888" xr:uid="{00000000-0005-0000-0000-0000AA030000}"/>
    <cellStyle name="Output 2 2 27" xfId="889" xr:uid="{00000000-0005-0000-0000-0000AB030000}"/>
    <cellStyle name="Output 2 2 27 2" xfId="890" xr:uid="{00000000-0005-0000-0000-0000AC030000}"/>
    <cellStyle name="Output 2 2 28" xfId="891" xr:uid="{00000000-0005-0000-0000-0000AD030000}"/>
    <cellStyle name="Output 2 2 28 2" xfId="892" xr:uid="{00000000-0005-0000-0000-0000AE030000}"/>
    <cellStyle name="Output 2 2 29" xfId="893" xr:uid="{00000000-0005-0000-0000-0000AF030000}"/>
    <cellStyle name="Output 2 2 29 2" xfId="894" xr:uid="{00000000-0005-0000-0000-0000B0030000}"/>
    <cellStyle name="Output 2 2 3" xfId="895" xr:uid="{00000000-0005-0000-0000-0000B1030000}"/>
    <cellStyle name="Output 2 2 3 2" xfId="896" xr:uid="{00000000-0005-0000-0000-0000B2030000}"/>
    <cellStyle name="Output 2 2 30" xfId="897" xr:uid="{00000000-0005-0000-0000-0000B3030000}"/>
    <cellStyle name="Output 2 2 30 2" xfId="898" xr:uid="{00000000-0005-0000-0000-0000B4030000}"/>
    <cellStyle name="Output 2 2 31" xfId="899" xr:uid="{00000000-0005-0000-0000-0000B5030000}"/>
    <cellStyle name="Output 2 2 31 2" xfId="900" xr:uid="{00000000-0005-0000-0000-0000B6030000}"/>
    <cellStyle name="Output 2 2 32" xfId="901" xr:uid="{00000000-0005-0000-0000-0000B7030000}"/>
    <cellStyle name="Output 2 2 32 2" xfId="902" xr:uid="{00000000-0005-0000-0000-0000B8030000}"/>
    <cellStyle name="Output 2 2 33" xfId="903" xr:uid="{00000000-0005-0000-0000-0000B9030000}"/>
    <cellStyle name="Output 2 2 33 2" xfId="904" xr:uid="{00000000-0005-0000-0000-0000BA030000}"/>
    <cellStyle name="Output 2 2 34" xfId="905" xr:uid="{00000000-0005-0000-0000-0000BB030000}"/>
    <cellStyle name="Output 2 2 34 2" xfId="906" xr:uid="{00000000-0005-0000-0000-0000BC030000}"/>
    <cellStyle name="Output 2 2 35" xfId="907" xr:uid="{00000000-0005-0000-0000-0000BD030000}"/>
    <cellStyle name="Output 2 2 35 2" xfId="908" xr:uid="{00000000-0005-0000-0000-0000BE030000}"/>
    <cellStyle name="Output 2 2 36" xfId="909" xr:uid="{00000000-0005-0000-0000-0000BF030000}"/>
    <cellStyle name="Output 2 2 36 2" xfId="910" xr:uid="{00000000-0005-0000-0000-0000C0030000}"/>
    <cellStyle name="Output 2 2 37" xfId="911" xr:uid="{00000000-0005-0000-0000-0000C1030000}"/>
    <cellStyle name="Output 2 2 37 2" xfId="912" xr:uid="{00000000-0005-0000-0000-0000C2030000}"/>
    <cellStyle name="Output 2 2 38" xfId="913" xr:uid="{00000000-0005-0000-0000-0000C3030000}"/>
    <cellStyle name="Output 2 2 38 2" xfId="914" xr:uid="{00000000-0005-0000-0000-0000C4030000}"/>
    <cellStyle name="Output 2 2 39" xfId="915" xr:uid="{00000000-0005-0000-0000-0000C5030000}"/>
    <cellStyle name="Output 2 2 39 2" xfId="916" xr:uid="{00000000-0005-0000-0000-0000C6030000}"/>
    <cellStyle name="Output 2 2 4" xfId="917" xr:uid="{00000000-0005-0000-0000-0000C7030000}"/>
    <cellStyle name="Output 2 2 4 2" xfId="918" xr:uid="{00000000-0005-0000-0000-0000C8030000}"/>
    <cellStyle name="Output 2 2 40" xfId="919" xr:uid="{00000000-0005-0000-0000-0000C9030000}"/>
    <cellStyle name="Output 2 2 40 2" xfId="920" xr:uid="{00000000-0005-0000-0000-0000CA030000}"/>
    <cellStyle name="Output 2 2 41" xfId="921" xr:uid="{00000000-0005-0000-0000-0000CB030000}"/>
    <cellStyle name="Output 2 2 41 2" xfId="922" xr:uid="{00000000-0005-0000-0000-0000CC030000}"/>
    <cellStyle name="Output 2 2 42" xfId="923" xr:uid="{00000000-0005-0000-0000-0000CD030000}"/>
    <cellStyle name="Output 2 2 42 2" xfId="924" xr:uid="{00000000-0005-0000-0000-0000CE030000}"/>
    <cellStyle name="Output 2 2 43" xfId="925" xr:uid="{00000000-0005-0000-0000-0000CF030000}"/>
    <cellStyle name="Output 2 2 43 2" xfId="926" xr:uid="{00000000-0005-0000-0000-0000D0030000}"/>
    <cellStyle name="Output 2 2 44" xfId="927" xr:uid="{00000000-0005-0000-0000-0000D1030000}"/>
    <cellStyle name="Output 2 2 44 2" xfId="928" xr:uid="{00000000-0005-0000-0000-0000D2030000}"/>
    <cellStyle name="Output 2 2 45" xfId="929" xr:uid="{00000000-0005-0000-0000-0000D3030000}"/>
    <cellStyle name="Output 2 2 45 2" xfId="930" xr:uid="{00000000-0005-0000-0000-0000D4030000}"/>
    <cellStyle name="Output 2 2 46" xfId="931" xr:uid="{00000000-0005-0000-0000-0000D5030000}"/>
    <cellStyle name="Output 2 2 46 2" xfId="932" xr:uid="{00000000-0005-0000-0000-0000D6030000}"/>
    <cellStyle name="Output 2 2 47" xfId="933" xr:uid="{00000000-0005-0000-0000-0000D7030000}"/>
    <cellStyle name="Output 2 2 47 2" xfId="934" xr:uid="{00000000-0005-0000-0000-0000D8030000}"/>
    <cellStyle name="Output 2 2 48" xfId="935" xr:uid="{00000000-0005-0000-0000-0000D9030000}"/>
    <cellStyle name="Output 2 2 48 2" xfId="936" xr:uid="{00000000-0005-0000-0000-0000DA030000}"/>
    <cellStyle name="Output 2 2 49" xfId="937" xr:uid="{00000000-0005-0000-0000-0000DB030000}"/>
    <cellStyle name="Output 2 2 49 2" xfId="938" xr:uid="{00000000-0005-0000-0000-0000DC030000}"/>
    <cellStyle name="Output 2 2 5" xfId="939" xr:uid="{00000000-0005-0000-0000-0000DD030000}"/>
    <cellStyle name="Output 2 2 5 2" xfId="940" xr:uid="{00000000-0005-0000-0000-0000DE030000}"/>
    <cellStyle name="Output 2 2 50" xfId="941" xr:uid="{00000000-0005-0000-0000-0000DF030000}"/>
    <cellStyle name="Output 2 2 50 2" xfId="942" xr:uid="{00000000-0005-0000-0000-0000E0030000}"/>
    <cellStyle name="Output 2 2 51" xfId="943" xr:uid="{00000000-0005-0000-0000-0000E1030000}"/>
    <cellStyle name="Output 2 2 51 2" xfId="944" xr:uid="{00000000-0005-0000-0000-0000E2030000}"/>
    <cellStyle name="Output 2 2 52" xfId="945" xr:uid="{00000000-0005-0000-0000-0000E3030000}"/>
    <cellStyle name="Output 2 2 52 2" xfId="946" xr:uid="{00000000-0005-0000-0000-0000E4030000}"/>
    <cellStyle name="Output 2 2 53" xfId="947" xr:uid="{00000000-0005-0000-0000-0000E5030000}"/>
    <cellStyle name="Output 2 2 54" xfId="948" xr:uid="{00000000-0005-0000-0000-0000E6030000}"/>
    <cellStyle name="Output 2 2 55" xfId="949" xr:uid="{00000000-0005-0000-0000-0000E7030000}"/>
    <cellStyle name="Output 2 2 56" xfId="950" xr:uid="{00000000-0005-0000-0000-0000E8030000}"/>
    <cellStyle name="Output 2 2 57" xfId="951" xr:uid="{00000000-0005-0000-0000-0000E9030000}"/>
    <cellStyle name="Output 2 2 58" xfId="1317" xr:uid="{00000000-0005-0000-0000-0000EA030000}"/>
    <cellStyle name="Output 2 2 59" xfId="1318" xr:uid="{00000000-0005-0000-0000-0000EB030000}"/>
    <cellStyle name="Output 2 2 6" xfId="952" xr:uid="{00000000-0005-0000-0000-0000EC030000}"/>
    <cellStyle name="Output 2 2 6 2" xfId="953" xr:uid="{00000000-0005-0000-0000-0000ED030000}"/>
    <cellStyle name="Output 2 2 60" xfId="1319" xr:uid="{00000000-0005-0000-0000-0000EE030000}"/>
    <cellStyle name="Output 2 2 61" xfId="1320" xr:uid="{00000000-0005-0000-0000-0000EF030000}"/>
    <cellStyle name="Output 2 2 7" xfId="954" xr:uid="{00000000-0005-0000-0000-0000F0030000}"/>
    <cellStyle name="Output 2 2 7 2" xfId="955" xr:uid="{00000000-0005-0000-0000-0000F1030000}"/>
    <cellStyle name="Output 2 2 8" xfId="956" xr:uid="{00000000-0005-0000-0000-0000F2030000}"/>
    <cellStyle name="Output 2 2 8 2" xfId="957" xr:uid="{00000000-0005-0000-0000-0000F3030000}"/>
    <cellStyle name="Output 2 2 9" xfId="958" xr:uid="{00000000-0005-0000-0000-0000F4030000}"/>
    <cellStyle name="Output 2 2 9 2" xfId="959" xr:uid="{00000000-0005-0000-0000-0000F5030000}"/>
    <cellStyle name="Output 2 20" xfId="960" xr:uid="{00000000-0005-0000-0000-0000F6030000}"/>
    <cellStyle name="Output 2 20 2" xfId="961" xr:uid="{00000000-0005-0000-0000-0000F7030000}"/>
    <cellStyle name="Output 2 21" xfId="962" xr:uid="{00000000-0005-0000-0000-0000F8030000}"/>
    <cellStyle name="Output 2 21 2" xfId="963" xr:uid="{00000000-0005-0000-0000-0000F9030000}"/>
    <cellStyle name="Output 2 22" xfId="964" xr:uid="{00000000-0005-0000-0000-0000FA030000}"/>
    <cellStyle name="Output 2 22 2" xfId="965" xr:uid="{00000000-0005-0000-0000-0000FB030000}"/>
    <cellStyle name="Output 2 23" xfId="966" xr:uid="{00000000-0005-0000-0000-0000FC030000}"/>
    <cellStyle name="Output 2 23 2" xfId="967" xr:uid="{00000000-0005-0000-0000-0000FD030000}"/>
    <cellStyle name="Output 2 24" xfId="968" xr:uid="{00000000-0005-0000-0000-0000FE030000}"/>
    <cellStyle name="Output 2 24 2" xfId="969" xr:uid="{00000000-0005-0000-0000-0000FF030000}"/>
    <cellStyle name="Output 2 25" xfId="970" xr:uid="{00000000-0005-0000-0000-000000040000}"/>
    <cellStyle name="Output 2 25 2" xfId="971" xr:uid="{00000000-0005-0000-0000-000001040000}"/>
    <cellStyle name="Output 2 26" xfId="972" xr:uid="{00000000-0005-0000-0000-000002040000}"/>
    <cellStyle name="Output 2 26 2" xfId="973" xr:uid="{00000000-0005-0000-0000-000003040000}"/>
    <cellStyle name="Output 2 27" xfId="974" xr:uid="{00000000-0005-0000-0000-000004040000}"/>
    <cellStyle name="Output 2 27 2" xfId="975" xr:uid="{00000000-0005-0000-0000-000005040000}"/>
    <cellStyle name="Output 2 28" xfId="976" xr:uid="{00000000-0005-0000-0000-000006040000}"/>
    <cellStyle name="Output 2 28 2" xfId="977" xr:uid="{00000000-0005-0000-0000-000007040000}"/>
    <cellStyle name="Output 2 29" xfId="978" xr:uid="{00000000-0005-0000-0000-000008040000}"/>
    <cellStyle name="Output 2 29 2" xfId="979" xr:uid="{00000000-0005-0000-0000-000009040000}"/>
    <cellStyle name="Output 2 3" xfId="980" xr:uid="{00000000-0005-0000-0000-00000A040000}"/>
    <cellStyle name="Output 2 3 2" xfId="981" xr:uid="{00000000-0005-0000-0000-00000B040000}"/>
    <cellStyle name="Output 2 3 3" xfId="1321" xr:uid="{00000000-0005-0000-0000-00000C040000}"/>
    <cellStyle name="Output 2 3 4" xfId="1322" xr:uid="{00000000-0005-0000-0000-00000D040000}"/>
    <cellStyle name="Output 2 3 5" xfId="1323" xr:uid="{00000000-0005-0000-0000-00000E040000}"/>
    <cellStyle name="Output 2 3 6" xfId="1324" xr:uid="{00000000-0005-0000-0000-00000F040000}"/>
    <cellStyle name="Output 2 30" xfId="982" xr:uid="{00000000-0005-0000-0000-000010040000}"/>
    <cellStyle name="Output 2 30 2" xfId="983" xr:uid="{00000000-0005-0000-0000-000011040000}"/>
    <cellStyle name="Output 2 31" xfId="984" xr:uid="{00000000-0005-0000-0000-000012040000}"/>
    <cellStyle name="Output 2 31 2" xfId="985" xr:uid="{00000000-0005-0000-0000-000013040000}"/>
    <cellStyle name="Output 2 32" xfId="986" xr:uid="{00000000-0005-0000-0000-000014040000}"/>
    <cellStyle name="Output 2 32 2" xfId="987" xr:uid="{00000000-0005-0000-0000-000015040000}"/>
    <cellStyle name="Output 2 33" xfId="988" xr:uid="{00000000-0005-0000-0000-000016040000}"/>
    <cellStyle name="Output 2 33 2" xfId="989" xr:uid="{00000000-0005-0000-0000-000017040000}"/>
    <cellStyle name="Output 2 34" xfId="990" xr:uid="{00000000-0005-0000-0000-000018040000}"/>
    <cellStyle name="Output 2 34 2" xfId="991" xr:uid="{00000000-0005-0000-0000-000019040000}"/>
    <cellStyle name="Output 2 35" xfId="992" xr:uid="{00000000-0005-0000-0000-00001A040000}"/>
    <cellStyle name="Output 2 35 2" xfId="993" xr:uid="{00000000-0005-0000-0000-00001B040000}"/>
    <cellStyle name="Output 2 36" xfId="994" xr:uid="{00000000-0005-0000-0000-00001C040000}"/>
    <cellStyle name="Output 2 36 2" xfId="995" xr:uid="{00000000-0005-0000-0000-00001D040000}"/>
    <cellStyle name="Output 2 37" xfId="996" xr:uid="{00000000-0005-0000-0000-00001E040000}"/>
    <cellStyle name="Output 2 37 2" xfId="997" xr:uid="{00000000-0005-0000-0000-00001F040000}"/>
    <cellStyle name="Output 2 38" xfId="998" xr:uid="{00000000-0005-0000-0000-000020040000}"/>
    <cellStyle name="Output 2 38 2" xfId="999" xr:uid="{00000000-0005-0000-0000-000021040000}"/>
    <cellStyle name="Output 2 39" xfId="1000" xr:uid="{00000000-0005-0000-0000-000022040000}"/>
    <cellStyle name="Output 2 39 2" xfId="1001" xr:uid="{00000000-0005-0000-0000-000023040000}"/>
    <cellStyle name="Output 2 4" xfId="1002" xr:uid="{00000000-0005-0000-0000-000024040000}"/>
    <cellStyle name="Output 2 4 2" xfId="1003" xr:uid="{00000000-0005-0000-0000-000025040000}"/>
    <cellStyle name="Output 2 4 3" xfId="1325" xr:uid="{00000000-0005-0000-0000-000026040000}"/>
    <cellStyle name="Output 2 4 4" xfId="1326" xr:uid="{00000000-0005-0000-0000-000027040000}"/>
    <cellStyle name="Output 2 4 5" xfId="1327" xr:uid="{00000000-0005-0000-0000-000028040000}"/>
    <cellStyle name="Output 2 4 6" xfId="1328" xr:uid="{00000000-0005-0000-0000-000029040000}"/>
    <cellStyle name="Output 2 40" xfId="1004" xr:uid="{00000000-0005-0000-0000-00002A040000}"/>
    <cellStyle name="Output 2 40 2" xfId="1005" xr:uid="{00000000-0005-0000-0000-00002B040000}"/>
    <cellStyle name="Output 2 41" xfId="1006" xr:uid="{00000000-0005-0000-0000-00002C040000}"/>
    <cellStyle name="Output 2 41 2" xfId="1007" xr:uid="{00000000-0005-0000-0000-00002D040000}"/>
    <cellStyle name="Output 2 42" xfId="1008" xr:uid="{00000000-0005-0000-0000-00002E040000}"/>
    <cellStyle name="Output 2 42 2" xfId="1009" xr:uid="{00000000-0005-0000-0000-00002F040000}"/>
    <cellStyle name="Output 2 43" xfId="1010" xr:uid="{00000000-0005-0000-0000-000030040000}"/>
    <cellStyle name="Output 2 43 2" xfId="1011" xr:uid="{00000000-0005-0000-0000-000031040000}"/>
    <cellStyle name="Output 2 44" xfId="1012" xr:uid="{00000000-0005-0000-0000-000032040000}"/>
    <cellStyle name="Output 2 44 2" xfId="1013" xr:uid="{00000000-0005-0000-0000-000033040000}"/>
    <cellStyle name="Output 2 45" xfId="1014" xr:uid="{00000000-0005-0000-0000-000034040000}"/>
    <cellStyle name="Output 2 45 2" xfId="1015" xr:uid="{00000000-0005-0000-0000-000035040000}"/>
    <cellStyle name="Output 2 46" xfId="1016" xr:uid="{00000000-0005-0000-0000-000036040000}"/>
    <cellStyle name="Output 2 46 2" xfId="1017" xr:uid="{00000000-0005-0000-0000-000037040000}"/>
    <cellStyle name="Output 2 47" xfId="1018" xr:uid="{00000000-0005-0000-0000-000038040000}"/>
    <cellStyle name="Output 2 47 2" xfId="1019" xr:uid="{00000000-0005-0000-0000-000039040000}"/>
    <cellStyle name="Output 2 48" xfId="1020" xr:uid="{00000000-0005-0000-0000-00003A040000}"/>
    <cellStyle name="Output 2 48 2" xfId="1021" xr:uid="{00000000-0005-0000-0000-00003B040000}"/>
    <cellStyle name="Output 2 49" xfId="1022" xr:uid="{00000000-0005-0000-0000-00003C040000}"/>
    <cellStyle name="Output 2 49 2" xfId="1023" xr:uid="{00000000-0005-0000-0000-00003D040000}"/>
    <cellStyle name="Output 2 5" xfId="1024" xr:uid="{00000000-0005-0000-0000-00003E040000}"/>
    <cellStyle name="Output 2 5 2" xfId="1025" xr:uid="{00000000-0005-0000-0000-00003F040000}"/>
    <cellStyle name="Output 2 5 3" xfId="1329" xr:uid="{00000000-0005-0000-0000-000040040000}"/>
    <cellStyle name="Output 2 5 4" xfId="1330" xr:uid="{00000000-0005-0000-0000-000041040000}"/>
    <cellStyle name="Output 2 5 5" xfId="1331" xr:uid="{00000000-0005-0000-0000-000042040000}"/>
    <cellStyle name="Output 2 5 6" xfId="1332" xr:uid="{00000000-0005-0000-0000-000043040000}"/>
    <cellStyle name="Output 2 50" xfId="1026" xr:uid="{00000000-0005-0000-0000-000044040000}"/>
    <cellStyle name="Output 2 50 2" xfId="1027" xr:uid="{00000000-0005-0000-0000-000045040000}"/>
    <cellStyle name="Output 2 51" xfId="1028" xr:uid="{00000000-0005-0000-0000-000046040000}"/>
    <cellStyle name="Output 2 51 2" xfId="1029" xr:uid="{00000000-0005-0000-0000-000047040000}"/>
    <cellStyle name="Output 2 52" xfId="1030" xr:uid="{00000000-0005-0000-0000-000048040000}"/>
    <cellStyle name="Output 2 52 2" xfId="1031" xr:uid="{00000000-0005-0000-0000-000049040000}"/>
    <cellStyle name="Output 2 53" xfId="1032" xr:uid="{00000000-0005-0000-0000-00004A040000}"/>
    <cellStyle name="Output 2 53 2" xfId="1033" xr:uid="{00000000-0005-0000-0000-00004B040000}"/>
    <cellStyle name="Output 2 54" xfId="1034" xr:uid="{00000000-0005-0000-0000-00004C040000}"/>
    <cellStyle name="Output 2 55" xfId="1035" xr:uid="{00000000-0005-0000-0000-00004D040000}"/>
    <cellStyle name="Output 2 56" xfId="1036" xr:uid="{00000000-0005-0000-0000-00004E040000}"/>
    <cellStyle name="Output 2 57" xfId="1037" xr:uid="{00000000-0005-0000-0000-00004F040000}"/>
    <cellStyle name="Output 2 58" xfId="1038" xr:uid="{00000000-0005-0000-0000-000050040000}"/>
    <cellStyle name="Output 2 6" xfId="1039" xr:uid="{00000000-0005-0000-0000-000051040000}"/>
    <cellStyle name="Output 2 6 2" xfId="1040" xr:uid="{00000000-0005-0000-0000-000052040000}"/>
    <cellStyle name="Output 2 7" xfId="1041" xr:uid="{00000000-0005-0000-0000-000053040000}"/>
    <cellStyle name="Output 2 7 2" xfId="1042" xr:uid="{00000000-0005-0000-0000-000054040000}"/>
    <cellStyle name="Output 2 8" xfId="1043" xr:uid="{00000000-0005-0000-0000-000055040000}"/>
    <cellStyle name="Output 2 8 2" xfId="1044" xr:uid="{00000000-0005-0000-0000-000056040000}"/>
    <cellStyle name="Output 2 9" xfId="1045" xr:uid="{00000000-0005-0000-0000-000057040000}"/>
    <cellStyle name="Output 2 9 2" xfId="1046" xr:uid="{00000000-0005-0000-0000-000058040000}"/>
    <cellStyle name="Percent 2" xfId="167" xr:uid="{00000000-0005-0000-0000-000059040000}"/>
    <cellStyle name="Percent 2 2" xfId="1047" xr:uid="{00000000-0005-0000-0000-00005A040000}"/>
    <cellStyle name="Percent 2 3" xfId="1048" xr:uid="{00000000-0005-0000-0000-00005B040000}"/>
    <cellStyle name="Title 2" xfId="168" xr:uid="{00000000-0005-0000-0000-00005C040000}"/>
    <cellStyle name="Total 2" xfId="169" xr:uid="{00000000-0005-0000-0000-00005D040000}"/>
    <cellStyle name="Total 2 10" xfId="1049" xr:uid="{00000000-0005-0000-0000-00005E040000}"/>
    <cellStyle name="Total 2 10 2" xfId="1050" xr:uid="{00000000-0005-0000-0000-00005F040000}"/>
    <cellStyle name="Total 2 11" xfId="1051" xr:uid="{00000000-0005-0000-0000-000060040000}"/>
    <cellStyle name="Total 2 11 2" xfId="1052" xr:uid="{00000000-0005-0000-0000-000061040000}"/>
    <cellStyle name="Total 2 12" xfId="1053" xr:uid="{00000000-0005-0000-0000-000062040000}"/>
    <cellStyle name="Total 2 12 2" xfId="1054" xr:uid="{00000000-0005-0000-0000-000063040000}"/>
    <cellStyle name="Total 2 13" xfId="1055" xr:uid="{00000000-0005-0000-0000-000064040000}"/>
    <cellStyle name="Total 2 13 2" xfId="1056" xr:uid="{00000000-0005-0000-0000-000065040000}"/>
    <cellStyle name="Total 2 14" xfId="1057" xr:uid="{00000000-0005-0000-0000-000066040000}"/>
    <cellStyle name="Total 2 14 2" xfId="1058" xr:uid="{00000000-0005-0000-0000-000067040000}"/>
    <cellStyle name="Total 2 15" xfId="1059" xr:uid="{00000000-0005-0000-0000-000068040000}"/>
    <cellStyle name="Total 2 15 2" xfId="1060" xr:uid="{00000000-0005-0000-0000-000069040000}"/>
    <cellStyle name="Total 2 16" xfId="1061" xr:uid="{00000000-0005-0000-0000-00006A040000}"/>
    <cellStyle name="Total 2 16 2" xfId="1062" xr:uid="{00000000-0005-0000-0000-00006B040000}"/>
    <cellStyle name="Total 2 17" xfId="1063" xr:uid="{00000000-0005-0000-0000-00006C040000}"/>
    <cellStyle name="Total 2 17 2" xfId="1064" xr:uid="{00000000-0005-0000-0000-00006D040000}"/>
    <cellStyle name="Total 2 18" xfId="1065" xr:uid="{00000000-0005-0000-0000-00006E040000}"/>
    <cellStyle name="Total 2 18 2" xfId="1066" xr:uid="{00000000-0005-0000-0000-00006F040000}"/>
    <cellStyle name="Total 2 19" xfId="1067" xr:uid="{00000000-0005-0000-0000-000070040000}"/>
    <cellStyle name="Total 2 19 2" xfId="1068" xr:uid="{00000000-0005-0000-0000-000071040000}"/>
    <cellStyle name="Total 2 2" xfId="170" xr:uid="{00000000-0005-0000-0000-000072040000}"/>
    <cellStyle name="Total 2 2 10" xfId="1069" xr:uid="{00000000-0005-0000-0000-000073040000}"/>
    <cellStyle name="Total 2 2 10 2" xfId="1070" xr:uid="{00000000-0005-0000-0000-000074040000}"/>
    <cellStyle name="Total 2 2 11" xfId="1071" xr:uid="{00000000-0005-0000-0000-000075040000}"/>
    <cellStyle name="Total 2 2 11 2" xfId="1072" xr:uid="{00000000-0005-0000-0000-000076040000}"/>
    <cellStyle name="Total 2 2 12" xfId="1073" xr:uid="{00000000-0005-0000-0000-000077040000}"/>
    <cellStyle name="Total 2 2 12 2" xfId="1074" xr:uid="{00000000-0005-0000-0000-000078040000}"/>
    <cellStyle name="Total 2 2 13" xfId="1075" xr:uid="{00000000-0005-0000-0000-000079040000}"/>
    <cellStyle name="Total 2 2 13 2" xfId="1076" xr:uid="{00000000-0005-0000-0000-00007A040000}"/>
    <cellStyle name="Total 2 2 14" xfId="1077" xr:uid="{00000000-0005-0000-0000-00007B040000}"/>
    <cellStyle name="Total 2 2 14 2" xfId="1078" xr:uid="{00000000-0005-0000-0000-00007C040000}"/>
    <cellStyle name="Total 2 2 15" xfId="1079" xr:uid="{00000000-0005-0000-0000-00007D040000}"/>
    <cellStyle name="Total 2 2 15 2" xfId="1080" xr:uid="{00000000-0005-0000-0000-00007E040000}"/>
    <cellStyle name="Total 2 2 16" xfId="1081" xr:uid="{00000000-0005-0000-0000-00007F040000}"/>
    <cellStyle name="Total 2 2 16 2" xfId="1082" xr:uid="{00000000-0005-0000-0000-000080040000}"/>
    <cellStyle name="Total 2 2 17" xfId="1083" xr:uid="{00000000-0005-0000-0000-000081040000}"/>
    <cellStyle name="Total 2 2 17 2" xfId="1084" xr:uid="{00000000-0005-0000-0000-000082040000}"/>
    <cellStyle name="Total 2 2 18" xfId="1085" xr:uid="{00000000-0005-0000-0000-000083040000}"/>
    <cellStyle name="Total 2 2 18 2" xfId="1086" xr:uid="{00000000-0005-0000-0000-000084040000}"/>
    <cellStyle name="Total 2 2 19" xfId="1087" xr:uid="{00000000-0005-0000-0000-000085040000}"/>
    <cellStyle name="Total 2 2 19 2" xfId="1088" xr:uid="{00000000-0005-0000-0000-000086040000}"/>
    <cellStyle name="Total 2 2 2" xfId="1089" xr:uid="{00000000-0005-0000-0000-000087040000}"/>
    <cellStyle name="Total 2 2 2 2" xfId="1090" xr:uid="{00000000-0005-0000-0000-000088040000}"/>
    <cellStyle name="Total 2 2 20" xfId="1091" xr:uid="{00000000-0005-0000-0000-000089040000}"/>
    <cellStyle name="Total 2 2 20 2" xfId="1092" xr:uid="{00000000-0005-0000-0000-00008A040000}"/>
    <cellStyle name="Total 2 2 21" xfId="1093" xr:uid="{00000000-0005-0000-0000-00008B040000}"/>
    <cellStyle name="Total 2 2 21 2" xfId="1094" xr:uid="{00000000-0005-0000-0000-00008C040000}"/>
    <cellStyle name="Total 2 2 22" xfId="1095" xr:uid="{00000000-0005-0000-0000-00008D040000}"/>
    <cellStyle name="Total 2 2 22 2" xfId="1096" xr:uid="{00000000-0005-0000-0000-00008E040000}"/>
    <cellStyle name="Total 2 2 23" xfId="1097" xr:uid="{00000000-0005-0000-0000-00008F040000}"/>
    <cellStyle name="Total 2 2 23 2" xfId="1098" xr:uid="{00000000-0005-0000-0000-000090040000}"/>
    <cellStyle name="Total 2 2 24" xfId="1099" xr:uid="{00000000-0005-0000-0000-000091040000}"/>
    <cellStyle name="Total 2 2 24 2" xfId="1100" xr:uid="{00000000-0005-0000-0000-000092040000}"/>
    <cellStyle name="Total 2 2 25" xfId="1101" xr:uid="{00000000-0005-0000-0000-000093040000}"/>
    <cellStyle name="Total 2 2 25 2" xfId="1102" xr:uid="{00000000-0005-0000-0000-000094040000}"/>
    <cellStyle name="Total 2 2 26" xfId="1103" xr:uid="{00000000-0005-0000-0000-000095040000}"/>
    <cellStyle name="Total 2 2 26 2" xfId="1104" xr:uid="{00000000-0005-0000-0000-000096040000}"/>
    <cellStyle name="Total 2 2 27" xfId="1105" xr:uid="{00000000-0005-0000-0000-000097040000}"/>
    <cellStyle name="Total 2 2 27 2" xfId="1106" xr:uid="{00000000-0005-0000-0000-000098040000}"/>
    <cellStyle name="Total 2 2 28" xfId="1107" xr:uid="{00000000-0005-0000-0000-000099040000}"/>
    <cellStyle name="Total 2 2 28 2" xfId="1108" xr:uid="{00000000-0005-0000-0000-00009A040000}"/>
    <cellStyle name="Total 2 2 29" xfId="1109" xr:uid="{00000000-0005-0000-0000-00009B040000}"/>
    <cellStyle name="Total 2 2 29 2" xfId="1110" xr:uid="{00000000-0005-0000-0000-00009C040000}"/>
    <cellStyle name="Total 2 2 3" xfId="1111" xr:uid="{00000000-0005-0000-0000-00009D040000}"/>
    <cellStyle name="Total 2 2 3 2" xfId="1112" xr:uid="{00000000-0005-0000-0000-00009E040000}"/>
    <cellStyle name="Total 2 2 30" xfId="1113" xr:uid="{00000000-0005-0000-0000-00009F040000}"/>
    <cellStyle name="Total 2 2 30 2" xfId="1114" xr:uid="{00000000-0005-0000-0000-0000A0040000}"/>
    <cellStyle name="Total 2 2 31" xfId="1115" xr:uid="{00000000-0005-0000-0000-0000A1040000}"/>
    <cellStyle name="Total 2 2 31 2" xfId="1116" xr:uid="{00000000-0005-0000-0000-0000A2040000}"/>
    <cellStyle name="Total 2 2 32" xfId="1117" xr:uid="{00000000-0005-0000-0000-0000A3040000}"/>
    <cellStyle name="Total 2 2 32 2" xfId="1118" xr:uid="{00000000-0005-0000-0000-0000A4040000}"/>
    <cellStyle name="Total 2 2 33" xfId="1119" xr:uid="{00000000-0005-0000-0000-0000A5040000}"/>
    <cellStyle name="Total 2 2 33 2" xfId="1120" xr:uid="{00000000-0005-0000-0000-0000A6040000}"/>
    <cellStyle name="Total 2 2 34" xfId="1121" xr:uid="{00000000-0005-0000-0000-0000A7040000}"/>
    <cellStyle name="Total 2 2 34 2" xfId="1122" xr:uid="{00000000-0005-0000-0000-0000A8040000}"/>
    <cellStyle name="Total 2 2 35" xfId="1123" xr:uid="{00000000-0005-0000-0000-0000A9040000}"/>
    <cellStyle name="Total 2 2 35 2" xfId="1124" xr:uid="{00000000-0005-0000-0000-0000AA040000}"/>
    <cellStyle name="Total 2 2 36" xfId="1125" xr:uid="{00000000-0005-0000-0000-0000AB040000}"/>
    <cellStyle name="Total 2 2 36 2" xfId="1126" xr:uid="{00000000-0005-0000-0000-0000AC040000}"/>
    <cellStyle name="Total 2 2 37" xfId="1127" xr:uid="{00000000-0005-0000-0000-0000AD040000}"/>
    <cellStyle name="Total 2 2 37 2" xfId="1128" xr:uid="{00000000-0005-0000-0000-0000AE040000}"/>
    <cellStyle name="Total 2 2 38" xfId="1129" xr:uid="{00000000-0005-0000-0000-0000AF040000}"/>
    <cellStyle name="Total 2 2 38 2" xfId="1130" xr:uid="{00000000-0005-0000-0000-0000B0040000}"/>
    <cellStyle name="Total 2 2 39" xfId="1131" xr:uid="{00000000-0005-0000-0000-0000B1040000}"/>
    <cellStyle name="Total 2 2 39 2" xfId="1132" xr:uid="{00000000-0005-0000-0000-0000B2040000}"/>
    <cellStyle name="Total 2 2 4" xfId="1133" xr:uid="{00000000-0005-0000-0000-0000B3040000}"/>
    <cellStyle name="Total 2 2 4 2" xfId="1134" xr:uid="{00000000-0005-0000-0000-0000B4040000}"/>
    <cellStyle name="Total 2 2 40" xfId="1135" xr:uid="{00000000-0005-0000-0000-0000B5040000}"/>
    <cellStyle name="Total 2 2 40 2" xfId="1136" xr:uid="{00000000-0005-0000-0000-0000B6040000}"/>
    <cellStyle name="Total 2 2 41" xfId="1137" xr:uid="{00000000-0005-0000-0000-0000B7040000}"/>
    <cellStyle name="Total 2 2 41 2" xfId="1138" xr:uid="{00000000-0005-0000-0000-0000B8040000}"/>
    <cellStyle name="Total 2 2 42" xfId="1139" xr:uid="{00000000-0005-0000-0000-0000B9040000}"/>
    <cellStyle name="Total 2 2 42 2" xfId="1140" xr:uid="{00000000-0005-0000-0000-0000BA040000}"/>
    <cellStyle name="Total 2 2 43" xfId="1141" xr:uid="{00000000-0005-0000-0000-0000BB040000}"/>
    <cellStyle name="Total 2 2 43 2" xfId="1142" xr:uid="{00000000-0005-0000-0000-0000BC040000}"/>
    <cellStyle name="Total 2 2 44" xfId="1143" xr:uid="{00000000-0005-0000-0000-0000BD040000}"/>
    <cellStyle name="Total 2 2 44 2" xfId="1144" xr:uid="{00000000-0005-0000-0000-0000BE040000}"/>
    <cellStyle name="Total 2 2 45" xfId="1145" xr:uid="{00000000-0005-0000-0000-0000BF040000}"/>
    <cellStyle name="Total 2 2 45 2" xfId="1146" xr:uid="{00000000-0005-0000-0000-0000C0040000}"/>
    <cellStyle name="Total 2 2 46" xfId="1147" xr:uid="{00000000-0005-0000-0000-0000C1040000}"/>
    <cellStyle name="Total 2 2 46 2" xfId="1148" xr:uid="{00000000-0005-0000-0000-0000C2040000}"/>
    <cellStyle name="Total 2 2 47" xfId="1149" xr:uid="{00000000-0005-0000-0000-0000C3040000}"/>
    <cellStyle name="Total 2 2 47 2" xfId="1150" xr:uid="{00000000-0005-0000-0000-0000C4040000}"/>
    <cellStyle name="Total 2 2 48" xfId="1151" xr:uid="{00000000-0005-0000-0000-0000C5040000}"/>
    <cellStyle name="Total 2 2 48 2" xfId="1152" xr:uid="{00000000-0005-0000-0000-0000C6040000}"/>
    <cellStyle name="Total 2 2 49" xfId="1153" xr:uid="{00000000-0005-0000-0000-0000C7040000}"/>
    <cellStyle name="Total 2 2 49 2" xfId="1154" xr:uid="{00000000-0005-0000-0000-0000C8040000}"/>
    <cellStyle name="Total 2 2 5" xfId="1155" xr:uid="{00000000-0005-0000-0000-0000C9040000}"/>
    <cellStyle name="Total 2 2 5 2" xfId="1156" xr:uid="{00000000-0005-0000-0000-0000CA040000}"/>
    <cellStyle name="Total 2 2 50" xfId="1157" xr:uid="{00000000-0005-0000-0000-0000CB040000}"/>
    <cellStyle name="Total 2 2 50 2" xfId="1158" xr:uid="{00000000-0005-0000-0000-0000CC040000}"/>
    <cellStyle name="Total 2 2 51" xfId="1159" xr:uid="{00000000-0005-0000-0000-0000CD040000}"/>
    <cellStyle name="Total 2 2 51 2" xfId="1160" xr:uid="{00000000-0005-0000-0000-0000CE040000}"/>
    <cellStyle name="Total 2 2 52" xfId="1161" xr:uid="{00000000-0005-0000-0000-0000CF040000}"/>
    <cellStyle name="Total 2 2 52 2" xfId="1162" xr:uid="{00000000-0005-0000-0000-0000D0040000}"/>
    <cellStyle name="Total 2 2 53" xfId="1163" xr:uid="{00000000-0005-0000-0000-0000D1040000}"/>
    <cellStyle name="Total 2 2 54" xfId="1164" xr:uid="{00000000-0005-0000-0000-0000D2040000}"/>
    <cellStyle name="Total 2 2 55" xfId="1165" xr:uid="{00000000-0005-0000-0000-0000D3040000}"/>
    <cellStyle name="Total 2 2 56" xfId="1166" xr:uid="{00000000-0005-0000-0000-0000D4040000}"/>
    <cellStyle name="Total 2 2 57" xfId="1167" xr:uid="{00000000-0005-0000-0000-0000D5040000}"/>
    <cellStyle name="Total 2 2 58" xfId="1333" xr:uid="{00000000-0005-0000-0000-0000D6040000}"/>
    <cellStyle name="Total 2 2 59" xfId="1334" xr:uid="{00000000-0005-0000-0000-0000D7040000}"/>
    <cellStyle name="Total 2 2 6" xfId="1168" xr:uid="{00000000-0005-0000-0000-0000D8040000}"/>
    <cellStyle name="Total 2 2 6 2" xfId="1169" xr:uid="{00000000-0005-0000-0000-0000D9040000}"/>
    <cellStyle name="Total 2 2 60" xfId="1335" xr:uid="{00000000-0005-0000-0000-0000DA040000}"/>
    <cellStyle name="Total 2 2 61" xfId="1336" xr:uid="{00000000-0005-0000-0000-0000DB040000}"/>
    <cellStyle name="Total 2 2 7" xfId="1170" xr:uid="{00000000-0005-0000-0000-0000DC040000}"/>
    <cellStyle name="Total 2 2 7 2" xfId="1171" xr:uid="{00000000-0005-0000-0000-0000DD040000}"/>
    <cellStyle name="Total 2 2 8" xfId="1172" xr:uid="{00000000-0005-0000-0000-0000DE040000}"/>
    <cellStyle name="Total 2 2 8 2" xfId="1173" xr:uid="{00000000-0005-0000-0000-0000DF040000}"/>
    <cellStyle name="Total 2 2 9" xfId="1174" xr:uid="{00000000-0005-0000-0000-0000E0040000}"/>
    <cellStyle name="Total 2 2 9 2" xfId="1175" xr:uid="{00000000-0005-0000-0000-0000E1040000}"/>
    <cellStyle name="Total 2 20" xfId="1176" xr:uid="{00000000-0005-0000-0000-0000E2040000}"/>
    <cellStyle name="Total 2 20 2" xfId="1177" xr:uid="{00000000-0005-0000-0000-0000E3040000}"/>
    <cellStyle name="Total 2 21" xfId="1178" xr:uid="{00000000-0005-0000-0000-0000E4040000}"/>
    <cellStyle name="Total 2 21 2" xfId="1179" xr:uid="{00000000-0005-0000-0000-0000E5040000}"/>
    <cellStyle name="Total 2 22" xfId="1180" xr:uid="{00000000-0005-0000-0000-0000E6040000}"/>
    <cellStyle name="Total 2 22 2" xfId="1181" xr:uid="{00000000-0005-0000-0000-0000E7040000}"/>
    <cellStyle name="Total 2 23" xfId="1182" xr:uid="{00000000-0005-0000-0000-0000E8040000}"/>
    <cellStyle name="Total 2 23 2" xfId="1183" xr:uid="{00000000-0005-0000-0000-0000E9040000}"/>
    <cellStyle name="Total 2 24" xfId="1184" xr:uid="{00000000-0005-0000-0000-0000EA040000}"/>
    <cellStyle name="Total 2 24 2" xfId="1185" xr:uid="{00000000-0005-0000-0000-0000EB040000}"/>
    <cellStyle name="Total 2 25" xfId="1186" xr:uid="{00000000-0005-0000-0000-0000EC040000}"/>
    <cellStyle name="Total 2 25 2" xfId="1187" xr:uid="{00000000-0005-0000-0000-0000ED040000}"/>
    <cellStyle name="Total 2 26" xfId="1188" xr:uid="{00000000-0005-0000-0000-0000EE040000}"/>
    <cellStyle name="Total 2 26 2" xfId="1189" xr:uid="{00000000-0005-0000-0000-0000EF040000}"/>
    <cellStyle name="Total 2 27" xfId="1190" xr:uid="{00000000-0005-0000-0000-0000F0040000}"/>
    <cellStyle name="Total 2 27 2" xfId="1191" xr:uid="{00000000-0005-0000-0000-0000F1040000}"/>
    <cellStyle name="Total 2 28" xfId="1192" xr:uid="{00000000-0005-0000-0000-0000F2040000}"/>
    <cellStyle name="Total 2 28 2" xfId="1193" xr:uid="{00000000-0005-0000-0000-0000F3040000}"/>
    <cellStyle name="Total 2 29" xfId="1194" xr:uid="{00000000-0005-0000-0000-0000F4040000}"/>
    <cellStyle name="Total 2 29 2" xfId="1195" xr:uid="{00000000-0005-0000-0000-0000F5040000}"/>
    <cellStyle name="Total 2 3" xfId="1196" xr:uid="{00000000-0005-0000-0000-0000F6040000}"/>
    <cellStyle name="Total 2 3 2" xfId="1197" xr:uid="{00000000-0005-0000-0000-0000F7040000}"/>
    <cellStyle name="Total 2 3 3" xfId="1337" xr:uid="{00000000-0005-0000-0000-0000F8040000}"/>
    <cellStyle name="Total 2 3 4" xfId="1338" xr:uid="{00000000-0005-0000-0000-0000F9040000}"/>
    <cellStyle name="Total 2 3 5" xfId="1339" xr:uid="{00000000-0005-0000-0000-0000FA040000}"/>
    <cellStyle name="Total 2 3 6" xfId="1340" xr:uid="{00000000-0005-0000-0000-0000FB040000}"/>
    <cellStyle name="Total 2 30" xfId="1198" xr:uid="{00000000-0005-0000-0000-0000FC040000}"/>
    <cellStyle name="Total 2 30 2" xfId="1199" xr:uid="{00000000-0005-0000-0000-0000FD040000}"/>
    <cellStyle name="Total 2 31" xfId="1200" xr:uid="{00000000-0005-0000-0000-0000FE040000}"/>
    <cellStyle name="Total 2 31 2" xfId="1201" xr:uid="{00000000-0005-0000-0000-0000FF040000}"/>
    <cellStyle name="Total 2 32" xfId="1202" xr:uid="{00000000-0005-0000-0000-000000050000}"/>
    <cellStyle name="Total 2 32 2" xfId="1203" xr:uid="{00000000-0005-0000-0000-000001050000}"/>
    <cellStyle name="Total 2 33" xfId="1204" xr:uid="{00000000-0005-0000-0000-000002050000}"/>
    <cellStyle name="Total 2 33 2" xfId="1205" xr:uid="{00000000-0005-0000-0000-000003050000}"/>
    <cellStyle name="Total 2 34" xfId="1206" xr:uid="{00000000-0005-0000-0000-000004050000}"/>
    <cellStyle name="Total 2 34 2" xfId="1207" xr:uid="{00000000-0005-0000-0000-000005050000}"/>
    <cellStyle name="Total 2 35" xfId="1208" xr:uid="{00000000-0005-0000-0000-000006050000}"/>
    <cellStyle name="Total 2 35 2" xfId="1209" xr:uid="{00000000-0005-0000-0000-000007050000}"/>
    <cellStyle name="Total 2 36" xfId="1210" xr:uid="{00000000-0005-0000-0000-000008050000}"/>
    <cellStyle name="Total 2 36 2" xfId="1211" xr:uid="{00000000-0005-0000-0000-000009050000}"/>
    <cellStyle name="Total 2 37" xfId="1212" xr:uid="{00000000-0005-0000-0000-00000A050000}"/>
    <cellStyle name="Total 2 37 2" xfId="1213" xr:uid="{00000000-0005-0000-0000-00000B050000}"/>
    <cellStyle name="Total 2 38" xfId="1214" xr:uid="{00000000-0005-0000-0000-00000C050000}"/>
    <cellStyle name="Total 2 38 2" xfId="1215" xr:uid="{00000000-0005-0000-0000-00000D050000}"/>
    <cellStyle name="Total 2 39" xfId="1216" xr:uid="{00000000-0005-0000-0000-00000E050000}"/>
    <cellStyle name="Total 2 39 2" xfId="1217" xr:uid="{00000000-0005-0000-0000-00000F050000}"/>
    <cellStyle name="Total 2 4" xfId="1218" xr:uid="{00000000-0005-0000-0000-000010050000}"/>
    <cellStyle name="Total 2 4 2" xfId="1219" xr:uid="{00000000-0005-0000-0000-000011050000}"/>
    <cellStyle name="Total 2 4 3" xfId="1341" xr:uid="{00000000-0005-0000-0000-000012050000}"/>
    <cellStyle name="Total 2 4 4" xfId="1342" xr:uid="{00000000-0005-0000-0000-000013050000}"/>
    <cellStyle name="Total 2 4 5" xfId="1343" xr:uid="{00000000-0005-0000-0000-000014050000}"/>
    <cellStyle name="Total 2 4 6" xfId="1344" xr:uid="{00000000-0005-0000-0000-000015050000}"/>
    <cellStyle name="Total 2 40" xfId="1220" xr:uid="{00000000-0005-0000-0000-000016050000}"/>
    <cellStyle name="Total 2 40 2" xfId="1221" xr:uid="{00000000-0005-0000-0000-000017050000}"/>
    <cellStyle name="Total 2 41" xfId="1222" xr:uid="{00000000-0005-0000-0000-000018050000}"/>
    <cellStyle name="Total 2 41 2" xfId="1223" xr:uid="{00000000-0005-0000-0000-000019050000}"/>
    <cellStyle name="Total 2 42" xfId="1224" xr:uid="{00000000-0005-0000-0000-00001A050000}"/>
    <cellStyle name="Total 2 42 2" xfId="1225" xr:uid="{00000000-0005-0000-0000-00001B050000}"/>
    <cellStyle name="Total 2 43" xfId="1226" xr:uid="{00000000-0005-0000-0000-00001C050000}"/>
    <cellStyle name="Total 2 43 2" xfId="1227" xr:uid="{00000000-0005-0000-0000-00001D050000}"/>
    <cellStyle name="Total 2 44" xfId="1228" xr:uid="{00000000-0005-0000-0000-00001E050000}"/>
    <cellStyle name="Total 2 44 2" xfId="1229" xr:uid="{00000000-0005-0000-0000-00001F050000}"/>
    <cellStyle name="Total 2 45" xfId="1230" xr:uid="{00000000-0005-0000-0000-000020050000}"/>
    <cellStyle name="Total 2 45 2" xfId="1231" xr:uid="{00000000-0005-0000-0000-000021050000}"/>
    <cellStyle name="Total 2 46" xfId="1232" xr:uid="{00000000-0005-0000-0000-000022050000}"/>
    <cellStyle name="Total 2 46 2" xfId="1233" xr:uid="{00000000-0005-0000-0000-000023050000}"/>
    <cellStyle name="Total 2 47" xfId="1234" xr:uid="{00000000-0005-0000-0000-000024050000}"/>
    <cellStyle name="Total 2 47 2" xfId="1235" xr:uid="{00000000-0005-0000-0000-000025050000}"/>
    <cellStyle name="Total 2 48" xfId="1236" xr:uid="{00000000-0005-0000-0000-000026050000}"/>
    <cellStyle name="Total 2 48 2" xfId="1237" xr:uid="{00000000-0005-0000-0000-000027050000}"/>
    <cellStyle name="Total 2 49" xfId="1238" xr:uid="{00000000-0005-0000-0000-000028050000}"/>
    <cellStyle name="Total 2 49 2" xfId="1239" xr:uid="{00000000-0005-0000-0000-000029050000}"/>
    <cellStyle name="Total 2 5" xfId="1240" xr:uid="{00000000-0005-0000-0000-00002A050000}"/>
    <cellStyle name="Total 2 5 2" xfId="1241" xr:uid="{00000000-0005-0000-0000-00002B050000}"/>
    <cellStyle name="Total 2 5 3" xfId="1345" xr:uid="{00000000-0005-0000-0000-00002C050000}"/>
    <cellStyle name="Total 2 5 4" xfId="1346" xr:uid="{00000000-0005-0000-0000-00002D050000}"/>
    <cellStyle name="Total 2 5 5" xfId="1347" xr:uid="{00000000-0005-0000-0000-00002E050000}"/>
    <cellStyle name="Total 2 5 6" xfId="1348" xr:uid="{00000000-0005-0000-0000-00002F050000}"/>
    <cellStyle name="Total 2 50" xfId="1242" xr:uid="{00000000-0005-0000-0000-000030050000}"/>
    <cellStyle name="Total 2 50 2" xfId="1243" xr:uid="{00000000-0005-0000-0000-000031050000}"/>
    <cellStyle name="Total 2 51" xfId="1244" xr:uid="{00000000-0005-0000-0000-000032050000}"/>
    <cellStyle name="Total 2 51 2" xfId="1245" xr:uid="{00000000-0005-0000-0000-000033050000}"/>
    <cellStyle name="Total 2 52" xfId="1246" xr:uid="{00000000-0005-0000-0000-000034050000}"/>
    <cellStyle name="Total 2 52 2" xfId="1247" xr:uid="{00000000-0005-0000-0000-000035050000}"/>
    <cellStyle name="Total 2 53" xfId="1248" xr:uid="{00000000-0005-0000-0000-000036050000}"/>
    <cellStyle name="Total 2 53 2" xfId="1249" xr:uid="{00000000-0005-0000-0000-000037050000}"/>
    <cellStyle name="Total 2 54" xfId="1250" xr:uid="{00000000-0005-0000-0000-000038050000}"/>
    <cellStyle name="Total 2 55" xfId="1251" xr:uid="{00000000-0005-0000-0000-000039050000}"/>
    <cellStyle name="Total 2 56" xfId="1252" xr:uid="{00000000-0005-0000-0000-00003A050000}"/>
    <cellStyle name="Total 2 57" xfId="1253" xr:uid="{00000000-0005-0000-0000-00003B050000}"/>
    <cellStyle name="Total 2 58" xfId="1254" xr:uid="{00000000-0005-0000-0000-00003C050000}"/>
    <cellStyle name="Total 2 6" xfId="1255" xr:uid="{00000000-0005-0000-0000-00003D050000}"/>
    <cellStyle name="Total 2 6 2" xfId="1256" xr:uid="{00000000-0005-0000-0000-00003E050000}"/>
    <cellStyle name="Total 2 7" xfId="1257" xr:uid="{00000000-0005-0000-0000-00003F050000}"/>
    <cellStyle name="Total 2 7 2" xfId="1258" xr:uid="{00000000-0005-0000-0000-000040050000}"/>
    <cellStyle name="Total 2 8" xfId="1259" xr:uid="{00000000-0005-0000-0000-000041050000}"/>
    <cellStyle name="Total 2 8 2" xfId="1260" xr:uid="{00000000-0005-0000-0000-000042050000}"/>
    <cellStyle name="Total 2 9" xfId="1261" xr:uid="{00000000-0005-0000-0000-000043050000}"/>
    <cellStyle name="Total 2 9 2" xfId="1262" xr:uid="{00000000-0005-0000-0000-000044050000}"/>
    <cellStyle name="Warning Text 2" xfId="171" xr:uid="{00000000-0005-0000-0000-000045050000}"/>
  </cellStyles>
  <dxfs count="184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Broward\2022-23%20AFR%20Broward%20College%2009.06.23%201002AM%20-%20YPH.xlsx" TargetMode="External"/><Relationship Id="rId1" Type="http://schemas.openxmlformats.org/officeDocument/2006/relationships/externalLinkPath" Target="/Finance/Reports%20&amp;%20Surveys/AFR/2022-2023/Colleges%20AFRs/Broward/2022-23%20AFR%20Broward%20College%2009.06.23%201002AM%20-%20YP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6">
          <cell r="O6">
            <v>72535305</v>
          </cell>
          <cell r="P6" t="str">
            <v>1,3 Cash and Cash Equivalent; all other Restricted CCE</v>
          </cell>
        </row>
        <row r="7">
          <cell r="O7">
            <v>0</v>
          </cell>
          <cell r="P7" t="str">
            <v>Cash and Cash Equivalents</v>
          </cell>
        </row>
        <row r="8">
          <cell r="O8">
            <v>103886</v>
          </cell>
          <cell r="P8" t="str">
            <v>Cash and Cash Equivalents</v>
          </cell>
        </row>
        <row r="9">
          <cell r="O9">
            <v>0</v>
          </cell>
          <cell r="P9" t="str">
            <v>Cash and Cash Equivalents</v>
          </cell>
        </row>
        <row r="10">
          <cell r="O10">
            <v>2100</v>
          </cell>
          <cell r="P10" t="str">
            <v>Cash and Cash Equivalents</v>
          </cell>
        </row>
        <row r="11">
          <cell r="O11">
            <v>60389</v>
          </cell>
          <cell r="P11" t="str">
            <v>Accounts Receivable, Net</v>
          </cell>
        </row>
        <row r="12">
          <cell r="O12">
            <v>58476</v>
          </cell>
          <cell r="P12" t="str">
            <v>Accounts Receivable, Net</v>
          </cell>
        </row>
        <row r="13">
          <cell r="O13">
            <v>7749770</v>
          </cell>
          <cell r="P13" t="str">
            <v>Accounts Receivable, Net; Returned Checks</v>
          </cell>
        </row>
        <row r="14">
          <cell r="O14">
            <v>-674427</v>
          </cell>
          <cell r="P14" t="str">
            <v>Accounts Receivable, Net</v>
          </cell>
        </row>
        <row r="15">
          <cell r="O15">
            <v>0</v>
          </cell>
          <cell r="P15" t="str">
            <v>Accounts Receivable, Net</v>
          </cell>
        </row>
        <row r="16">
          <cell r="O16">
            <v>4224609</v>
          </cell>
          <cell r="P16" t="str">
            <v>Notes Receivable Current</v>
          </cell>
        </row>
        <row r="17">
          <cell r="O17">
            <v>0</v>
          </cell>
          <cell r="P17" t="str">
            <v>Notes Receivable Non Current</v>
          </cell>
        </row>
        <row r="18">
          <cell r="O18">
            <v>0</v>
          </cell>
          <cell r="P18" t="str">
            <v>Notes Receivable Current</v>
          </cell>
        </row>
        <row r="19">
          <cell r="O19">
            <v>986861</v>
          </cell>
          <cell r="P19" t="str">
            <v>Lease Receivable,Current</v>
          </cell>
        </row>
        <row r="20">
          <cell r="O20">
            <v>19929228</v>
          </cell>
          <cell r="P20" t="str">
            <v>Lease Receivable,Non Current</v>
          </cell>
        </row>
        <row r="21">
          <cell r="O21">
            <v>-3543278</v>
          </cell>
          <cell r="P21" t="str">
            <v>Notes Receivable Current</v>
          </cell>
        </row>
        <row r="22">
          <cell r="O22">
            <v>2829862</v>
          </cell>
          <cell r="P22" t="str">
            <v>Prepaid Expenses, Current</v>
          </cell>
        </row>
        <row r="23">
          <cell r="O23">
            <v>0</v>
          </cell>
          <cell r="P23" t="str">
            <v>Prepaid Expenses, Non Current</v>
          </cell>
        </row>
        <row r="24">
          <cell r="O24">
            <v>0</v>
          </cell>
          <cell r="P24" t="str">
            <v>Other Assets</v>
          </cell>
        </row>
        <row r="25">
          <cell r="O25">
            <v>680376</v>
          </cell>
          <cell r="P25" t="str">
            <v>Deposits</v>
          </cell>
        </row>
        <row r="26">
          <cell r="O26">
            <v>0</v>
          </cell>
          <cell r="P26" t="str">
            <v>NonCurrent Assets -Other Assets</v>
          </cell>
        </row>
        <row r="27">
          <cell r="O27">
            <v>0</v>
          </cell>
          <cell r="P27" t="str">
            <v>Deposits</v>
          </cell>
        </row>
        <row r="28">
          <cell r="O28">
            <v>0</v>
          </cell>
          <cell r="P28" t="str">
            <v>1,3 Investments; all other Restricted Investments</v>
          </cell>
        </row>
        <row r="29">
          <cell r="O29">
            <v>0</v>
          </cell>
          <cell r="P29" t="str">
            <v>Restricted Investments</v>
          </cell>
        </row>
        <row r="30">
          <cell r="O30">
            <v>68621596</v>
          </cell>
          <cell r="P30" t="str">
            <v>1,3 Investments; all other Restricted Investments - Non Current</v>
          </cell>
        </row>
        <row r="31">
          <cell r="O31">
            <v>0</v>
          </cell>
          <cell r="P31" t="str">
            <v>Non Current Restricted Investments</v>
          </cell>
        </row>
        <row r="32">
          <cell r="O32">
            <v>19551</v>
          </cell>
          <cell r="P32" t="str">
            <v>Inventory</v>
          </cell>
        </row>
        <row r="33">
          <cell r="O33">
            <v>9361663</v>
          </cell>
          <cell r="P33" t="str">
            <v>Due From Governmental Agencies</v>
          </cell>
        </row>
        <row r="34">
          <cell r="O34">
            <v>26229999</v>
          </cell>
          <cell r="P34" t="str">
            <v>Due From Governmental Agencies</v>
          </cell>
        </row>
        <row r="35">
          <cell r="O35">
            <v>63939</v>
          </cell>
          <cell r="P35" t="str">
            <v>Due From Component Unit</v>
          </cell>
        </row>
        <row r="36">
          <cell r="O36">
            <v>0</v>
          </cell>
          <cell r="P36" t="str">
            <v>AJE's should eliminate to  zero - not in Financial Stmts</v>
          </cell>
        </row>
        <row r="37">
          <cell r="O37">
            <v>0</v>
          </cell>
          <cell r="P37" t="str">
            <v>AJE's should eliminate to  zero - not in Financial Stmts</v>
          </cell>
        </row>
        <row r="38">
          <cell r="O38">
            <v>0</v>
          </cell>
          <cell r="P38" t="str">
            <v>AJE's should eliminate to  zero - not in Financial Stmts</v>
          </cell>
        </row>
        <row r="39">
          <cell r="O39">
            <v>0</v>
          </cell>
          <cell r="P39" t="str">
            <v>AJE's should eliminate to  zero - not in Financial Stmts</v>
          </cell>
        </row>
        <row r="40">
          <cell r="O40">
            <v>0</v>
          </cell>
          <cell r="P40" t="str">
            <v>AJE's should eliminate to  zero - not in Financial Stmts</v>
          </cell>
        </row>
        <row r="41">
          <cell r="O41">
            <v>0</v>
          </cell>
          <cell r="P41" t="str">
            <v>AJE's should eliminate to  zero - not in Financial Stmts</v>
          </cell>
        </row>
        <row r="42">
          <cell r="O42">
            <v>0</v>
          </cell>
          <cell r="P42" t="str">
            <v>AJE's should eliminate to  zero - not in Financial Stmts</v>
          </cell>
        </row>
        <row r="43">
          <cell r="O43">
            <v>0</v>
          </cell>
          <cell r="P43" t="str">
            <v>AJE's should eliminate to  zero - not in Financial Stmts</v>
          </cell>
        </row>
        <row r="44">
          <cell r="O44">
            <v>30908534</v>
          </cell>
          <cell r="P44" t="str">
            <v>Depreciable Capital Assets,Net</v>
          </cell>
        </row>
        <row r="45">
          <cell r="O45">
            <v>-12192529</v>
          </cell>
          <cell r="P45" t="str">
            <v>Depreciable Capital Assets,Net</v>
          </cell>
        </row>
        <row r="46">
          <cell r="O46">
            <v>380595</v>
          </cell>
          <cell r="P46" t="str">
            <v>Depreciable Capital Assets,Net</v>
          </cell>
        </row>
        <row r="47">
          <cell r="O47">
            <v>-164926</v>
          </cell>
          <cell r="P47" t="str">
            <v>Depreciable Capital Assets,Net</v>
          </cell>
        </row>
        <row r="48">
          <cell r="O48">
            <v>12551113</v>
          </cell>
          <cell r="P48" t="str">
            <v>Non Depreciable Capital Assets</v>
          </cell>
        </row>
        <row r="49">
          <cell r="O49">
            <v>365373222</v>
          </cell>
          <cell r="P49" t="str">
            <v>Depreciable Capital Assets,Net</v>
          </cell>
        </row>
        <row r="50">
          <cell r="O50">
            <v>-173816636</v>
          </cell>
          <cell r="P50" t="str">
            <v>Depreciable Capital Assets,Net</v>
          </cell>
        </row>
        <row r="51">
          <cell r="O51">
            <v>37638492</v>
          </cell>
          <cell r="P51" t="str">
            <v>Depreciable Capital Assets,Net</v>
          </cell>
        </row>
        <row r="52">
          <cell r="O52">
            <v>-24559888</v>
          </cell>
          <cell r="P52" t="str">
            <v>Depreciable Capital Assets,Net</v>
          </cell>
        </row>
        <row r="53">
          <cell r="O53">
            <v>42308447</v>
          </cell>
          <cell r="P53" t="str">
            <v>Depreciable Capital Assets,Net</v>
          </cell>
        </row>
        <row r="54">
          <cell r="O54">
            <v>-39599560</v>
          </cell>
          <cell r="P54" t="str">
            <v>Depreciable Capital Assets,Net</v>
          </cell>
        </row>
        <row r="55">
          <cell r="O55">
            <v>4044366</v>
          </cell>
          <cell r="P55" t="str">
            <v>Depreciable Capital Assets,Net</v>
          </cell>
        </row>
        <row r="56">
          <cell r="O56">
            <v>-3639929</v>
          </cell>
          <cell r="P56" t="str">
            <v>Depreciable Capital Assets,Net</v>
          </cell>
        </row>
        <row r="57">
          <cell r="O57">
            <v>0</v>
          </cell>
          <cell r="P57" t="str">
            <v>Non Depreciable Capital Assets</v>
          </cell>
        </row>
        <row r="58">
          <cell r="O58">
            <v>0</v>
          </cell>
          <cell r="P58" t="str">
            <v>Non Depreciable Capital Assets</v>
          </cell>
        </row>
        <row r="59">
          <cell r="O59">
            <v>0</v>
          </cell>
          <cell r="P59" t="str">
            <v>Non Depreciable Capital Assets</v>
          </cell>
        </row>
        <row r="60">
          <cell r="O60">
            <v>0</v>
          </cell>
          <cell r="P60" t="str">
            <v>Non Depreciable Capital Assets</v>
          </cell>
        </row>
        <row r="61">
          <cell r="O61">
            <v>35373270</v>
          </cell>
          <cell r="P61" t="str">
            <v>Non Depreciable Capital Assets</v>
          </cell>
        </row>
        <row r="62">
          <cell r="O62">
            <v>0</v>
          </cell>
          <cell r="P62" t="str">
            <v>Deferred Outflow Related to Service Concession Arrangement</v>
          </cell>
        </row>
        <row r="63">
          <cell r="O63">
            <v>0</v>
          </cell>
          <cell r="P63" t="str">
            <v>Deferred Outflows - Accumulated Decrease in Fair Value of Securities</v>
          </cell>
        </row>
        <row r="64">
          <cell r="O64">
            <v>27166328</v>
          </cell>
          <cell r="P64" t="str">
            <v>Deferred Outflows of Resources - Pension FRS</v>
          </cell>
        </row>
        <row r="65">
          <cell r="O65">
            <v>4368742</v>
          </cell>
          <cell r="P65" t="str">
            <v>Deferred Outflows of Resources - Pension HIS</v>
          </cell>
        </row>
        <row r="66">
          <cell r="O66">
            <v>5373955</v>
          </cell>
          <cell r="P66" t="str">
            <v>Deferred Outflows of Resources - Other Postemployment Benefits</v>
          </cell>
        </row>
        <row r="67">
          <cell r="O67">
            <v>0</v>
          </cell>
          <cell r="P67" t="str">
            <v xml:space="preserve">Deferred Outflows of Resources - Lease Agreements </v>
          </cell>
        </row>
        <row r="68">
          <cell r="O68">
            <v>0</v>
          </cell>
          <cell r="P68" t="str">
            <v>Deferred Outflows of Resources - Asset Retirement Obligations</v>
          </cell>
        </row>
        <row r="70">
          <cell r="O70">
            <v>520753501</v>
          </cell>
        </row>
        <row r="74">
          <cell r="O74">
            <v>2896627</v>
          </cell>
          <cell r="P74" t="str">
            <v>Deposits held for Others - Current</v>
          </cell>
        </row>
        <row r="75">
          <cell r="O75">
            <v>0</v>
          </cell>
          <cell r="P75" t="str">
            <v>Non-current Liabilities (Other Long-Term Liabilities)</v>
          </cell>
        </row>
        <row r="76">
          <cell r="O76">
            <v>0</v>
          </cell>
          <cell r="P76" t="str">
            <v>Salary and Payroll Taxes Payable</v>
          </cell>
        </row>
        <row r="77">
          <cell r="O77">
            <v>516141</v>
          </cell>
          <cell r="P77" t="str">
            <v>Salary and Payroll Taxes Payable</v>
          </cell>
        </row>
        <row r="78">
          <cell r="O78">
            <v>0</v>
          </cell>
          <cell r="P78" t="str">
            <v>Salary and Payroll Taxes Payable</v>
          </cell>
        </row>
        <row r="79">
          <cell r="O79">
            <v>0</v>
          </cell>
          <cell r="P79" t="str">
            <v>Accounts Payable</v>
          </cell>
        </row>
        <row r="80">
          <cell r="O80">
            <v>-87980</v>
          </cell>
          <cell r="P80" t="str">
            <v>Salary and Payroll Taxes Payable</v>
          </cell>
        </row>
        <row r="81">
          <cell r="O81">
            <v>24839</v>
          </cell>
          <cell r="P81" t="str">
            <v>Salary and Payroll Taxes Payable</v>
          </cell>
        </row>
        <row r="82">
          <cell r="O82">
            <v>1135931</v>
          </cell>
          <cell r="P82" t="str">
            <v>Salary and Payroll Taxes Payable</v>
          </cell>
        </row>
        <row r="83">
          <cell r="O83">
            <v>124501</v>
          </cell>
          <cell r="P83" t="str">
            <v>Salary and Payroll Taxes Payable</v>
          </cell>
        </row>
        <row r="84">
          <cell r="O84">
            <v>3783349</v>
          </cell>
          <cell r="P84" t="str">
            <v>Accounts Payable</v>
          </cell>
        </row>
        <row r="85">
          <cell r="O85">
            <v>528226</v>
          </cell>
          <cell r="P85" t="str">
            <v>Salary and Payroll Taxes Payable</v>
          </cell>
        </row>
        <row r="86">
          <cell r="O86">
            <v>1034688</v>
          </cell>
          <cell r="P86" t="str">
            <v>Compensated Absences - current</v>
          </cell>
        </row>
        <row r="87">
          <cell r="O87">
            <v>11873864</v>
          </cell>
          <cell r="P87" t="str">
            <v>Compensated Absences - non current</v>
          </cell>
        </row>
        <row r="88">
          <cell r="O88">
            <v>95677</v>
          </cell>
          <cell r="P88" t="str">
            <v>OPEB</v>
          </cell>
        </row>
        <row r="89">
          <cell r="O89">
            <v>8965798</v>
          </cell>
          <cell r="P89" t="str">
            <v>OPEB</v>
          </cell>
        </row>
        <row r="90">
          <cell r="O90">
            <v>0</v>
          </cell>
          <cell r="P90" t="str">
            <v>FRS Pension - Current</v>
          </cell>
        </row>
        <row r="91">
          <cell r="O91">
            <v>-28021</v>
          </cell>
          <cell r="P91" t="str">
            <v>HIS Pension - Current</v>
          </cell>
        </row>
        <row r="92">
          <cell r="O92">
            <v>70928418</v>
          </cell>
          <cell r="P92" t="str">
            <v>FRS Pension - Non Current</v>
          </cell>
        </row>
        <row r="93">
          <cell r="O93">
            <v>26144587</v>
          </cell>
          <cell r="P93" t="str">
            <v>HIS Pension - Non Current</v>
          </cell>
        </row>
        <row r="94">
          <cell r="O94">
            <v>2680079</v>
          </cell>
          <cell r="P94" t="str">
            <v>Accounts Payable</v>
          </cell>
        </row>
        <row r="95">
          <cell r="O95">
            <v>0</v>
          </cell>
          <cell r="P95" t="str">
            <v>Other Long Term Liabilities -Current</v>
          </cell>
        </row>
        <row r="96">
          <cell r="O96">
            <v>0</v>
          </cell>
          <cell r="P96" t="str">
            <v>Other Long Term Liabilities -Non Current</v>
          </cell>
        </row>
        <row r="97">
          <cell r="O97">
            <v>566497</v>
          </cell>
          <cell r="P97" t="str">
            <v>Retainage Payable</v>
          </cell>
        </row>
        <row r="98">
          <cell r="O98">
            <v>402</v>
          </cell>
          <cell r="P98" t="str">
            <v>Accounts Payable</v>
          </cell>
        </row>
        <row r="99">
          <cell r="O99">
            <v>4369421</v>
          </cell>
          <cell r="P99" t="str">
            <v>Estimated Insurance Claims Payable</v>
          </cell>
        </row>
        <row r="100">
          <cell r="O100">
            <v>0</v>
          </cell>
          <cell r="P100" t="str">
            <v>Accounts Payable</v>
          </cell>
        </row>
        <row r="101">
          <cell r="O101">
            <v>89581</v>
          </cell>
          <cell r="P101" t="str">
            <v>Deposits held for Others - Current</v>
          </cell>
        </row>
        <row r="102">
          <cell r="O102">
            <v>0</v>
          </cell>
          <cell r="P102" t="str">
            <v>Accounts Payable</v>
          </cell>
        </row>
        <row r="103">
          <cell r="O103">
            <v>1060000</v>
          </cell>
          <cell r="P103" t="str">
            <v>Bonds Payable - Current</v>
          </cell>
        </row>
        <row r="104">
          <cell r="O104">
            <v>4775000</v>
          </cell>
          <cell r="P104" t="str">
            <v>Bonds Payable - Non Current</v>
          </cell>
        </row>
        <row r="105">
          <cell r="O105">
            <v>0</v>
          </cell>
          <cell r="P105" t="str">
            <v>Notes and Loans Payable - Current</v>
          </cell>
        </row>
        <row r="106">
          <cell r="O106">
            <v>0</v>
          </cell>
          <cell r="P106" t="str">
            <v>Notes and Loans Payable - Non Current</v>
          </cell>
        </row>
        <row r="107">
          <cell r="O107">
            <v>0</v>
          </cell>
          <cell r="P107" t="str">
            <v>Accrued Interest Payable</v>
          </cell>
        </row>
        <row r="108">
          <cell r="O108">
            <v>0</v>
          </cell>
          <cell r="P108" t="str">
            <v>Other Long Term Liabilities</v>
          </cell>
        </row>
        <row r="109">
          <cell r="O109">
            <v>0</v>
          </cell>
          <cell r="P109" t="str">
            <v>Installment Purchases Payable - Current</v>
          </cell>
        </row>
        <row r="110">
          <cell r="O110">
            <v>0</v>
          </cell>
          <cell r="P110" t="str">
            <v>Installment Purchases Payable - Non Current</v>
          </cell>
        </row>
        <row r="111">
          <cell r="O111">
            <v>0</v>
          </cell>
          <cell r="P111" t="str">
            <v>Special Termination Benefits Payable - Current</v>
          </cell>
        </row>
        <row r="112">
          <cell r="O112">
            <v>0</v>
          </cell>
          <cell r="P112" t="str">
            <v>Special Termination Benefits Payable - Non Current</v>
          </cell>
        </row>
        <row r="113">
          <cell r="O113">
            <v>1793677</v>
          </cell>
          <cell r="P113" t="str">
            <v>Capital Lease - Current</v>
          </cell>
        </row>
        <row r="114">
          <cell r="O114">
            <v>16922330</v>
          </cell>
          <cell r="P114" t="str">
            <v>Capital Lease - Non Current</v>
          </cell>
        </row>
        <row r="115">
          <cell r="O115">
            <v>0</v>
          </cell>
          <cell r="P115" t="str">
            <v>Asset Retirement Obligations - Current</v>
          </cell>
        </row>
        <row r="116">
          <cell r="O116">
            <v>0</v>
          </cell>
          <cell r="P116" t="str">
            <v>Asset Retirement Obligations - Non Current</v>
          </cell>
        </row>
        <row r="117">
          <cell r="O117">
            <v>4769457</v>
          </cell>
          <cell r="P117" t="str">
            <v xml:space="preserve">Unearned Revenue </v>
          </cell>
        </row>
        <row r="118">
          <cell r="O118">
            <v>126497</v>
          </cell>
          <cell r="P118" t="str">
            <v>Due to Other Governments</v>
          </cell>
        </row>
        <row r="119">
          <cell r="O119">
            <v>0</v>
          </cell>
          <cell r="P119" t="str">
            <v>Due to Other Governments</v>
          </cell>
        </row>
        <row r="120">
          <cell r="O120">
            <v>0</v>
          </cell>
          <cell r="P120" t="str">
            <v>Due to Component Unit</v>
          </cell>
        </row>
        <row r="121">
          <cell r="O121">
            <v>0</v>
          </cell>
          <cell r="P121" t="str">
            <v>AJE's should eliminate to  zero - not in Financial Stmts</v>
          </cell>
        </row>
        <row r="122">
          <cell r="O122">
            <v>0</v>
          </cell>
          <cell r="P122" t="str">
            <v>AJE's should eliminate to  zero - not in Financial Stmts</v>
          </cell>
        </row>
        <row r="123">
          <cell r="O123">
            <v>0</v>
          </cell>
          <cell r="P123" t="str">
            <v>AJE's should eliminate to  zero - not in Financial Stmts</v>
          </cell>
        </row>
        <row r="124">
          <cell r="O124">
            <v>0</v>
          </cell>
          <cell r="P124" t="str">
            <v>AJE's should eliminate to  zero - not in Financial Stmts</v>
          </cell>
        </row>
        <row r="125">
          <cell r="O125">
            <v>0</v>
          </cell>
          <cell r="P125" t="str">
            <v>AJE's should eliminate to  zero - not in Financial Stmts</v>
          </cell>
        </row>
        <row r="126">
          <cell r="O126">
            <v>0</v>
          </cell>
          <cell r="P126" t="str">
            <v>AJE's should eliminate to  zero - not in Financial Stmts</v>
          </cell>
        </row>
        <row r="127">
          <cell r="O127">
            <v>0</v>
          </cell>
          <cell r="P127" t="str">
            <v>AJE's should eliminate to  zero - not in Financial Stmts</v>
          </cell>
        </row>
        <row r="128">
          <cell r="O128">
            <v>0</v>
          </cell>
          <cell r="P128" t="str">
            <v>AJE's should eliminate to  zero - not in Financial Stmts</v>
          </cell>
        </row>
        <row r="129">
          <cell r="O129">
            <v>0</v>
          </cell>
        </row>
        <row r="130">
          <cell r="O130">
            <v>0</v>
          </cell>
          <cell r="P130" t="str">
            <v>DI - Service Concession Arrangement</v>
          </cell>
        </row>
        <row r="131">
          <cell r="O131">
            <v>0</v>
          </cell>
          <cell r="P131" t="str">
            <v>Accum Inc in FV Securities</v>
          </cell>
        </row>
        <row r="132">
          <cell r="O132">
            <v>1421219</v>
          </cell>
          <cell r="P132" t="str">
            <v>DI - Pension FRS</v>
          </cell>
        </row>
        <row r="133">
          <cell r="O133">
            <v>5617225</v>
          </cell>
          <cell r="P133" t="str">
            <v>DI - Pension HIS</v>
          </cell>
        </row>
        <row r="134">
          <cell r="O134">
            <v>5303546</v>
          </cell>
          <cell r="P134" t="str">
            <v xml:space="preserve">DI - Other Postemployment Benefits </v>
          </cell>
        </row>
        <row r="135">
          <cell r="O135">
            <v>13655797</v>
          </cell>
          <cell r="P135" t="str">
            <v>DI - Lease Agreements</v>
          </cell>
        </row>
        <row r="136">
          <cell r="O136">
            <v>0</v>
          </cell>
          <cell r="P136" t="str">
            <v>DI - Irrevocable Split-interest Agreements</v>
          </cell>
        </row>
        <row r="137">
          <cell r="O137">
            <v>191087373</v>
          </cell>
        </row>
        <row r="141">
          <cell r="O141">
            <v>37129719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-108289425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345458303</v>
          </cell>
        </row>
        <row r="152">
          <cell r="O152">
            <v>0</v>
          </cell>
        </row>
        <row r="153">
          <cell r="O153">
            <v>0</v>
          </cell>
        </row>
        <row r="155">
          <cell r="O155">
            <v>274298597</v>
          </cell>
        </row>
        <row r="159">
          <cell r="O159">
            <v>3084506</v>
          </cell>
          <cell r="P159" t="str">
            <v>Student Tuition and Fees</v>
          </cell>
        </row>
        <row r="160">
          <cell r="O160">
            <v>-7692452</v>
          </cell>
          <cell r="P160" t="str">
            <v>Student Tuition and Fees</v>
          </cell>
        </row>
        <row r="161">
          <cell r="O161">
            <v>15581377</v>
          </cell>
          <cell r="P161" t="str">
            <v>Student Tuition and Fees</v>
          </cell>
        </row>
        <row r="162">
          <cell r="O162">
            <v>486990</v>
          </cell>
          <cell r="P162" t="str">
            <v>Student Tuition and Fees</v>
          </cell>
        </row>
        <row r="163">
          <cell r="O163">
            <v>1511666</v>
          </cell>
          <cell r="P163" t="str">
            <v>Student Tuition and Fees</v>
          </cell>
        </row>
        <row r="164">
          <cell r="O164">
            <v>19393</v>
          </cell>
          <cell r="P164" t="str">
            <v>Student Tuition and Fees</v>
          </cell>
        </row>
        <row r="165">
          <cell r="O165">
            <v>0</v>
          </cell>
          <cell r="P165" t="str">
            <v>Student Tuition and Fees</v>
          </cell>
        </row>
        <row r="166">
          <cell r="O166">
            <v>0</v>
          </cell>
          <cell r="P166" t="str">
            <v>Student Tuition and Fees</v>
          </cell>
        </row>
        <row r="167">
          <cell r="O167">
            <v>286492</v>
          </cell>
          <cell r="P167" t="str">
            <v>Student Tuition and Fees</v>
          </cell>
        </row>
        <row r="168">
          <cell r="O168">
            <v>3851612</v>
          </cell>
          <cell r="P168" t="str">
            <v>Student Tuition and Fees</v>
          </cell>
        </row>
        <row r="169">
          <cell r="O169">
            <v>2002022</v>
          </cell>
          <cell r="P169" t="str">
            <v>Student Tuition and Fees</v>
          </cell>
        </row>
        <row r="170">
          <cell r="O170">
            <v>2937</v>
          </cell>
          <cell r="P170" t="str">
            <v>Student Tuition and Fees</v>
          </cell>
        </row>
        <row r="171">
          <cell r="O171">
            <v>531587</v>
          </cell>
          <cell r="P171" t="str">
            <v>Student Tuition and Fees</v>
          </cell>
        </row>
        <row r="172">
          <cell r="O172">
            <v>2495</v>
          </cell>
          <cell r="P172" t="str">
            <v>Student Tuition and Fees</v>
          </cell>
        </row>
        <row r="173">
          <cell r="O173">
            <v>0</v>
          </cell>
          <cell r="P173" t="str">
            <v>Student Tuition and Fees</v>
          </cell>
        </row>
        <row r="174">
          <cell r="O174">
            <v>0</v>
          </cell>
          <cell r="P174" t="str">
            <v>Student Tuition and Fees</v>
          </cell>
        </row>
        <row r="176">
          <cell r="O176">
            <v>19668625</v>
          </cell>
        </row>
        <row r="178">
          <cell r="O178">
            <v>0</v>
          </cell>
          <cell r="P178" t="str">
            <v>Student Tuition and Fees</v>
          </cell>
        </row>
        <row r="179">
          <cell r="O179">
            <v>0</v>
          </cell>
          <cell r="P179" t="str">
            <v>Student Tuition and Fees</v>
          </cell>
        </row>
        <row r="180">
          <cell r="O180">
            <v>260174</v>
          </cell>
          <cell r="P180" t="str">
            <v>Student Tuition and Fees</v>
          </cell>
        </row>
        <row r="181">
          <cell r="O181">
            <v>0</v>
          </cell>
          <cell r="P181" t="str">
            <v>Student Tuition and Fees</v>
          </cell>
        </row>
        <row r="182">
          <cell r="O182">
            <v>0</v>
          </cell>
          <cell r="P182" t="str">
            <v>Student Tuition and Fees</v>
          </cell>
        </row>
        <row r="183">
          <cell r="O183">
            <v>0</v>
          </cell>
          <cell r="P183" t="str">
            <v>Student Tuition and Fees</v>
          </cell>
        </row>
        <row r="184">
          <cell r="O184">
            <v>0</v>
          </cell>
          <cell r="P184" t="str">
            <v>Student Tuition and Fees</v>
          </cell>
        </row>
        <row r="185">
          <cell r="O185">
            <v>0</v>
          </cell>
          <cell r="P185" t="str">
            <v>Student Tuition and Fees</v>
          </cell>
        </row>
        <row r="186">
          <cell r="O186">
            <v>2173046</v>
          </cell>
          <cell r="P186" t="str">
            <v>Student Tuition and Fees</v>
          </cell>
        </row>
        <row r="187">
          <cell r="O187">
            <v>2100789</v>
          </cell>
          <cell r="P187" t="str">
            <v>Student Tuition and Fees</v>
          </cell>
        </row>
        <row r="188">
          <cell r="O188">
            <v>585253</v>
          </cell>
          <cell r="P188" t="str">
            <v>Student Tuition and Fees</v>
          </cell>
        </row>
        <row r="189">
          <cell r="O189">
            <v>1911</v>
          </cell>
          <cell r="P189" t="str">
            <v>Student Tuition and Fees</v>
          </cell>
        </row>
        <row r="190">
          <cell r="O190">
            <v>107690</v>
          </cell>
          <cell r="P190" t="str">
            <v>Student Tuition and Fees</v>
          </cell>
        </row>
        <row r="191">
          <cell r="O191">
            <v>2716642</v>
          </cell>
          <cell r="P191" t="str">
            <v>Student Tuition and Fees</v>
          </cell>
        </row>
        <row r="192">
          <cell r="O192">
            <v>4719237</v>
          </cell>
          <cell r="P192" t="str">
            <v>Student Tuition and Fees</v>
          </cell>
        </row>
        <row r="193">
          <cell r="O193">
            <v>7509818</v>
          </cell>
          <cell r="P193" t="str">
            <v>Capital Grants, Contracts, Gifts, and Fees</v>
          </cell>
        </row>
        <row r="194">
          <cell r="O194">
            <v>0</v>
          </cell>
          <cell r="P194" t="str">
            <v>Capital Grants, Contracts, Gifts, and Fees</v>
          </cell>
        </row>
        <row r="195">
          <cell r="O195">
            <v>533897</v>
          </cell>
          <cell r="P195" t="str">
            <v>Capital Grants, Contracts, Gifts, and Fees</v>
          </cell>
        </row>
        <row r="196">
          <cell r="O196">
            <v>2731930</v>
          </cell>
          <cell r="P196" t="str">
            <v>Student Tuition and Fees</v>
          </cell>
        </row>
        <row r="197">
          <cell r="O197">
            <v>1567510</v>
          </cell>
          <cell r="P197" t="str">
            <v>Student Tuition and Fees</v>
          </cell>
        </row>
        <row r="198">
          <cell r="O198">
            <v>0</v>
          </cell>
          <cell r="P198" t="str">
            <v>Student Tuition and Fees</v>
          </cell>
        </row>
        <row r="199">
          <cell r="O199">
            <v>331725</v>
          </cell>
          <cell r="P199" t="str">
            <v>Student Tuition and Fees</v>
          </cell>
        </row>
        <row r="200">
          <cell r="O200">
            <v>34046</v>
          </cell>
          <cell r="P200" t="str">
            <v>Student Tuition and Fees</v>
          </cell>
        </row>
        <row r="201">
          <cell r="O201">
            <v>116</v>
          </cell>
          <cell r="P201" t="str">
            <v>Student Tuition and Fees</v>
          </cell>
        </row>
        <row r="202">
          <cell r="O202">
            <v>10140</v>
          </cell>
          <cell r="P202" t="str">
            <v>Student Tuition and Fees</v>
          </cell>
        </row>
        <row r="203">
          <cell r="O203">
            <v>1347364</v>
          </cell>
          <cell r="P203" t="str">
            <v>Student Tuition and Fees</v>
          </cell>
        </row>
        <row r="204">
          <cell r="O204">
            <v>1143442</v>
          </cell>
          <cell r="P204" t="str">
            <v>Student Tuition and Fees</v>
          </cell>
        </row>
        <row r="205">
          <cell r="O205">
            <v>0</v>
          </cell>
          <cell r="P205" t="str">
            <v>Student Tuition and Fees</v>
          </cell>
        </row>
        <row r="206">
          <cell r="O206">
            <v>0</v>
          </cell>
          <cell r="P206" t="str">
            <v>Student Tuition and Fees</v>
          </cell>
        </row>
        <row r="208">
          <cell r="O208">
            <v>27874730</v>
          </cell>
        </row>
        <row r="210">
          <cell r="O210">
            <v>47543355</v>
          </cell>
        </row>
        <row r="214">
          <cell r="O214">
            <v>0</v>
          </cell>
          <cell r="P214" t="str">
            <v>State and Local Grants and Contracts</v>
          </cell>
        </row>
        <row r="215">
          <cell r="O215">
            <v>0</v>
          </cell>
          <cell r="P215" t="str">
            <v>Gifts and Grants</v>
          </cell>
        </row>
        <row r="216">
          <cell r="O216">
            <v>0</v>
          </cell>
          <cell r="P216" t="str">
            <v>Capital Grants, Contracts, Gifts, and Fees</v>
          </cell>
        </row>
        <row r="217">
          <cell r="O217">
            <v>161000</v>
          </cell>
          <cell r="P217" t="str">
            <v>State and Local Grants and Contracts</v>
          </cell>
        </row>
        <row r="218">
          <cell r="O218">
            <v>4264990</v>
          </cell>
          <cell r="P218" t="str">
            <v>Gifts and Grants</v>
          </cell>
        </row>
        <row r="219">
          <cell r="O219">
            <v>0</v>
          </cell>
          <cell r="P219" t="str">
            <v>Capital Grants, Contracts, Gifts, and Fees</v>
          </cell>
        </row>
        <row r="220">
          <cell r="O220">
            <v>0</v>
          </cell>
          <cell r="P220" t="str">
            <v>Gifts and Grants</v>
          </cell>
        </row>
        <row r="221">
          <cell r="O221">
            <v>0</v>
          </cell>
          <cell r="P221" t="str">
            <v>Capital Grants, Contracts, Gifts, and Fees</v>
          </cell>
        </row>
        <row r="222">
          <cell r="O222">
            <v>0</v>
          </cell>
          <cell r="P222" t="str">
            <v>AJE's should eliminate to  zero - not in Financial Stmts</v>
          </cell>
        </row>
        <row r="223">
          <cell r="O223">
            <v>0</v>
          </cell>
          <cell r="P223" t="str">
            <v>State and Local Grants and Contracts</v>
          </cell>
        </row>
        <row r="225">
          <cell r="O225">
            <v>4425990</v>
          </cell>
        </row>
        <row r="229">
          <cell r="O229">
            <v>78887577</v>
          </cell>
          <cell r="P229" t="str">
            <v>State Noncapital Appropriations</v>
          </cell>
        </row>
        <row r="230">
          <cell r="O230">
            <v>772380</v>
          </cell>
          <cell r="P230" t="str">
            <v>State Noncapital Appropriations</v>
          </cell>
        </row>
        <row r="231">
          <cell r="O231">
            <v>0</v>
          </cell>
          <cell r="P231" t="str">
            <v>State Noncapital Appropriations</v>
          </cell>
        </row>
        <row r="232">
          <cell r="O232">
            <v>4181028</v>
          </cell>
          <cell r="P232" t="str">
            <v>State Noncapital Appropriations</v>
          </cell>
        </row>
        <row r="233">
          <cell r="O233">
            <v>0</v>
          </cell>
          <cell r="P233" t="str">
            <v>State Noncapital Appropriations</v>
          </cell>
        </row>
        <row r="234">
          <cell r="O234">
            <v>0</v>
          </cell>
          <cell r="P234" t="str">
            <v>State Capital Appropriations</v>
          </cell>
        </row>
        <row r="235">
          <cell r="O235">
            <v>810400</v>
          </cell>
          <cell r="P235" t="str">
            <v>State Capital Appropriations</v>
          </cell>
        </row>
        <row r="236">
          <cell r="O236">
            <v>0</v>
          </cell>
          <cell r="P236" t="str">
            <v>State Capital Appropriations</v>
          </cell>
        </row>
        <row r="237">
          <cell r="O237">
            <v>0</v>
          </cell>
          <cell r="P237" t="str">
            <v>State Noncapital Appropriations</v>
          </cell>
        </row>
        <row r="238">
          <cell r="O238">
            <v>0</v>
          </cell>
          <cell r="P238" t="str">
            <v>State Noncapital Appropriations</v>
          </cell>
        </row>
        <row r="239">
          <cell r="O239">
            <v>0</v>
          </cell>
          <cell r="P239" t="str">
            <v>State Capital Appropriations</v>
          </cell>
        </row>
        <row r="240">
          <cell r="O240">
            <v>0</v>
          </cell>
          <cell r="P240" t="str">
            <v>State Noncapital Appropriations</v>
          </cell>
        </row>
        <row r="241">
          <cell r="O241">
            <v>18061799</v>
          </cell>
          <cell r="P241" t="str">
            <v>State Noncapital Appropriations</v>
          </cell>
        </row>
        <row r="242">
          <cell r="O242">
            <v>0</v>
          </cell>
          <cell r="P242" t="str">
            <v>State Noncapital Appropriations</v>
          </cell>
        </row>
        <row r="243">
          <cell r="O243">
            <v>3358097</v>
          </cell>
          <cell r="P243" t="str">
            <v>State and Local Grants and Contracts</v>
          </cell>
        </row>
        <row r="244">
          <cell r="O244">
            <v>0</v>
          </cell>
          <cell r="P244" t="str">
            <v>Gifts and Grants</v>
          </cell>
        </row>
        <row r="245">
          <cell r="O245">
            <v>24040225</v>
          </cell>
          <cell r="P245" t="str">
            <v>Capital Grants, Contracts, Gifts, and Fees</v>
          </cell>
        </row>
        <row r="246">
          <cell r="O246">
            <v>16360147</v>
          </cell>
          <cell r="P246" t="str">
            <v>Federal and State Student Financial Aid</v>
          </cell>
        </row>
        <row r="247">
          <cell r="O247">
            <v>0</v>
          </cell>
          <cell r="P247" t="str">
            <v>AJE's should eliminate to  zero - not in Financial Stmts</v>
          </cell>
        </row>
        <row r="248">
          <cell r="O248">
            <v>0</v>
          </cell>
          <cell r="P248" t="str">
            <v>State and Local Grants and Contracts</v>
          </cell>
        </row>
        <row r="250">
          <cell r="O250">
            <v>146471653</v>
          </cell>
        </row>
        <row r="254">
          <cell r="O254">
            <v>16230698</v>
          </cell>
          <cell r="P254" t="str">
            <v>Federal Grants and Contracts - Operating</v>
          </cell>
        </row>
        <row r="255">
          <cell r="O255">
            <v>0</v>
          </cell>
          <cell r="P255" t="str">
            <v>Gifts and Grants</v>
          </cell>
        </row>
        <row r="256">
          <cell r="O256">
            <v>43081853</v>
          </cell>
          <cell r="P256" t="str">
            <v>Gifts and Grants</v>
          </cell>
        </row>
        <row r="257">
          <cell r="O257">
            <v>62940239</v>
          </cell>
          <cell r="P257" t="str">
            <v>Federal and State Student Financial Aid</v>
          </cell>
        </row>
        <row r="258">
          <cell r="O258">
            <v>-25554</v>
          </cell>
          <cell r="P258" t="str">
            <v>Federal and State Student Financial Aid</v>
          </cell>
        </row>
        <row r="259">
          <cell r="O259">
            <v>0</v>
          </cell>
          <cell r="P259" t="str">
            <v>Capital Grants, Contracts, Gifts, and Fees</v>
          </cell>
        </row>
        <row r="260">
          <cell r="O260">
            <v>0</v>
          </cell>
          <cell r="P260" t="str">
            <v>AJE's should eliminate to  zero - not in Financial Stmts</v>
          </cell>
        </row>
        <row r="261">
          <cell r="O261">
            <v>0</v>
          </cell>
          <cell r="P261" t="str">
            <v>Federal Grants and Contracts - Operating</v>
          </cell>
        </row>
        <row r="263">
          <cell r="O263">
            <v>122227236</v>
          </cell>
        </row>
        <row r="267">
          <cell r="O267">
            <v>15000</v>
          </cell>
          <cell r="P267" t="str">
            <v>Gifts and Grants</v>
          </cell>
        </row>
        <row r="268">
          <cell r="O268">
            <v>0</v>
          </cell>
          <cell r="P268" t="str">
            <v>Capital Grants, Contracts, Gifts, and Fees</v>
          </cell>
        </row>
        <row r="269">
          <cell r="O269">
            <v>13380129</v>
          </cell>
          <cell r="P269" t="str">
            <v>Nongovernmental Grants and Contracts</v>
          </cell>
        </row>
        <row r="270">
          <cell r="O270">
            <v>0</v>
          </cell>
          <cell r="P270" t="str">
            <v>Gifts and Grants</v>
          </cell>
        </row>
        <row r="271">
          <cell r="O271">
            <v>0</v>
          </cell>
          <cell r="P271" t="str">
            <v>Capital Grants, Contracts, Gifts, and Fees</v>
          </cell>
        </row>
        <row r="272">
          <cell r="O272">
            <v>0</v>
          </cell>
          <cell r="P272" t="str">
            <v>AJE's should eliminate to  zero - not in Financial Stmts</v>
          </cell>
        </row>
        <row r="273">
          <cell r="O273">
            <v>0</v>
          </cell>
          <cell r="P273" t="str">
            <v>Nongovernmental Grants and Contracts</v>
          </cell>
        </row>
        <row r="274">
          <cell r="O274">
            <v>0</v>
          </cell>
          <cell r="P274" t="str">
            <v>Gifts and Grants</v>
          </cell>
        </row>
        <row r="275">
          <cell r="O275">
            <v>0</v>
          </cell>
          <cell r="P275" t="str">
            <v>Capital Grants, Contracts, Gifts, and Fees</v>
          </cell>
        </row>
        <row r="277">
          <cell r="O277">
            <v>13395129</v>
          </cell>
        </row>
        <row r="281">
          <cell r="O281">
            <v>1039940</v>
          </cell>
          <cell r="P281" t="str">
            <v>Auxiliary Enterprises,</v>
          </cell>
        </row>
        <row r="282">
          <cell r="O282">
            <v>185145</v>
          </cell>
          <cell r="P282" t="str">
            <v>Auxiliary Enterprises,</v>
          </cell>
        </row>
        <row r="283">
          <cell r="O283">
            <v>0</v>
          </cell>
          <cell r="P283" t="str">
            <v>Auxiliary Enterprises,</v>
          </cell>
        </row>
        <row r="284">
          <cell r="O284">
            <v>0</v>
          </cell>
          <cell r="P284" t="str">
            <v>Auxiliary Enterprises,</v>
          </cell>
        </row>
        <row r="285">
          <cell r="O285">
            <v>1636839</v>
          </cell>
          <cell r="P285" t="str">
            <v>1 Other Operating Revenues ;  3 Aux Enterprises</v>
          </cell>
        </row>
        <row r="286">
          <cell r="O286">
            <v>1846814</v>
          </cell>
          <cell r="P286" t="str">
            <v>1 Other Operating Revenues ;  3 Aux Enterprises</v>
          </cell>
        </row>
        <row r="287">
          <cell r="O287">
            <v>107199</v>
          </cell>
          <cell r="P287" t="str">
            <v>1,2 Sales and Service of Ed Dept;  3 Aux Enterprises</v>
          </cell>
        </row>
        <row r="288">
          <cell r="O288">
            <v>0</v>
          </cell>
        </row>
        <row r="289">
          <cell r="O289">
            <v>1323</v>
          </cell>
          <cell r="P289" t="str">
            <v>1,2 Sales and Service of Ed Dept;  3 Aux Enterprises</v>
          </cell>
        </row>
        <row r="290">
          <cell r="O290">
            <v>0</v>
          </cell>
          <cell r="P290" t="str">
            <v>AJE's should eliminate to  zero - not in Financial Stmts</v>
          </cell>
        </row>
        <row r="292">
          <cell r="O292">
            <v>4817260</v>
          </cell>
        </row>
        <row r="294">
          <cell r="O294">
            <v>43684</v>
          </cell>
          <cell r="P294" t="str">
            <v>Additions to Endowments</v>
          </cell>
        </row>
        <row r="296">
          <cell r="O296">
            <v>43684</v>
          </cell>
        </row>
        <row r="300">
          <cell r="O300">
            <v>4350346</v>
          </cell>
          <cell r="P300" t="str">
            <v>Investment Income</v>
          </cell>
        </row>
        <row r="301">
          <cell r="O301">
            <v>-39949</v>
          </cell>
          <cell r="P301" t="str">
            <v>Net Gain (Loss) on Investments</v>
          </cell>
        </row>
        <row r="302">
          <cell r="O302">
            <v>6130</v>
          </cell>
          <cell r="P302" t="str">
            <v>Other Operating Revenues</v>
          </cell>
        </row>
        <row r="303">
          <cell r="O303">
            <v>1344294</v>
          </cell>
          <cell r="P303" t="str">
            <v>Other Operating Revenues</v>
          </cell>
        </row>
        <row r="305">
          <cell r="O305">
            <v>5660821</v>
          </cell>
        </row>
        <row r="309">
          <cell r="O309">
            <v>0</v>
          </cell>
          <cell r="P309" t="str">
            <v>AJE's should eliminate to  zero - not in Financial Stmts</v>
          </cell>
        </row>
        <row r="310">
          <cell r="O310">
            <v>0</v>
          </cell>
          <cell r="P310" t="str">
            <v>AJE's should eliminate to  zero - not in Financial Stmts</v>
          </cell>
        </row>
        <row r="311">
          <cell r="O311">
            <v>0</v>
          </cell>
          <cell r="P311" t="str">
            <v>Capital Grants, Contracts, Gifts, and Fees</v>
          </cell>
        </row>
        <row r="312">
          <cell r="O312">
            <v>0</v>
          </cell>
          <cell r="P312" t="str">
            <v>Gain (Loss) on Disposal of Capital Assets</v>
          </cell>
        </row>
        <row r="313">
          <cell r="O313">
            <v>13910</v>
          </cell>
          <cell r="P313" t="str">
            <v>Other Nonoperating Revenues</v>
          </cell>
        </row>
        <row r="314">
          <cell r="O314">
            <v>0</v>
          </cell>
          <cell r="P314" t="str">
            <v>Other Nonoperating Revenues</v>
          </cell>
        </row>
        <row r="315">
          <cell r="O315">
            <v>0</v>
          </cell>
          <cell r="P315" t="str">
            <v>AJE's should eliminate to  zero - not in Financial Stmts</v>
          </cell>
        </row>
        <row r="316">
          <cell r="O316">
            <v>1018470</v>
          </cell>
          <cell r="P316" t="str">
            <v>Other Operating Revenues</v>
          </cell>
        </row>
        <row r="317">
          <cell r="O317">
            <v>0</v>
          </cell>
          <cell r="P317" t="str">
            <v>Other Operating Revenues</v>
          </cell>
        </row>
        <row r="318">
          <cell r="O318">
            <v>-866</v>
          </cell>
          <cell r="P318" t="str">
            <v>Other Operating Revenues</v>
          </cell>
        </row>
        <row r="320">
          <cell r="O320">
            <v>1031514</v>
          </cell>
        </row>
        <row r="322">
          <cell r="O322">
            <v>345616642</v>
          </cell>
        </row>
        <row r="326">
          <cell r="O326">
            <v>0</v>
          </cell>
          <cell r="P326" t="str">
            <v>Personnel Services</v>
          </cell>
        </row>
        <row r="327">
          <cell r="O327">
            <v>3048798</v>
          </cell>
          <cell r="P327" t="str">
            <v>Personnel Services</v>
          </cell>
        </row>
        <row r="328">
          <cell r="O328">
            <v>2459923</v>
          </cell>
          <cell r="P328" t="str">
            <v>Personnel Services</v>
          </cell>
        </row>
        <row r="329">
          <cell r="O329">
            <v>12042261</v>
          </cell>
          <cell r="P329" t="str">
            <v>Personnel Services</v>
          </cell>
        </row>
        <row r="330">
          <cell r="O330">
            <v>0</v>
          </cell>
          <cell r="P330" t="str">
            <v>Personnel Services</v>
          </cell>
        </row>
        <row r="331">
          <cell r="O331">
            <v>0</v>
          </cell>
          <cell r="P331" t="str">
            <v>Personnel Services</v>
          </cell>
        </row>
        <row r="332">
          <cell r="O332">
            <v>25969835</v>
          </cell>
          <cell r="P332" t="str">
            <v>Personnel Services</v>
          </cell>
        </row>
        <row r="333">
          <cell r="O333">
            <v>6748476</v>
          </cell>
          <cell r="P333" t="str">
            <v>Personnel Services</v>
          </cell>
        </row>
        <row r="334">
          <cell r="O334">
            <v>1557</v>
          </cell>
          <cell r="P334" t="str">
            <v>Personnel Services</v>
          </cell>
        </row>
        <row r="335">
          <cell r="O335">
            <v>0</v>
          </cell>
          <cell r="P335" t="str">
            <v>Personnel Services</v>
          </cell>
        </row>
        <row r="336">
          <cell r="O336">
            <v>0</v>
          </cell>
          <cell r="P336" t="str">
            <v>Personnel Services</v>
          </cell>
        </row>
        <row r="337">
          <cell r="O337">
            <v>0</v>
          </cell>
          <cell r="P337" t="str">
            <v>Personnel Services</v>
          </cell>
        </row>
        <row r="338">
          <cell r="O338">
            <v>22112518</v>
          </cell>
          <cell r="P338" t="str">
            <v>Personnel Services</v>
          </cell>
        </row>
        <row r="339">
          <cell r="O339">
            <v>1081985</v>
          </cell>
          <cell r="P339" t="str">
            <v>Personnel Services</v>
          </cell>
        </row>
        <row r="340">
          <cell r="O340">
            <v>0</v>
          </cell>
          <cell r="P340" t="str">
            <v>Personnel Services</v>
          </cell>
        </row>
        <row r="341">
          <cell r="O341">
            <v>0</v>
          </cell>
          <cell r="P341" t="str">
            <v>Personnel Services</v>
          </cell>
        </row>
        <row r="342">
          <cell r="O342">
            <v>0</v>
          </cell>
          <cell r="P342" t="str">
            <v>Personnel Services</v>
          </cell>
        </row>
        <row r="343">
          <cell r="O343">
            <v>23512041</v>
          </cell>
          <cell r="P343" t="str">
            <v>Personnel Services</v>
          </cell>
        </row>
        <row r="344">
          <cell r="O344">
            <v>2524</v>
          </cell>
          <cell r="P344" t="str">
            <v>Personnel Services</v>
          </cell>
        </row>
        <row r="345">
          <cell r="O345">
            <v>4648746</v>
          </cell>
          <cell r="P345" t="str">
            <v>Personnel Services</v>
          </cell>
        </row>
        <row r="346">
          <cell r="O346">
            <v>0</v>
          </cell>
          <cell r="P346" t="str">
            <v>Personnel Services</v>
          </cell>
        </row>
        <row r="347">
          <cell r="O347">
            <v>11870043</v>
          </cell>
          <cell r="P347" t="str">
            <v>Personnel Services</v>
          </cell>
        </row>
        <row r="348">
          <cell r="O348">
            <v>0</v>
          </cell>
          <cell r="P348" t="str">
            <v>Personnel Services</v>
          </cell>
        </row>
        <row r="349">
          <cell r="O349">
            <v>1472</v>
          </cell>
          <cell r="P349" t="str">
            <v>Personnel Services</v>
          </cell>
        </row>
        <row r="350">
          <cell r="O350">
            <v>2009433</v>
          </cell>
          <cell r="P350" t="str">
            <v>Personnel Services</v>
          </cell>
        </row>
        <row r="351">
          <cell r="O351">
            <v>0</v>
          </cell>
          <cell r="P351" t="str">
            <v>Personnel Services</v>
          </cell>
        </row>
        <row r="352">
          <cell r="O352">
            <v>918157</v>
          </cell>
          <cell r="P352" t="str">
            <v>Personnel Services</v>
          </cell>
        </row>
        <row r="353">
          <cell r="O353">
            <v>0</v>
          </cell>
          <cell r="P353" t="str">
            <v>Personnel Services</v>
          </cell>
        </row>
        <row r="354">
          <cell r="O354">
            <v>240610</v>
          </cell>
          <cell r="P354" t="str">
            <v>Personnel Services</v>
          </cell>
        </row>
        <row r="355">
          <cell r="O355">
            <v>0</v>
          </cell>
          <cell r="P355" t="str">
            <v>Personnel Services</v>
          </cell>
        </row>
        <row r="356">
          <cell r="O356">
            <v>129000</v>
          </cell>
          <cell r="P356" t="str">
            <v>Personnel Services</v>
          </cell>
        </row>
        <row r="357">
          <cell r="O357">
            <v>7743659</v>
          </cell>
          <cell r="P357" t="str">
            <v>Personnel Services</v>
          </cell>
        </row>
        <row r="358">
          <cell r="O358">
            <v>0</v>
          </cell>
          <cell r="P358" t="str">
            <v>Personnel Services</v>
          </cell>
        </row>
        <row r="359">
          <cell r="O359">
            <v>12294517</v>
          </cell>
          <cell r="P359" t="str">
            <v>Personnel Services</v>
          </cell>
        </row>
        <row r="360">
          <cell r="O360">
            <v>1081713</v>
          </cell>
          <cell r="P360" t="str">
            <v>Personnel Services</v>
          </cell>
        </row>
        <row r="361">
          <cell r="O361">
            <v>1852062</v>
          </cell>
          <cell r="P361" t="str">
            <v>Personnel Services</v>
          </cell>
        </row>
        <row r="362">
          <cell r="O362">
            <v>0</v>
          </cell>
          <cell r="P362" t="str">
            <v>Personnel Services</v>
          </cell>
        </row>
        <row r="363">
          <cell r="O363">
            <v>549931</v>
          </cell>
          <cell r="P363" t="str">
            <v>Personnel Services</v>
          </cell>
        </row>
        <row r="364">
          <cell r="O364">
            <v>0</v>
          </cell>
          <cell r="P364" t="str">
            <v>Personnel Services</v>
          </cell>
        </row>
        <row r="365">
          <cell r="O365">
            <v>841285</v>
          </cell>
          <cell r="P365" t="str">
            <v>Personnel Services</v>
          </cell>
        </row>
        <row r="366">
          <cell r="O366">
            <v>0</v>
          </cell>
          <cell r="P366" t="str">
            <v>Personnel Services</v>
          </cell>
        </row>
        <row r="367">
          <cell r="O367">
            <v>19195384</v>
          </cell>
          <cell r="P367" t="str">
            <v>Personnel Services</v>
          </cell>
        </row>
        <row r="368">
          <cell r="O368">
            <v>324895</v>
          </cell>
          <cell r="P368" t="str">
            <v>Personnel Services</v>
          </cell>
        </row>
        <row r="370">
          <cell r="O370">
            <v>160680825</v>
          </cell>
        </row>
        <row r="374">
          <cell r="O374">
            <v>0</v>
          </cell>
        </row>
        <row r="375">
          <cell r="O375">
            <v>1557851</v>
          </cell>
          <cell r="P375" t="str">
            <v>Other Services and Expenses</v>
          </cell>
        </row>
        <row r="376">
          <cell r="O376">
            <v>261333</v>
          </cell>
          <cell r="P376" t="str">
            <v>Other Services and Expenses</v>
          </cell>
        </row>
        <row r="377">
          <cell r="O377">
            <v>418611</v>
          </cell>
          <cell r="P377" t="str">
            <v>Utilities and Communications</v>
          </cell>
        </row>
        <row r="378">
          <cell r="O378">
            <v>270909</v>
          </cell>
          <cell r="P378" t="str">
            <v>Other Services and Expenses</v>
          </cell>
        </row>
        <row r="379">
          <cell r="O379">
            <v>3004648</v>
          </cell>
          <cell r="P379" t="str">
            <v>Other Services and Expenses</v>
          </cell>
        </row>
        <row r="380">
          <cell r="O380">
            <v>776364</v>
          </cell>
          <cell r="P380" t="str">
            <v>Other Services and Expenses</v>
          </cell>
        </row>
        <row r="381">
          <cell r="O381">
            <v>0</v>
          </cell>
          <cell r="P381" t="str">
            <v>Other Services and Expenses</v>
          </cell>
        </row>
        <row r="382">
          <cell r="O382">
            <v>3146067</v>
          </cell>
          <cell r="P382" t="str">
            <v>Other Services and Expenses</v>
          </cell>
        </row>
        <row r="383">
          <cell r="O383">
            <v>4646412</v>
          </cell>
          <cell r="P383" t="str">
            <v>Utilities and Communications</v>
          </cell>
        </row>
        <row r="384">
          <cell r="O384">
            <v>21743408</v>
          </cell>
          <cell r="P384" t="str">
            <v>Contractual Services</v>
          </cell>
        </row>
        <row r="385">
          <cell r="O385">
            <v>0</v>
          </cell>
          <cell r="P385" t="str">
            <v>Contractual Services</v>
          </cell>
        </row>
        <row r="386">
          <cell r="O386">
            <v>0</v>
          </cell>
          <cell r="P386" t="str">
            <v>Contractual Services</v>
          </cell>
        </row>
        <row r="387">
          <cell r="O387">
            <v>6987945</v>
          </cell>
          <cell r="P387" t="str">
            <v>Contractual Services</v>
          </cell>
        </row>
        <row r="388">
          <cell r="O388">
            <v>8812893</v>
          </cell>
          <cell r="P388" t="str">
            <v>Materials and Supplies</v>
          </cell>
        </row>
        <row r="389">
          <cell r="O389">
            <v>0</v>
          </cell>
          <cell r="P389" t="str">
            <v>Materials and Supplies</v>
          </cell>
        </row>
        <row r="390">
          <cell r="O390">
            <v>1688693</v>
          </cell>
          <cell r="P390" t="str">
            <v>Materials and Supplies</v>
          </cell>
        </row>
        <row r="391">
          <cell r="O391">
            <v>596727</v>
          </cell>
          <cell r="P391" t="str">
            <v>Materials and Supplies</v>
          </cell>
        </row>
        <row r="392">
          <cell r="O392">
            <v>373904</v>
          </cell>
          <cell r="P392" t="str">
            <v>Materials and Supplies</v>
          </cell>
        </row>
        <row r="393">
          <cell r="O393">
            <v>-3701</v>
          </cell>
          <cell r="P393" t="str">
            <v>Materials and Supplies</v>
          </cell>
        </row>
        <row r="394">
          <cell r="O394">
            <v>0</v>
          </cell>
          <cell r="P394" t="str">
            <v>AJE's should eliminate to  zero - not in Financial Stmts</v>
          </cell>
        </row>
        <row r="395">
          <cell r="O395">
            <v>0</v>
          </cell>
          <cell r="P395" t="str">
            <v>Other Services and Expenses</v>
          </cell>
        </row>
        <row r="396">
          <cell r="O396">
            <v>55032431</v>
          </cell>
          <cell r="P396" t="str">
            <v>Scholarships and Waivers</v>
          </cell>
        </row>
        <row r="397">
          <cell r="O397">
            <v>981298</v>
          </cell>
          <cell r="P397" t="str">
            <v>Interest on Capital Asset-Related Debt</v>
          </cell>
        </row>
        <row r="398">
          <cell r="O398">
            <v>0</v>
          </cell>
          <cell r="P398" t="str">
            <v>Other Services and Expenses</v>
          </cell>
        </row>
        <row r="399">
          <cell r="O399">
            <v>0</v>
          </cell>
        </row>
        <row r="400">
          <cell r="O400">
            <v>0</v>
          </cell>
          <cell r="P400" t="str">
            <v>AJE's should eliminate to  zero - not in Financial Stmts</v>
          </cell>
        </row>
        <row r="401">
          <cell r="O401">
            <v>0</v>
          </cell>
          <cell r="P401" t="str">
            <v>AJE's should eliminate to  zero - not in Financial Stmts</v>
          </cell>
        </row>
        <row r="402">
          <cell r="O402">
            <v>12971909</v>
          </cell>
          <cell r="P402" t="str">
            <v>Depreciation</v>
          </cell>
        </row>
        <row r="403">
          <cell r="O403">
            <v>1509154</v>
          </cell>
          <cell r="P403" t="str">
            <v>Other Services and Expenses</v>
          </cell>
        </row>
        <row r="404">
          <cell r="O404">
            <v>0</v>
          </cell>
          <cell r="P404" t="str">
            <v>AJE's should eliminate to  zero - not in Financial Stmts</v>
          </cell>
        </row>
        <row r="405">
          <cell r="O405">
            <v>279821</v>
          </cell>
          <cell r="P405" t="str">
            <v>Other Services and Expenses</v>
          </cell>
        </row>
        <row r="407">
          <cell r="O407">
            <v>125056677</v>
          </cell>
        </row>
        <row r="411">
          <cell r="O411">
            <v>0</v>
          </cell>
        </row>
        <row r="412">
          <cell r="O412">
            <v>0</v>
          </cell>
          <cell r="P412" t="str">
            <v>Materials and Supplies</v>
          </cell>
        </row>
        <row r="413">
          <cell r="O413">
            <v>4511609</v>
          </cell>
          <cell r="P413" t="str">
            <v>Materials and Supplies</v>
          </cell>
        </row>
        <row r="414">
          <cell r="O414">
            <v>0</v>
          </cell>
          <cell r="P414" t="str">
            <v>These are capitalized - No expenditures to SRECNP</v>
          </cell>
        </row>
        <row r="415">
          <cell r="O415">
            <v>0</v>
          </cell>
        </row>
        <row r="416">
          <cell r="O416">
            <v>0</v>
          </cell>
        </row>
        <row r="417">
          <cell r="O417">
            <v>0</v>
          </cell>
        </row>
        <row r="418">
          <cell r="O418">
            <v>0</v>
          </cell>
        </row>
        <row r="419">
          <cell r="O419">
            <v>0</v>
          </cell>
        </row>
        <row r="420">
          <cell r="O420">
            <v>0</v>
          </cell>
        </row>
        <row r="421">
          <cell r="O421">
            <v>0</v>
          </cell>
          <cell r="P421" t="str">
            <v>Materials and Supplies</v>
          </cell>
        </row>
        <row r="422">
          <cell r="O422">
            <v>0</v>
          </cell>
        </row>
        <row r="423">
          <cell r="O423">
            <v>0</v>
          </cell>
        </row>
        <row r="424">
          <cell r="O4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1001"/>
  <sheetViews>
    <sheetView showGridLines="0" topLeftCell="D1" zoomScaleNormal="100" workbookViewId="0">
      <selection activeCell="D1" sqref="D1"/>
    </sheetView>
  </sheetViews>
  <sheetFormatPr defaultColWidth="14.42578125" defaultRowHeight="15" customHeight="1"/>
  <cols>
    <col min="1" max="1" width="10.28515625" hidden="1" customWidth="1"/>
    <col min="2" max="2" width="7.42578125" hidden="1" customWidth="1"/>
    <col min="3" max="3" width="2.7109375" hidden="1" customWidth="1"/>
    <col min="4" max="4" width="5.42578125" customWidth="1"/>
    <col min="5" max="5" width="2" customWidth="1"/>
    <col min="6" max="7" width="11.140625" customWidth="1"/>
    <col min="8" max="8" width="27" customWidth="1"/>
    <col min="9" max="9" width="1.7109375" customWidth="1"/>
    <col min="10" max="10" width="21" hidden="1" customWidth="1"/>
    <col min="11" max="11" width="18.85546875" customWidth="1"/>
    <col min="12" max="12" width="19" customWidth="1"/>
    <col min="13" max="13" width="18.7109375" customWidth="1"/>
    <col min="14" max="14" width="0.140625" hidden="1" customWidth="1"/>
    <col min="15" max="15" width="19.28515625" customWidth="1"/>
    <col min="16" max="16" width="18.7109375" customWidth="1"/>
    <col min="17" max="17" width="14.85546875" customWidth="1"/>
    <col min="18" max="18" width="11.140625" customWidth="1"/>
    <col min="247" max="249" width="0" hidden="1" customWidth="1"/>
    <col min="250" max="250" width="5.42578125" customWidth="1"/>
    <col min="251" max="251" width="2" customWidth="1"/>
    <col min="252" max="253" width="11.140625" customWidth="1"/>
    <col min="254" max="254" width="44.28515625" customWidth="1"/>
    <col min="255" max="255" width="1.7109375" customWidth="1"/>
    <col min="256" max="256" width="0" hidden="1" customWidth="1"/>
    <col min="257" max="257" width="17.140625" customWidth="1"/>
    <col min="258" max="258" width="19" customWidth="1"/>
    <col min="259" max="259" width="15.7109375" customWidth="1"/>
    <col min="260" max="260" width="0.85546875" customWidth="1"/>
    <col min="261" max="261" width="14.85546875" customWidth="1"/>
    <col min="262" max="262" width="18.7109375" customWidth="1"/>
    <col min="263" max="263" width="14.85546875" customWidth="1"/>
    <col min="264" max="264" width="1.28515625" customWidth="1"/>
    <col min="265" max="265" width="24.7109375" customWidth="1"/>
    <col min="266" max="266" width="1.42578125" customWidth="1"/>
    <col min="267" max="267" width="14.5703125" customWidth="1"/>
    <col min="268" max="268" width="13.140625" customWidth="1"/>
    <col min="269" max="269" width="14.5703125" customWidth="1"/>
    <col min="270" max="270" width="11.5703125" customWidth="1"/>
    <col min="271" max="273" width="11.140625" customWidth="1"/>
    <col min="503" max="505" width="0" hidden="1" customWidth="1"/>
    <col min="506" max="506" width="5.42578125" customWidth="1"/>
    <col min="507" max="507" width="2" customWidth="1"/>
    <col min="508" max="509" width="11.140625" customWidth="1"/>
    <col min="510" max="510" width="44.28515625" customWidth="1"/>
    <col min="511" max="511" width="1.7109375" customWidth="1"/>
    <col min="512" max="512" width="0" hidden="1" customWidth="1"/>
    <col min="513" max="513" width="17.140625" customWidth="1"/>
    <col min="514" max="514" width="19" customWidth="1"/>
    <col min="515" max="515" width="15.7109375" customWidth="1"/>
    <col min="516" max="516" width="0.85546875" customWidth="1"/>
    <col min="517" max="517" width="14.85546875" customWidth="1"/>
    <col min="518" max="518" width="18.7109375" customWidth="1"/>
    <col min="519" max="519" width="14.85546875" customWidth="1"/>
    <col min="520" max="520" width="1.28515625" customWidth="1"/>
    <col min="521" max="521" width="24.7109375" customWidth="1"/>
    <col min="522" max="522" width="1.42578125" customWidth="1"/>
    <col min="523" max="523" width="14.5703125" customWidth="1"/>
    <col min="524" max="524" width="13.140625" customWidth="1"/>
    <col min="525" max="525" width="14.5703125" customWidth="1"/>
    <col min="526" max="526" width="11.5703125" customWidth="1"/>
    <col min="527" max="529" width="11.140625" customWidth="1"/>
    <col min="759" max="761" width="0" hidden="1" customWidth="1"/>
    <col min="762" max="762" width="5.42578125" customWidth="1"/>
    <col min="763" max="763" width="2" customWidth="1"/>
    <col min="764" max="765" width="11.140625" customWidth="1"/>
    <col min="766" max="766" width="44.28515625" customWidth="1"/>
    <col min="767" max="767" width="1.7109375" customWidth="1"/>
    <col min="768" max="768" width="0" hidden="1" customWidth="1"/>
    <col min="769" max="769" width="17.140625" customWidth="1"/>
    <col min="770" max="770" width="19" customWidth="1"/>
    <col min="771" max="771" width="15.7109375" customWidth="1"/>
    <col min="772" max="772" width="0.85546875" customWidth="1"/>
    <col min="773" max="773" width="14.85546875" customWidth="1"/>
    <col min="774" max="774" width="18.7109375" customWidth="1"/>
    <col min="775" max="775" width="14.85546875" customWidth="1"/>
    <col min="776" max="776" width="1.28515625" customWidth="1"/>
    <col min="777" max="777" width="24.7109375" customWidth="1"/>
    <col min="778" max="778" width="1.42578125" customWidth="1"/>
    <col min="779" max="779" width="14.5703125" customWidth="1"/>
    <col min="780" max="780" width="13.140625" customWidth="1"/>
    <col min="781" max="781" width="14.5703125" customWidth="1"/>
    <col min="782" max="782" width="11.5703125" customWidth="1"/>
    <col min="783" max="785" width="11.140625" customWidth="1"/>
    <col min="1015" max="1017" width="0" hidden="1" customWidth="1"/>
    <col min="1018" max="1018" width="5.42578125" customWidth="1"/>
    <col min="1019" max="1019" width="2" customWidth="1"/>
    <col min="1020" max="1021" width="11.140625" customWidth="1"/>
    <col min="1022" max="1022" width="44.28515625" customWidth="1"/>
    <col min="1023" max="1023" width="1.7109375" customWidth="1"/>
    <col min="1024" max="1024" width="0" hidden="1" customWidth="1"/>
    <col min="1025" max="1025" width="17.140625" customWidth="1"/>
    <col min="1026" max="1026" width="19" customWidth="1"/>
    <col min="1027" max="1027" width="15.7109375" customWidth="1"/>
    <col min="1028" max="1028" width="0.85546875" customWidth="1"/>
    <col min="1029" max="1029" width="14.85546875" customWidth="1"/>
    <col min="1030" max="1030" width="18.7109375" customWidth="1"/>
    <col min="1031" max="1031" width="14.85546875" customWidth="1"/>
    <col min="1032" max="1032" width="1.28515625" customWidth="1"/>
    <col min="1033" max="1033" width="24.7109375" customWidth="1"/>
    <col min="1034" max="1034" width="1.42578125" customWidth="1"/>
    <col min="1035" max="1035" width="14.5703125" customWidth="1"/>
    <col min="1036" max="1036" width="13.140625" customWidth="1"/>
    <col min="1037" max="1037" width="14.5703125" customWidth="1"/>
    <col min="1038" max="1038" width="11.5703125" customWidth="1"/>
    <col min="1039" max="1041" width="11.140625" customWidth="1"/>
    <col min="1271" max="1273" width="0" hidden="1" customWidth="1"/>
    <col min="1274" max="1274" width="5.42578125" customWidth="1"/>
    <col min="1275" max="1275" width="2" customWidth="1"/>
    <col min="1276" max="1277" width="11.140625" customWidth="1"/>
    <col min="1278" max="1278" width="44.28515625" customWidth="1"/>
    <col min="1279" max="1279" width="1.7109375" customWidth="1"/>
    <col min="1280" max="1280" width="0" hidden="1" customWidth="1"/>
    <col min="1281" max="1281" width="17.140625" customWidth="1"/>
    <col min="1282" max="1282" width="19" customWidth="1"/>
    <col min="1283" max="1283" width="15.7109375" customWidth="1"/>
    <col min="1284" max="1284" width="0.85546875" customWidth="1"/>
    <col min="1285" max="1285" width="14.85546875" customWidth="1"/>
    <col min="1286" max="1286" width="18.7109375" customWidth="1"/>
    <col min="1287" max="1287" width="14.85546875" customWidth="1"/>
    <col min="1288" max="1288" width="1.28515625" customWidth="1"/>
    <col min="1289" max="1289" width="24.7109375" customWidth="1"/>
    <col min="1290" max="1290" width="1.42578125" customWidth="1"/>
    <col min="1291" max="1291" width="14.5703125" customWidth="1"/>
    <col min="1292" max="1292" width="13.140625" customWidth="1"/>
    <col min="1293" max="1293" width="14.5703125" customWidth="1"/>
    <col min="1294" max="1294" width="11.5703125" customWidth="1"/>
    <col min="1295" max="1297" width="11.140625" customWidth="1"/>
    <col min="1527" max="1529" width="0" hidden="1" customWidth="1"/>
    <col min="1530" max="1530" width="5.42578125" customWidth="1"/>
    <col min="1531" max="1531" width="2" customWidth="1"/>
    <col min="1532" max="1533" width="11.140625" customWidth="1"/>
    <col min="1534" max="1534" width="44.28515625" customWidth="1"/>
    <col min="1535" max="1535" width="1.7109375" customWidth="1"/>
    <col min="1536" max="1536" width="0" hidden="1" customWidth="1"/>
    <col min="1537" max="1537" width="17.140625" customWidth="1"/>
    <col min="1538" max="1538" width="19" customWidth="1"/>
    <col min="1539" max="1539" width="15.7109375" customWidth="1"/>
    <col min="1540" max="1540" width="0.85546875" customWidth="1"/>
    <col min="1541" max="1541" width="14.85546875" customWidth="1"/>
    <col min="1542" max="1542" width="18.7109375" customWidth="1"/>
    <col min="1543" max="1543" width="14.85546875" customWidth="1"/>
    <col min="1544" max="1544" width="1.28515625" customWidth="1"/>
    <col min="1545" max="1545" width="24.7109375" customWidth="1"/>
    <col min="1546" max="1546" width="1.42578125" customWidth="1"/>
    <col min="1547" max="1547" width="14.5703125" customWidth="1"/>
    <col min="1548" max="1548" width="13.140625" customWidth="1"/>
    <col min="1549" max="1549" width="14.5703125" customWidth="1"/>
    <col min="1550" max="1550" width="11.5703125" customWidth="1"/>
    <col min="1551" max="1553" width="11.140625" customWidth="1"/>
    <col min="1783" max="1785" width="0" hidden="1" customWidth="1"/>
    <col min="1786" max="1786" width="5.42578125" customWidth="1"/>
    <col min="1787" max="1787" width="2" customWidth="1"/>
    <col min="1788" max="1789" width="11.140625" customWidth="1"/>
    <col min="1790" max="1790" width="44.28515625" customWidth="1"/>
    <col min="1791" max="1791" width="1.7109375" customWidth="1"/>
    <col min="1792" max="1792" width="0" hidden="1" customWidth="1"/>
    <col min="1793" max="1793" width="17.140625" customWidth="1"/>
    <col min="1794" max="1794" width="19" customWidth="1"/>
    <col min="1795" max="1795" width="15.7109375" customWidth="1"/>
    <col min="1796" max="1796" width="0.85546875" customWidth="1"/>
    <col min="1797" max="1797" width="14.85546875" customWidth="1"/>
    <col min="1798" max="1798" width="18.7109375" customWidth="1"/>
    <col min="1799" max="1799" width="14.85546875" customWidth="1"/>
    <col min="1800" max="1800" width="1.28515625" customWidth="1"/>
    <col min="1801" max="1801" width="24.7109375" customWidth="1"/>
    <col min="1802" max="1802" width="1.42578125" customWidth="1"/>
    <col min="1803" max="1803" width="14.5703125" customWidth="1"/>
    <col min="1804" max="1804" width="13.140625" customWidth="1"/>
    <col min="1805" max="1805" width="14.5703125" customWidth="1"/>
    <col min="1806" max="1806" width="11.5703125" customWidth="1"/>
    <col min="1807" max="1809" width="11.140625" customWidth="1"/>
    <col min="2039" max="2041" width="0" hidden="1" customWidth="1"/>
    <col min="2042" max="2042" width="5.42578125" customWidth="1"/>
    <col min="2043" max="2043" width="2" customWidth="1"/>
    <col min="2044" max="2045" width="11.140625" customWidth="1"/>
    <col min="2046" max="2046" width="44.28515625" customWidth="1"/>
    <col min="2047" max="2047" width="1.7109375" customWidth="1"/>
    <col min="2048" max="2048" width="0" hidden="1" customWidth="1"/>
    <col min="2049" max="2049" width="17.140625" customWidth="1"/>
    <col min="2050" max="2050" width="19" customWidth="1"/>
    <col min="2051" max="2051" width="15.7109375" customWidth="1"/>
    <col min="2052" max="2052" width="0.85546875" customWidth="1"/>
    <col min="2053" max="2053" width="14.85546875" customWidth="1"/>
    <col min="2054" max="2054" width="18.7109375" customWidth="1"/>
    <col min="2055" max="2055" width="14.85546875" customWidth="1"/>
    <col min="2056" max="2056" width="1.28515625" customWidth="1"/>
    <col min="2057" max="2057" width="24.7109375" customWidth="1"/>
    <col min="2058" max="2058" width="1.42578125" customWidth="1"/>
    <col min="2059" max="2059" width="14.5703125" customWidth="1"/>
    <col min="2060" max="2060" width="13.140625" customWidth="1"/>
    <col min="2061" max="2061" width="14.5703125" customWidth="1"/>
    <col min="2062" max="2062" width="11.5703125" customWidth="1"/>
    <col min="2063" max="2065" width="11.140625" customWidth="1"/>
    <col min="2295" max="2297" width="0" hidden="1" customWidth="1"/>
    <col min="2298" max="2298" width="5.42578125" customWidth="1"/>
    <col min="2299" max="2299" width="2" customWidth="1"/>
    <col min="2300" max="2301" width="11.140625" customWidth="1"/>
    <col min="2302" max="2302" width="44.28515625" customWidth="1"/>
    <col min="2303" max="2303" width="1.7109375" customWidth="1"/>
    <col min="2304" max="2304" width="0" hidden="1" customWidth="1"/>
    <col min="2305" max="2305" width="17.140625" customWidth="1"/>
    <col min="2306" max="2306" width="19" customWidth="1"/>
    <col min="2307" max="2307" width="15.7109375" customWidth="1"/>
    <col min="2308" max="2308" width="0.85546875" customWidth="1"/>
    <col min="2309" max="2309" width="14.85546875" customWidth="1"/>
    <col min="2310" max="2310" width="18.7109375" customWidth="1"/>
    <col min="2311" max="2311" width="14.85546875" customWidth="1"/>
    <col min="2312" max="2312" width="1.28515625" customWidth="1"/>
    <col min="2313" max="2313" width="24.7109375" customWidth="1"/>
    <col min="2314" max="2314" width="1.42578125" customWidth="1"/>
    <col min="2315" max="2315" width="14.5703125" customWidth="1"/>
    <col min="2316" max="2316" width="13.140625" customWidth="1"/>
    <col min="2317" max="2317" width="14.5703125" customWidth="1"/>
    <col min="2318" max="2318" width="11.5703125" customWidth="1"/>
    <col min="2319" max="2321" width="11.140625" customWidth="1"/>
    <col min="2551" max="2553" width="0" hidden="1" customWidth="1"/>
    <col min="2554" max="2554" width="5.42578125" customWidth="1"/>
    <col min="2555" max="2555" width="2" customWidth="1"/>
    <col min="2556" max="2557" width="11.140625" customWidth="1"/>
    <col min="2558" max="2558" width="44.28515625" customWidth="1"/>
    <col min="2559" max="2559" width="1.7109375" customWidth="1"/>
    <col min="2560" max="2560" width="0" hidden="1" customWidth="1"/>
    <col min="2561" max="2561" width="17.140625" customWidth="1"/>
    <col min="2562" max="2562" width="19" customWidth="1"/>
    <col min="2563" max="2563" width="15.7109375" customWidth="1"/>
    <col min="2564" max="2564" width="0.85546875" customWidth="1"/>
    <col min="2565" max="2565" width="14.85546875" customWidth="1"/>
    <col min="2566" max="2566" width="18.7109375" customWidth="1"/>
    <col min="2567" max="2567" width="14.85546875" customWidth="1"/>
    <col min="2568" max="2568" width="1.28515625" customWidth="1"/>
    <col min="2569" max="2569" width="24.7109375" customWidth="1"/>
    <col min="2570" max="2570" width="1.42578125" customWidth="1"/>
    <col min="2571" max="2571" width="14.5703125" customWidth="1"/>
    <col min="2572" max="2572" width="13.140625" customWidth="1"/>
    <col min="2573" max="2573" width="14.5703125" customWidth="1"/>
    <col min="2574" max="2574" width="11.5703125" customWidth="1"/>
    <col min="2575" max="2577" width="11.140625" customWidth="1"/>
    <col min="2807" max="2809" width="0" hidden="1" customWidth="1"/>
    <col min="2810" max="2810" width="5.42578125" customWidth="1"/>
    <col min="2811" max="2811" width="2" customWidth="1"/>
    <col min="2812" max="2813" width="11.140625" customWidth="1"/>
    <col min="2814" max="2814" width="44.28515625" customWidth="1"/>
    <col min="2815" max="2815" width="1.7109375" customWidth="1"/>
    <col min="2816" max="2816" width="0" hidden="1" customWidth="1"/>
    <col min="2817" max="2817" width="17.140625" customWidth="1"/>
    <col min="2818" max="2818" width="19" customWidth="1"/>
    <col min="2819" max="2819" width="15.7109375" customWidth="1"/>
    <col min="2820" max="2820" width="0.85546875" customWidth="1"/>
    <col min="2821" max="2821" width="14.85546875" customWidth="1"/>
    <col min="2822" max="2822" width="18.7109375" customWidth="1"/>
    <col min="2823" max="2823" width="14.85546875" customWidth="1"/>
    <col min="2824" max="2824" width="1.28515625" customWidth="1"/>
    <col min="2825" max="2825" width="24.7109375" customWidth="1"/>
    <col min="2826" max="2826" width="1.42578125" customWidth="1"/>
    <col min="2827" max="2827" width="14.5703125" customWidth="1"/>
    <col min="2828" max="2828" width="13.140625" customWidth="1"/>
    <col min="2829" max="2829" width="14.5703125" customWidth="1"/>
    <col min="2830" max="2830" width="11.5703125" customWidth="1"/>
    <col min="2831" max="2833" width="11.140625" customWidth="1"/>
    <col min="3063" max="3065" width="0" hidden="1" customWidth="1"/>
    <col min="3066" max="3066" width="5.42578125" customWidth="1"/>
    <col min="3067" max="3067" width="2" customWidth="1"/>
    <col min="3068" max="3069" width="11.140625" customWidth="1"/>
    <col min="3070" max="3070" width="44.28515625" customWidth="1"/>
    <col min="3071" max="3071" width="1.7109375" customWidth="1"/>
    <col min="3072" max="3072" width="0" hidden="1" customWidth="1"/>
    <col min="3073" max="3073" width="17.140625" customWidth="1"/>
    <col min="3074" max="3074" width="19" customWidth="1"/>
    <col min="3075" max="3075" width="15.7109375" customWidth="1"/>
    <col min="3076" max="3076" width="0.85546875" customWidth="1"/>
    <col min="3077" max="3077" width="14.85546875" customWidth="1"/>
    <col min="3078" max="3078" width="18.7109375" customWidth="1"/>
    <col min="3079" max="3079" width="14.85546875" customWidth="1"/>
    <col min="3080" max="3080" width="1.28515625" customWidth="1"/>
    <col min="3081" max="3081" width="24.7109375" customWidth="1"/>
    <col min="3082" max="3082" width="1.42578125" customWidth="1"/>
    <col min="3083" max="3083" width="14.5703125" customWidth="1"/>
    <col min="3084" max="3084" width="13.140625" customWidth="1"/>
    <col min="3085" max="3085" width="14.5703125" customWidth="1"/>
    <col min="3086" max="3086" width="11.5703125" customWidth="1"/>
    <col min="3087" max="3089" width="11.140625" customWidth="1"/>
    <col min="3319" max="3321" width="0" hidden="1" customWidth="1"/>
    <col min="3322" max="3322" width="5.42578125" customWidth="1"/>
    <col min="3323" max="3323" width="2" customWidth="1"/>
    <col min="3324" max="3325" width="11.140625" customWidth="1"/>
    <col min="3326" max="3326" width="44.28515625" customWidth="1"/>
    <col min="3327" max="3327" width="1.7109375" customWidth="1"/>
    <col min="3328" max="3328" width="0" hidden="1" customWidth="1"/>
    <col min="3329" max="3329" width="17.140625" customWidth="1"/>
    <col min="3330" max="3330" width="19" customWidth="1"/>
    <col min="3331" max="3331" width="15.7109375" customWidth="1"/>
    <col min="3332" max="3332" width="0.85546875" customWidth="1"/>
    <col min="3333" max="3333" width="14.85546875" customWidth="1"/>
    <col min="3334" max="3334" width="18.7109375" customWidth="1"/>
    <col min="3335" max="3335" width="14.85546875" customWidth="1"/>
    <col min="3336" max="3336" width="1.28515625" customWidth="1"/>
    <col min="3337" max="3337" width="24.7109375" customWidth="1"/>
    <col min="3338" max="3338" width="1.42578125" customWidth="1"/>
    <col min="3339" max="3339" width="14.5703125" customWidth="1"/>
    <col min="3340" max="3340" width="13.140625" customWidth="1"/>
    <col min="3341" max="3341" width="14.5703125" customWidth="1"/>
    <col min="3342" max="3342" width="11.5703125" customWidth="1"/>
    <col min="3343" max="3345" width="11.140625" customWidth="1"/>
    <col min="3575" max="3577" width="0" hidden="1" customWidth="1"/>
    <col min="3578" max="3578" width="5.42578125" customWidth="1"/>
    <col min="3579" max="3579" width="2" customWidth="1"/>
    <col min="3580" max="3581" width="11.140625" customWidth="1"/>
    <col min="3582" max="3582" width="44.28515625" customWidth="1"/>
    <col min="3583" max="3583" width="1.7109375" customWidth="1"/>
    <col min="3584" max="3584" width="0" hidden="1" customWidth="1"/>
    <col min="3585" max="3585" width="17.140625" customWidth="1"/>
    <col min="3586" max="3586" width="19" customWidth="1"/>
    <col min="3587" max="3587" width="15.7109375" customWidth="1"/>
    <col min="3588" max="3588" width="0.85546875" customWidth="1"/>
    <col min="3589" max="3589" width="14.85546875" customWidth="1"/>
    <col min="3590" max="3590" width="18.7109375" customWidth="1"/>
    <col min="3591" max="3591" width="14.85546875" customWidth="1"/>
    <col min="3592" max="3592" width="1.28515625" customWidth="1"/>
    <col min="3593" max="3593" width="24.7109375" customWidth="1"/>
    <col min="3594" max="3594" width="1.42578125" customWidth="1"/>
    <col min="3595" max="3595" width="14.5703125" customWidth="1"/>
    <col min="3596" max="3596" width="13.140625" customWidth="1"/>
    <col min="3597" max="3597" width="14.5703125" customWidth="1"/>
    <col min="3598" max="3598" width="11.5703125" customWidth="1"/>
    <col min="3599" max="3601" width="11.140625" customWidth="1"/>
    <col min="3831" max="3833" width="0" hidden="1" customWidth="1"/>
    <col min="3834" max="3834" width="5.42578125" customWidth="1"/>
    <col min="3835" max="3835" width="2" customWidth="1"/>
    <col min="3836" max="3837" width="11.140625" customWidth="1"/>
    <col min="3838" max="3838" width="44.28515625" customWidth="1"/>
    <col min="3839" max="3839" width="1.7109375" customWidth="1"/>
    <col min="3840" max="3840" width="0" hidden="1" customWidth="1"/>
    <col min="3841" max="3841" width="17.140625" customWidth="1"/>
    <col min="3842" max="3842" width="19" customWidth="1"/>
    <col min="3843" max="3843" width="15.7109375" customWidth="1"/>
    <col min="3844" max="3844" width="0.85546875" customWidth="1"/>
    <col min="3845" max="3845" width="14.85546875" customWidth="1"/>
    <col min="3846" max="3846" width="18.7109375" customWidth="1"/>
    <col min="3847" max="3847" width="14.85546875" customWidth="1"/>
    <col min="3848" max="3848" width="1.28515625" customWidth="1"/>
    <col min="3849" max="3849" width="24.7109375" customWidth="1"/>
    <col min="3850" max="3850" width="1.42578125" customWidth="1"/>
    <col min="3851" max="3851" width="14.5703125" customWidth="1"/>
    <col min="3852" max="3852" width="13.140625" customWidth="1"/>
    <col min="3853" max="3853" width="14.5703125" customWidth="1"/>
    <col min="3854" max="3854" width="11.5703125" customWidth="1"/>
    <col min="3855" max="3857" width="11.140625" customWidth="1"/>
    <col min="4087" max="4089" width="0" hidden="1" customWidth="1"/>
    <col min="4090" max="4090" width="5.42578125" customWidth="1"/>
    <col min="4091" max="4091" width="2" customWidth="1"/>
    <col min="4092" max="4093" width="11.140625" customWidth="1"/>
    <col min="4094" max="4094" width="44.28515625" customWidth="1"/>
    <col min="4095" max="4095" width="1.7109375" customWidth="1"/>
    <col min="4096" max="4096" width="0" hidden="1" customWidth="1"/>
    <col min="4097" max="4097" width="17.140625" customWidth="1"/>
    <col min="4098" max="4098" width="19" customWidth="1"/>
    <col min="4099" max="4099" width="15.7109375" customWidth="1"/>
    <col min="4100" max="4100" width="0.85546875" customWidth="1"/>
    <col min="4101" max="4101" width="14.85546875" customWidth="1"/>
    <col min="4102" max="4102" width="18.7109375" customWidth="1"/>
    <col min="4103" max="4103" width="14.85546875" customWidth="1"/>
    <col min="4104" max="4104" width="1.28515625" customWidth="1"/>
    <col min="4105" max="4105" width="24.7109375" customWidth="1"/>
    <col min="4106" max="4106" width="1.42578125" customWidth="1"/>
    <col min="4107" max="4107" width="14.5703125" customWidth="1"/>
    <col min="4108" max="4108" width="13.140625" customWidth="1"/>
    <col min="4109" max="4109" width="14.5703125" customWidth="1"/>
    <col min="4110" max="4110" width="11.5703125" customWidth="1"/>
    <col min="4111" max="4113" width="11.140625" customWidth="1"/>
    <col min="4343" max="4345" width="0" hidden="1" customWidth="1"/>
    <col min="4346" max="4346" width="5.42578125" customWidth="1"/>
    <col min="4347" max="4347" width="2" customWidth="1"/>
    <col min="4348" max="4349" width="11.140625" customWidth="1"/>
    <col min="4350" max="4350" width="44.28515625" customWidth="1"/>
    <col min="4351" max="4351" width="1.7109375" customWidth="1"/>
    <col min="4352" max="4352" width="0" hidden="1" customWidth="1"/>
    <col min="4353" max="4353" width="17.140625" customWidth="1"/>
    <col min="4354" max="4354" width="19" customWidth="1"/>
    <col min="4355" max="4355" width="15.7109375" customWidth="1"/>
    <col min="4356" max="4356" width="0.85546875" customWidth="1"/>
    <col min="4357" max="4357" width="14.85546875" customWidth="1"/>
    <col min="4358" max="4358" width="18.7109375" customWidth="1"/>
    <col min="4359" max="4359" width="14.85546875" customWidth="1"/>
    <col min="4360" max="4360" width="1.28515625" customWidth="1"/>
    <col min="4361" max="4361" width="24.7109375" customWidth="1"/>
    <col min="4362" max="4362" width="1.42578125" customWidth="1"/>
    <col min="4363" max="4363" width="14.5703125" customWidth="1"/>
    <col min="4364" max="4364" width="13.140625" customWidth="1"/>
    <col min="4365" max="4365" width="14.5703125" customWidth="1"/>
    <col min="4366" max="4366" width="11.5703125" customWidth="1"/>
    <col min="4367" max="4369" width="11.140625" customWidth="1"/>
    <col min="4599" max="4601" width="0" hidden="1" customWidth="1"/>
    <col min="4602" max="4602" width="5.42578125" customWidth="1"/>
    <col min="4603" max="4603" width="2" customWidth="1"/>
    <col min="4604" max="4605" width="11.140625" customWidth="1"/>
    <col min="4606" max="4606" width="44.28515625" customWidth="1"/>
    <col min="4607" max="4607" width="1.7109375" customWidth="1"/>
    <col min="4608" max="4608" width="0" hidden="1" customWidth="1"/>
    <col min="4609" max="4609" width="17.140625" customWidth="1"/>
    <col min="4610" max="4610" width="19" customWidth="1"/>
    <col min="4611" max="4611" width="15.7109375" customWidth="1"/>
    <col min="4612" max="4612" width="0.85546875" customWidth="1"/>
    <col min="4613" max="4613" width="14.85546875" customWidth="1"/>
    <col min="4614" max="4614" width="18.7109375" customWidth="1"/>
    <col min="4615" max="4615" width="14.85546875" customWidth="1"/>
    <col min="4616" max="4616" width="1.28515625" customWidth="1"/>
    <col min="4617" max="4617" width="24.7109375" customWidth="1"/>
    <col min="4618" max="4618" width="1.42578125" customWidth="1"/>
    <col min="4619" max="4619" width="14.5703125" customWidth="1"/>
    <col min="4620" max="4620" width="13.140625" customWidth="1"/>
    <col min="4621" max="4621" width="14.5703125" customWidth="1"/>
    <col min="4622" max="4622" width="11.5703125" customWidth="1"/>
    <col min="4623" max="4625" width="11.140625" customWidth="1"/>
    <col min="4855" max="4857" width="0" hidden="1" customWidth="1"/>
    <col min="4858" max="4858" width="5.42578125" customWidth="1"/>
    <col min="4859" max="4859" width="2" customWidth="1"/>
    <col min="4860" max="4861" width="11.140625" customWidth="1"/>
    <col min="4862" max="4862" width="44.28515625" customWidth="1"/>
    <col min="4863" max="4863" width="1.7109375" customWidth="1"/>
    <col min="4864" max="4864" width="0" hidden="1" customWidth="1"/>
    <col min="4865" max="4865" width="17.140625" customWidth="1"/>
    <col min="4866" max="4866" width="19" customWidth="1"/>
    <col min="4867" max="4867" width="15.7109375" customWidth="1"/>
    <col min="4868" max="4868" width="0.85546875" customWidth="1"/>
    <col min="4869" max="4869" width="14.85546875" customWidth="1"/>
    <col min="4870" max="4870" width="18.7109375" customWidth="1"/>
    <col min="4871" max="4871" width="14.85546875" customWidth="1"/>
    <col min="4872" max="4872" width="1.28515625" customWidth="1"/>
    <col min="4873" max="4873" width="24.7109375" customWidth="1"/>
    <col min="4874" max="4874" width="1.42578125" customWidth="1"/>
    <col min="4875" max="4875" width="14.5703125" customWidth="1"/>
    <col min="4876" max="4876" width="13.140625" customWidth="1"/>
    <col min="4877" max="4877" width="14.5703125" customWidth="1"/>
    <col min="4878" max="4878" width="11.5703125" customWidth="1"/>
    <col min="4879" max="4881" width="11.140625" customWidth="1"/>
    <col min="5111" max="5113" width="0" hidden="1" customWidth="1"/>
    <col min="5114" max="5114" width="5.42578125" customWidth="1"/>
    <col min="5115" max="5115" width="2" customWidth="1"/>
    <col min="5116" max="5117" width="11.140625" customWidth="1"/>
    <col min="5118" max="5118" width="44.28515625" customWidth="1"/>
    <col min="5119" max="5119" width="1.7109375" customWidth="1"/>
    <col min="5120" max="5120" width="0" hidden="1" customWidth="1"/>
    <col min="5121" max="5121" width="17.140625" customWidth="1"/>
    <col min="5122" max="5122" width="19" customWidth="1"/>
    <col min="5123" max="5123" width="15.7109375" customWidth="1"/>
    <col min="5124" max="5124" width="0.85546875" customWidth="1"/>
    <col min="5125" max="5125" width="14.85546875" customWidth="1"/>
    <col min="5126" max="5126" width="18.7109375" customWidth="1"/>
    <col min="5127" max="5127" width="14.85546875" customWidth="1"/>
    <col min="5128" max="5128" width="1.28515625" customWidth="1"/>
    <col min="5129" max="5129" width="24.7109375" customWidth="1"/>
    <col min="5130" max="5130" width="1.42578125" customWidth="1"/>
    <col min="5131" max="5131" width="14.5703125" customWidth="1"/>
    <col min="5132" max="5132" width="13.140625" customWidth="1"/>
    <col min="5133" max="5133" width="14.5703125" customWidth="1"/>
    <col min="5134" max="5134" width="11.5703125" customWidth="1"/>
    <col min="5135" max="5137" width="11.140625" customWidth="1"/>
    <col min="5367" max="5369" width="0" hidden="1" customWidth="1"/>
    <col min="5370" max="5370" width="5.42578125" customWidth="1"/>
    <col min="5371" max="5371" width="2" customWidth="1"/>
    <col min="5372" max="5373" width="11.140625" customWidth="1"/>
    <col min="5374" max="5374" width="44.28515625" customWidth="1"/>
    <col min="5375" max="5375" width="1.7109375" customWidth="1"/>
    <col min="5376" max="5376" width="0" hidden="1" customWidth="1"/>
    <col min="5377" max="5377" width="17.140625" customWidth="1"/>
    <col min="5378" max="5378" width="19" customWidth="1"/>
    <col min="5379" max="5379" width="15.7109375" customWidth="1"/>
    <col min="5380" max="5380" width="0.85546875" customWidth="1"/>
    <col min="5381" max="5381" width="14.85546875" customWidth="1"/>
    <col min="5382" max="5382" width="18.7109375" customWidth="1"/>
    <col min="5383" max="5383" width="14.85546875" customWidth="1"/>
    <col min="5384" max="5384" width="1.28515625" customWidth="1"/>
    <col min="5385" max="5385" width="24.7109375" customWidth="1"/>
    <col min="5386" max="5386" width="1.42578125" customWidth="1"/>
    <col min="5387" max="5387" width="14.5703125" customWidth="1"/>
    <col min="5388" max="5388" width="13.140625" customWidth="1"/>
    <col min="5389" max="5389" width="14.5703125" customWidth="1"/>
    <col min="5390" max="5390" width="11.5703125" customWidth="1"/>
    <col min="5391" max="5393" width="11.140625" customWidth="1"/>
    <col min="5623" max="5625" width="0" hidden="1" customWidth="1"/>
    <col min="5626" max="5626" width="5.42578125" customWidth="1"/>
    <col min="5627" max="5627" width="2" customWidth="1"/>
    <col min="5628" max="5629" width="11.140625" customWidth="1"/>
    <col min="5630" max="5630" width="44.28515625" customWidth="1"/>
    <col min="5631" max="5631" width="1.7109375" customWidth="1"/>
    <col min="5632" max="5632" width="0" hidden="1" customWidth="1"/>
    <col min="5633" max="5633" width="17.140625" customWidth="1"/>
    <col min="5634" max="5634" width="19" customWidth="1"/>
    <col min="5635" max="5635" width="15.7109375" customWidth="1"/>
    <col min="5636" max="5636" width="0.85546875" customWidth="1"/>
    <col min="5637" max="5637" width="14.85546875" customWidth="1"/>
    <col min="5638" max="5638" width="18.7109375" customWidth="1"/>
    <col min="5639" max="5639" width="14.85546875" customWidth="1"/>
    <col min="5640" max="5640" width="1.28515625" customWidth="1"/>
    <col min="5641" max="5641" width="24.7109375" customWidth="1"/>
    <col min="5642" max="5642" width="1.42578125" customWidth="1"/>
    <col min="5643" max="5643" width="14.5703125" customWidth="1"/>
    <col min="5644" max="5644" width="13.140625" customWidth="1"/>
    <col min="5645" max="5645" width="14.5703125" customWidth="1"/>
    <col min="5646" max="5646" width="11.5703125" customWidth="1"/>
    <col min="5647" max="5649" width="11.140625" customWidth="1"/>
    <col min="5879" max="5881" width="0" hidden="1" customWidth="1"/>
    <col min="5882" max="5882" width="5.42578125" customWidth="1"/>
    <col min="5883" max="5883" width="2" customWidth="1"/>
    <col min="5884" max="5885" width="11.140625" customWidth="1"/>
    <col min="5886" max="5886" width="44.28515625" customWidth="1"/>
    <col min="5887" max="5887" width="1.7109375" customWidth="1"/>
    <col min="5888" max="5888" width="0" hidden="1" customWidth="1"/>
    <col min="5889" max="5889" width="17.140625" customWidth="1"/>
    <col min="5890" max="5890" width="19" customWidth="1"/>
    <col min="5891" max="5891" width="15.7109375" customWidth="1"/>
    <col min="5892" max="5892" width="0.85546875" customWidth="1"/>
    <col min="5893" max="5893" width="14.85546875" customWidth="1"/>
    <col min="5894" max="5894" width="18.7109375" customWidth="1"/>
    <col min="5895" max="5895" width="14.85546875" customWidth="1"/>
    <col min="5896" max="5896" width="1.28515625" customWidth="1"/>
    <col min="5897" max="5897" width="24.7109375" customWidth="1"/>
    <col min="5898" max="5898" width="1.42578125" customWidth="1"/>
    <col min="5899" max="5899" width="14.5703125" customWidth="1"/>
    <col min="5900" max="5900" width="13.140625" customWidth="1"/>
    <col min="5901" max="5901" width="14.5703125" customWidth="1"/>
    <col min="5902" max="5902" width="11.5703125" customWidth="1"/>
    <col min="5903" max="5905" width="11.140625" customWidth="1"/>
    <col min="6135" max="6137" width="0" hidden="1" customWidth="1"/>
    <col min="6138" max="6138" width="5.42578125" customWidth="1"/>
    <col min="6139" max="6139" width="2" customWidth="1"/>
    <col min="6140" max="6141" width="11.140625" customWidth="1"/>
    <col min="6142" max="6142" width="44.28515625" customWidth="1"/>
    <col min="6143" max="6143" width="1.7109375" customWidth="1"/>
    <col min="6144" max="6144" width="0" hidden="1" customWidth="1"/>
    <col min="6145" max="6145" width="17.140625" customWidth="1"/>
    <col min="6146" max="6146" width="19" customWidth="1"/>
    <col min="6147" max="6147" width="15.7109375" customWidth="1"/>
    <col min="6148" max="6148" width="0.85546875" customWidth="1"/>
    <col min="6149" max="6149" width="14.85546875" customWidth="1"/>
    <col min="6150" max="6150" width="18.7109375" customWidth="1"/>
    <col min="6151" max="6151" width="14.85546875" customWidth="1"/>
    <col min="6152" max="6152" width="1.28515625" customWidth="1"/>
    <col min="6153" max="6153" width="24.7109375" customWidth="1"/>
    <col min="6154" max="6154" width="1.42578125" customWidth="1"/>
    <col min="6155" max="6155" width="14.5703125" customWidth="1"/>
    <col min="6156" max="6156" width="13.140625" customWidth="1"/>
    <col min="6157" max="6157" width="14.5703125" customWidth="1"/>
    <col min="6158" max="6158" width="11.5703125" customWidth="1"/>
    <col min="6159" max="6161" width="11.140625" customWidth="1"/>
    <col min="6391" max="6393" width="0" hidden="1" customWidth="1"/>
    <col min="6394" max="6394" width="5.42578125" customWidth="1"/>
    <col min="6395" max="6395" width="2" customWidth="1"/>
    <col min="6396" max="6397" width="11.140625" customWidth="1"/>
    <col min="6398" max="6398" width="44.28515625" customWidth="1"/>
    <col min="6399" max="6399" width="1.7109375" customWidth="1"/>
    <col min="6400" max="6400" width="0" hidden="1" customWidth="1"/>
    <col min="6401" max="6401" width="17.140625" customWidth="1"/>
    <col min="6402" max="6402" width="19" customWidth="1"/>
    <col min="6403" max="6403" width="15.7109375" customWidth="1"/>
    <col min="6404" max="6404" width="0.85546875" customWidth="1"/>
    <col min="6405" max="6405" width="14.85546875" customWidth="1"/>
    <col min="6406" max="6406" width="18.7109375" customWidth="1"/>
    <col min="6407" max="6407" width="14.85546875" customWidth="1"/>
    <col min="6408" max="6408" width="1.28515625" customWidth="1"/>
    <col min="6409" max="6409" width="24.7109375" customWidth="1"/>
    <col min="6410" max="6410" width="1.42578125" customWidth="1"/>
    <col min="6411" max="6411" width="14.5703125" customWidth="1"/>
    <col min="6412" max="6412" width="13.140625" customWidth="1"/>
    <col min="6413" max="6413" width="14.5703125" customWidth="1"/>
    <col min="6414" max="6414" width="11.5703125" customWidth="1"/>
    <col min="6415" max="6417" width="11.140625" customWidth="1"/>
    <col min="6647" max="6649" width="0" hidden="1" customWidth="1"/>
    <col min="6650" max="6650" width="5.42578125" customWidth="1"/>
    <col min="6651" max="6651" width="2" customWidth="1"/>
    <col min="6652" max="6653" width="11.140625" customWidth="1"/>
    <col min="6654" max="6654" width="44.28515625" customWidth="1"/>
    <col min="6655" max="6655" width="1.7109375" customWidth="1"/>
    <col min="6656" max="6656" width="0" hidden="1" customWidth="1"/>
    <col min="6657" max="6657" width="17.140625" customWidth="1"/>
    <col min="6658" max="6658" width="19" customWidth="1"/>
    <col min="6659" max="6659" width="15.7109375" customWidth="1"/>
    <col min="6660" max="6660" width="0.85546875" customWidth="1"/>
    <col min="6661" max="6661" width="14.85546875" customWidth="1"/>
    <col min="6662" max="6662" width="18.7109375" customWidth="1"/>
    <col min="6663" max="6663" width="14.85546875" customWidth="1"/>
    <col min="6664" max="6664" width="1.28515625" customWidth="1"/>
    <col min="6665" max="6665" width="24.7109375" customWidth="1"/>
    <col min="6666" max="6666" width="1.42578125" customWidth="1"/>
    <col min="6667" max="6667" width="14.5703125" customWidth="1"/>
    <col min="6668" max="6668" width="13.140625" customWidth="1"/>
    <col min="6669" max="6669" width="14.5703125" customWidth="1"/>
    <col min="6670" max="6670" width="11.5703125" customWidth="1"/>
    <col min="6671" max="6673" width="11.140625" customWidth="1"/>
    <col min="6903" max="6905" width="0" hidden="1" customWidth="1"/>
    <col min="6906" max="6906" width="5.42578125" customWidth="1"/>
    <col min="6907" max="6907" width="2" customWidth="1"/>
    <col min="6908" max="6909" width="11.140625" customWidth="1"/>
    <col min="6910" max="6910" width="44.28515625" customWidth="1"/>
    <col min="6911" max="6911" width="1.7109375" customWidth="1"/>
    <col min="6912" max="6912" width="0" hidden="1" customWidth="1"/>
    <col min="6913" max="6913" width="17.140625" customWidth="1"/>
    <col min="6914" max="6914" width="19" customWidth="1"/>
    <col min="6915" max="6915" width="15.7109375" customWidth="1"/>
    <col min="6916" max="6916" width="0.85546875" customWidth="1"/>
    <col min="6917" max="6917" width="14.85546875" customWidth="1"/>
    <col min="6918" max="6918" width="18.7109375" customWidth="1"/>
    <col min="6919" max="6919" width="14.85546875" customWidth="1"/>
    <col min="6920" max="6920" width="1.28515625" customWidth="1"/>
    <col min="6921" max="6921" width="24.7109375" customWidth="1"/>
    <col min="6922" max="6922" width="1.42578125" customWidth="1"/>
    <col min="6923" max="6923" width="14.5703125" customWidth="1"/>
    <col min="6924" max="6924" width="13.140625" customWidth="1"/>
    <col min="6925" max="6925" width="14.5703125" customWidth="1"/>
    <col min="6926" max="6926" width="11.5703125" customWidth="1"/>
    <col min="6927" max="6929" width="11.140625" customWidth="1"/>
    <col min="7159" max="7161" width="0" hidden="1" customWidth="1"/>
    <col min="7162" max="7162" width="5.42578125" customWidth="1"/>
    <col min="7163" max="7163" width="2" customWidth="1"/>
    <col min="7164" max="7165" width="11.140625" customWidth="1"/>
    <col min="7166" max="7166" width="44.28515625" customWidth="1"/>
    <col min="7167" max="7167" width="1.7109375" customWidth="1"/>
    <col min="7168" max="7168" width="0" hidden="1" customWidth="1"/>
    <col min="7169" max="7169" width="17.140625" customWidth="1"/>
    <col min="7170" max="7170" width="19" customWidth="1"/>
    <col min="7171" max="7171" width="15.7109375" customWidth="1"/>
    <col min="7172" max="7172" width="0.85546875" customWidth="1"/>
    <col min="7173" max="7173" width="14.85546875" customWidth="1"/>
    <col min="7174" max="7174" width="18.7109375" customWidth="1"/>
    <col min="7175" max="7175" width="14.85546875" customWidth="1"/>
    <col min="7176" max="7176" width="1.28515625" customWidth="1"/>
    <col min="7177" max="7177" width="24.7109375" customWidth="1"/>
    <col min="7178" max="7178" width="1.42578125" customWidth="1"/>
    <col min="7179" max="7179" width="14.5703125" customWidth="1"/>
    <col min="7180" max="7180" width="13.140625" customWidth="1"/>
    <col min="7181" max="7181" width="14.5703125" customWidth="1"/>
    <col min="7182" max="7182" width="11.5703125" customWidth="1"/>
    <col min="7183" max="7185" width="11.140625" customWidth="1"/>
    <col min="7415" max="7417" width="0" hidden="1" customWidth="1"/>
    <col min="7418" max="7418" width="5.42578125" customWidth="1"/>
    <col min="7419" max="7419" width="2" customWidth="1"/>
    <col min="7420" max="7421" width="11.140625" customWidth="1"/>
    <col min="7422" max="7422" width="44.28515625" customWidth="1"/>
    <col min="7423" max="7423" width="1.7109375" customWidth="1"/>
    <col min="7424" max="7424" width="0" hidden="1" customWidth="1"/>
    <col min="7425" max="7425" width="17.140625" customWidth="1"/>
    <col min="7426" max="7426" width="19" customWidth="1"/>
    <col min="7427" max="7427" width="15.7109375" customWidth="1"/>
    <col min="7428" max="7428" width="0.85546875" customWidth="1"/>
    <col min="7429" max="7429" width="14.85546875" customWidth="1"/>
    <col min="7430" max="7430" width="18.7109375" customWidth="1"/>
    <col min="7431" max="7431" width="14.85546875" customWidth="1"/>
    <col min="7432" max="7432" width="1.28515625" customWidth="1"/>
    <col min="7433" max="7433" width="24.7109375" customWidth="1"/>
    <col min="7434" max="7434" width="1.42578125" customWidth="1"/>
    <col min="7435" max="7435" width="14.5703125" customWidth="1"/>
    <col min="7436" max="7436" width="13.140625" customWidth="1"/>
    <col min="7437" max="7437" width="14.5703125" customWidth="1"/>
    <col min="7438" max="7438" width="11.5703125" customWidth="1"/>
    <col min="7439" max="7441" width="11.140625" customWidth="1"/>
    <col min="7671" max="7673" width="0" hidden="1" customWidth="1"/>
    <col min="7674" max="7674" width="5.42578125" customWidth="1"/>
    <col min="7675" max="7675" width="2" customWidth="1"/>
    <col min="7676" max="7677" width="11.140625" customWidth="1"/>
    <col min="7678" max="7678" width="44.28515625" customWidth="1"/>
    <col min="7679" max="7679" width="1.7109375" customWidth="1"/>
    <col min="7680" max="7680" width="0" hidden="1" customWidth="1"/>
    <col min="7681" max="7681" width="17.140625" customWidth="1"/>
    <col min="7682" max="7682" width="19" customWidth="1"/>
    <col min="7683" max="7683" width="15.7109375" customWidth="1"/>
    <col min="7684" max="7684" width="0.85546875" customWidth="1"/>
    <col min="7685" max="7685" width="14.85546875" customWidth="1"/>
    <col min="7686" max="7686" width="18.7109375" customWidth="1"/>
    <col min="7687" max="7687" width="14.85546875" customWidth="1"/>
    <col min="7688" max="7688" width="1.28515625" customWidth="1"/>
    <col min="7689" max="7689" width="24.7109375" customWidth="1"/>
    <col min="7690" max="7690" width="1.42578125" customWidth="1"/>
    <col min="7691" max="7691" width="14.5703125" customWidth="1"/>
    <col min="7692" max="7692" width="13.140625" customWidth="1"/>
    <col min="7693" max="7693" width="14.5703125" customWidth="1"/>
    <col min="7694" max="7694" width="11.5703125" customWidth="1"/>
    <col min="7695" max="7697" width="11.140625" customWidth="1"/>
    <col min="7927" max="7929" width="0" hidden="1" customWidth="1"/>
    <col min="7930" max="7930" width="5.42578125" customWidth="1"/>
    <col min="7931" max="7931" width="2" customWidth="1"/>
    <col min="7932" max="7933" width="11.140625" customWidth="1"/>
    <col min="7934" max="7934" width="44.28515625" customWidth="1"/>
    <col min="7935" max="7935" width="1.7109375" customWidth="1"/>
    <col min="7936" max="7936" width="0" hidden="1" customWidth="1"/>
    <col min="7937" max="7937" width="17.140625" customWidth="1"/>
    <col min="7938" max="7938" width="19" customWidth="1"/>
    <col min="7939" max="7939" width="15.7109375" customWidth="1"/>
    <col min="7940" max="7940" width="0.85546875" customWidth="1"/>
    <col min="7941" max="7941" width="14.85546875" customWidth="1"/>
    <col min="7942" max="7942" width="18.7109375" customWidth="1"/>
    <col min="7943" max="7943" width="14.85546875" customWidth="1"/>
    <col min="7944" max="7944" width="1.28515625" customWidth="1"/>
    <col min="7945" max="7945" width="24.7109375" customWidth="1"/>
    <col min="7946" max="7946" width="1.42578125" customWidth="1"/>
    <col min="7947" max="7947" width="14.5703125" customWidth="1"/>
    <col min="7948" max="7948" width="13.140625" customWidth="1"/>
    <col min="7949" max="7949" width="14.5703125" customWidth="1"/>
    <col min="7950" max="7950" width="11.5703125" customWidth="1"/>
    <col min="7951" max="7953" width="11.140625" customWidth="1"/>
    <col min="8183" max="8185" width="0" hidden="1" customWidth="1"/>
    <col min="8186" max="8186" width="5.42578125" customWidth="1"/>
    <col min="8187" max="8187" width="2" customWidth="1"/>
    <col min="8188" max="8189" width="11.140625" customWidth="1"/>
    <col min="8190" max="8190" width="44.28515625" customWidth="1"/>
    <col min="8191" max="8191" width="1.7109375" customWidth="1"/>
    <col min="8192" max="8192" width="0" hidden="1" customWidth="1"/>
    <col min="8193" max="8193" width="17.140625" customWidth="1"/>
    <col min="8194" max="8194" width="19" customWidth="1"/>
    <col min="8195" max="8195" width="15.7109375" customWidth="1"/>
    <col min="8196" max="8196" width="0.85546875" customWidth="1"/>
    <col min="8197" max="8197" width="14.85546875" customWidth="1"/>
    <col min="8198" max="8198" width="18.7109375" customWidth="1"/>
    <col min="8199" max="8199" width="14.85546875" customWidth="1"/>
    <col min="8200" max="8200" width="1.28515625" customWidth="1"/>
    <col min="8201" max="8201" width="24.7109375" customWidth="1"/>
    <col min="8202" max="8202" width="1.42578125" customWidth="1"/>
    <col min="8203" max="8203" width="14.5703125" customWidth="1"/>
    <col min="8204" max="8204" width="13.140625" customWidth="1"/>
    <col min="8205" max="8205" width="14.5703125" customWidth="1"/>
    <col min="8206" max="8206" width="11.5703125" customWidth="1"/>
    <col min="8207" max="8209" width="11.140625" customWidth="1"/>
    <col min="8439" max="8441" width="0" hidden="1" customWidth="1"/>
    <col min="8442" max="8442" width="5.42578125" customWidth="1"/>
    <col min="8443" max="8443" width="2" customWidth="1"/>
    <col min="8444" max="8445" width="11.140625" customWidth="1"/>
    <col min="8446" max="8446" width="44.28515625" customWidth="1"/>
    <col min="8447" max="8447" width="1.7109375" customWidth="1"/>
    <col min="8448" max="8448" width="0" hidden="1" customWidth="1"/>
    <col min="8449" max="8449" width="17.140625" customWidth="1"/>
    <col min="8450" max="8450" width="19" customWidth="1"/>
    <col min="8451" max="8451" width="15.7109375" customWidth="1"/>
    <col min="8452" max="8452" width="0.85546875" customWidth="1"/>
    <col min="8453" max="8453" width="14.85546875" customWidth="1"/>
    <col min="8454" max="8454" width="18.7109375" customWidth="1"/>
    <col min="8455" max="8455" width="14.85546875" customWidth="1"/>
    <col min="8456" max="8456" width="1.28515625" customWidth="1"/>
    <col min="8457" max="8457" width="24.7109375" customWidth="1"/>
    <col min="8458" max="8458" width="1.42578125" customWidth="1"/>
    <col min="8459" max="8459" width="14.5703125" customWidth="1"/>
    <col min="8460" max="8460" width="13.140625" customWidth="1"/>
    <col min="8461" max="8461" width="14.5703125" customWidth="1"/>
    <col min="8462" max="8462" width="11.5703125" customWidth="1"/>
    <col min="8463" max="8465" width="11.140625" customWidth="1"/>
    <col min="8695" max="8697" width="0" hidden="1" customWidth="1"/>
    <col min="8698" max="8698" width="5.42578125" customWidth="1"/>
    <col min="8699" max="8699" width="2" customWidth="1"/>
    <col min="8700" max="8701" width="11.140625" customWidth="1"/>
    <col min="8702" max="8702" width="44.28515625" customWidth="1"/>
    <col min="8703" max="8703" width="1.7109375" customWidth="1"/>
    <col min="8704" max="8704" width="0" hidden="1" customWidth="1"/>
    <col min="8705" max="8705" width="17.140625" customWidth="1"/>
    <col min="8706" max="8706" width="19" customWidth="1"/>
    <col min="8707" max="8707" width="15.7109375" customWidth="1"/>
    <col min="8708" max="8708" width="0.85546875" customWidth="1"/>
    <col min="8709" max="8709" width="14.85546875" customWidth="1"/>
    <col min="8710" max="8710" width="18.7109375" customWidth="1"/>
    <col min="8711" max="8711" width="14.85546875" customWidth="1"/>
    <col min="8712" max="8712" width="1.28515625" customWidth="1"/>
    <col min="8713" max="8713" width="24.7109375" customWidth="1"/>
    <col min="8714" max="8714" width="1.42578125" customWidth="1"/>
    <col min="8715" max="8715" width="14.5703125" customWidth="1"/>
    <col min="8716" max="8716" width="13.140625" customWidth="1"/>
    <col min="8717" max="8717" width="14.5703125" customWidth="1"/>
    <col min="8718" max="8718" width="11.5703125" customWidth="1"/>
    <col min="8719" max="8721" width="11.140625" customWidth="1"/>
    <col min="8951" max="8953" width="0" hidden="1" customWidth="1"/>
    <col min="8954" max="8954" width="5.42578125" customWidth="1"/>
    <col min="8955" max="8955" width="2" customWidth="1"/>
    <col min="8956" max="8957" width="11.140625" customWidth="1"/>
    <col min="8958" max="8958" width="44.28515625" customWidth="1"/>
    <col min="8959" max="8959" width="1.7109375" customWidth="1"/>
    <col min="8960" max="8960" width="0" hidden="1" customWidth="1"/>
    <col min="8961" max="8961" width="17.140625" customWidth="1"/>
    <col min="8962" max="8962" width="19" customWidth="1"/>
    <col min="8963" max="8963" width="15.7109375" customWidth="1"/>
    <col min="8964" max="8964" width="0.85546875" customWidth="1"/>
    <col min="8965" max="8965" width="14.85546875" customWidth="1"/>
    <col min="8966" max="8966" width="18.7109375" customWidth="1"/>
    <col min="8967" max="8967" width="14.85546875" customWidth="1"/>
    <col min="8968" max="8968" width="1.28515625" customWidth="1"/>
    <col min="8969" max="8969" width="24.7109375" customWidth="1"/>
    <col min="8970" max="8970" width="1.42578125" customWidth="1"/>
    <col min="8971" max="8971" width="14.5703125" customWidth="1"/>
    <col min="8972" max="8972" width="13.140625" customWidth="1"/>
    <col min="8973" max="8973" width="14.5703125" customWidth="1"/>
    <col min="8974" max="8974" width="11.5703125" customWidth="1"/>
    <col min="8975" max="8977" width="11.140625" customWidth="1"/>
    <col min="9207" max="9209" width="0" hidden="1" customWidth="1"/>
    <col min="9210" max="9210" width="5.42578125" customWidth="1"/>
    <col min="9211" max="9211" width="2" customWidth="1"/>
    <col min="9212" max="9213" width="11.140625" customWidth="1"/>
    <col min="9214" max="9214" width="44.28515625" customWidth="1"/>
    <col min="9215" max="9215" width="1.7109375" customWidth="1"/>
    <col min="9216" max="9216" width="0" hidden="1" customWidth="1"/>
    <col min="9217" max="9217" width="17.140625" customWidth="1"/>
    <col min="9218" max="9218" width="19" customWidth="1"/>
    <col min="9219" max="9219" width="15.7109375" customWidth="1"/>
    <col min="9220" max="9220" width="0.85546875" customWidth="1"/>
    <col min="9221" max="9221" width="14.85546875" customWidth="1"/>
    <col min="9222" max="9222" width="18.7109375" customWidth="1"/>
    <col min="9223" max="9223" width="14.85546875" customWidth="1"/>
    <col min="9224" max="9224" width="1.28515625" customWidth="1"/>
    <col min="9225" max="9225" width="24.7109375" customWidth="1"/>
    <col min="9226" max="9226" width="1.42578125" customWidth="1"/>
    <col min="9227" max="9227" width="14.5703125" customWidth="1"/>
    <col min="9228" max="9228" width="13.140625" customWidth="1"/>
    <col min="9229" max="9229" width="14.5703125" customWidth="1"/>
    <col min="9230" max="9230" width="11.5703125" customWidth="1"/>
    <col min="9231" max="9233" width="11.140625" customWidth="1"/>
    <col min="9463" max="9465" width="0" hidden="1" customWidth="1"/>
    <col min="9466" max="9466" width="5.42578125" customWidth="1"/>
    <col min="9467" max="9467" width="2" customWidth="1"/>
    <col min="9468" max="9469" width="11.140625" customWidth="1"/>
    <col min="9470" max="9470" width="44.28515625" customWidth="1"/>
    <col min="9471" max="9471" width="1.7109375" customWidth="1"/>
    <col min="9472" max="9472" width="0" hidden="1" customWidth="1"/>
    <col min="9473" max="9473" width="17.140625" customWidth="1"/>
    <col min="9474" max="9474" width="19" customWidth="1"/>
    <col min="9475" max="9475" width="15.7109375" customWidth="1"/>
    <col min="9476" max="9476" width="0.85546875" customWidth="1"/>
    <col min="9477" max="9477" width="14.85546875" customWidth="1"/>
    <col min="9478" max="9478" width="18.7109375" customWidth="1"/>
    <col min="9479" max="9479" width="14.85546875" customWidth="1"/>
    <col min="9480" max="9480" width="1.28515625" customWidth="1"/>
    <col min="9481" max="9481" width="24.7109375" customWidth="1"/>
    <col min="9482" max="9482" width="1.42578125" customWidth="1"/>
    <col min="9483" max="9483" width="14.5703125" customWidth="1"/>
    <col min="9484" max="9484" width="13.140625" customWidth="1"/>
    <col min="9485" max="9485" width="14.5703125" customWidth="1"/>
    <col min="9486" max="9486" width="11.5703125" customWidth="1"/>
    <col min="9487" max="9489" width="11.140625" customWidth="1"/>
    <col min="9719" max="9721" width="0" hidden="1" customWidth="1"/>
    <col min="9722" max="9722" width="5.42578125" customWidth="1"/>
    <col min="9723" max="9723" width="2" customWidth="1"/>
    <col min="9724" max="9725" width="11.140625" customWidth="1"/>
    <col min="9726" max="9726" width="44.28515625" customWidth="1"/>
    <col min="9727" max="9727" width="1.7109375" customWidth="1"/>
    <col min="9728" max="9728" width="0" hidden="1" customWidth="1"/>
    <col min="9729" max="9729" width="17.140625" customWidth="1"/>
    <col min="9730" max="9730" width="19" customWidth="1"/>
    <col min="9731" max="9731" width="15.7109375" customWidth="1"/>
    <col min="9732" max="9732" width="0.85546875" customWidth="1"/>
    <col min="9733" max="9733" width="14.85546875" customWidth="1"/>
    <col min="9734" max="9734" width="18.7109375" customWidth="1"/>
    <col min="9735" max="9735" width="14.85546875" customWidth="1"/>
    <col min="9736" max="9736" width="1.28515625" customWidth="1"/>
    <col min="9737" max="9737" width="24.7109375" customWidth="1"/>
    <col min="9738" max="9738" width="1.42578125" customWidth="1"/>
    <col min="9739" max="9739" width="14.5703125" customWidth="1"/>
    <col min="9740" max="9740" width="13.140625" customWidth="1"/>
    <col min="9741" max="9741" width="14.5703125" customWidth="1"/>
    <col min="9742" max="9742" width="11.5703125" customWidth="1"/>
    <col min="9743" max="9745" width="11.140625" customWidth="1"/>
    <col min="9975" max="9977" width="0" hidden="1" customWidth="1"/>
    <col min="9978" max="9978" width="5.42578125" customWidth="1"/>
    <col min="9979" max="9979" width="2" customWidth="1"/>
    <col min="9980" max="9981" width="11.140625" customWidth="1"/>
    <col min="9982" max="9982" width="44.28515625" customWidth="1"/>
    <col min="9983" max="9983" width="1.7109375" customWidth="1"/>
    <col min="9984" max="9984" width="0" hidden="1" customWidth="1"/>
    <col min="9985" max="9985" width="17.140625" customWidth="1"/>
    <col min="9986" max="9986" width="19" customWidth="1"/>
    <col min="9987" max="9987" width="15.7109375" customWidth="1"/>
    <col min="9988" max="9988" width="0.85546875" customWidth="1"/>
    <col min="9989" max="9989" width="14.85546875" customWidth="1"/>
    <col min="9990" max="9990" width="18.7109375" customWidth="1"/>
    <col min="9991" max="9991" width="14.85546875" customWidth="1"/>
    <col min="9992" max="9992" width="1.28515625" customWidth="1"/>
    <col min="9993" max="9993" width="24.7109375" customWidth="1"/>
    <col min="9994" max="9994" width="1.42578125" customWidth="1"/>
    <col min="9995" max="9995" width="14.5703125" customWidth="1"/>
    <col min="9996" max="9996" width="13.140625" customWidth="1"/>
    <col min="9997" max="9997" width="14.5703125" customWidth="1"/>
    <col min="9998" max="9998" width="11.5703125" customWidth="1"/>
    <col min="9999" max="10001" width="11.140625" customWidth="1"/>
    <col min="10231" max="10233" width="0" hidden="1" customWidth="1"/>
    <col min="10234" max="10234" width="5.42578125" customWidth="1"/>
    <col min="10235" max="10235" width="2" customWidth="1"/>
    <col min="10236" max="10237" width="11.140625" customWidth="1"/>
    <col min="10238" max="10238" width="44.28515625" customWidth="1"/>
    <col min="10239" max="10239" width="1.7109375" customWidth="1"/>
    <col min="10240" max="10240" width="0" hidden="1" customWidth="1"/>
    <col min="10241" max="10241" width="17.140625" customWidth="1"/>
    <col min="10242" max="10242" width="19" customWidth="1"/>
    <col min="10243" max="10243" width="15.7109375" customWidth="1"/>
    <col min="10244" max="10244" width="0.85546875" customWidth="1"/>
    <col min="10245" max="10245" width="14.85546875" customWidth="1"/>
    <col min="10246" max="10246" width="18.7109375" customWidth="1"/>
    <col min="10247" max="10247" width="14.85546875" customWidth="1"/>
    <col min="10248" max="10248" width="1.28515625" customWidth="1"/>
    <col min="10249" max="10249" width="24.7109375" customWidth="1"/>
    <col min="10250" max="10250" width="1.42578125" customWidth="1"/>
    <col min="10251" max="10251" width="14.5703125" customWidth="1"/>
    <col min="10252" max="10252" width="13.140625" customWidth="1"/>
    <col min="10253" max="10253" width="14.5703125" customWidth="1"/>
    <col min="10254" max="10254" width="11.5703125" customWidth="1"/>
    <col min="10255" max="10257" width="11.140625" customWidth="1"/>
    <col min="10487" max="10489" width="0" hidden="1" customWidth="1"/>
    <col min="10490" max="10490" width="5.42578125" customWidth="1"/>
    <col min="10491" max="10491" width="2" customWidth="1"/>
    <col min="10492" max="10493" width="11.140625" customWidth="1"/>
    <col min="10494" max="10494" width="44.28515625" customWidth="1"/>
    <col min="10495" max="10495" width="1.7109375" customWidth="1"/>
    <col min="10496" max="10496" width="0" hidden="1" customWidth="1"/>
    <col min="10497" max="10497" width="17.140625" customWidth="1"/>
    <col min="10498" max="10498" width="19" customWidth="1"/>
    <col min="10499" max="10499" width="15.7109375" customWidth="1"/>
    <col min="10500" max="10500" width="0.85546875" customWidth="1"/>
    <col min="10501" max="10501" width="14.85546875" customWidth="1"/>
    <col min="10502" max="10502" width="18.7109375" customWidth="1"/>
    <col min="10503" max="10503" width="14.85546875" customWidth="1"/>
    <col min="10504" max="10504" width="1.28515625" customWidth="1"/>
    <col min="10505" max="10505" width="24.7109375" customWidth="1"/>
    <col min="10506" max="10506" width="1.42578125" customWidth="1"/>
    <col min="10507" max="10507" width="14.5703125" customWidth="1"/>
    <col min="10508" max="10508" width="13.140625" customWidth="1"/>
    <col min="10509" max="10509" width="14.5703125" customWidth="1"/>
    <col min="10510" max="10510" width="11.5703125" customWidth="1"/>
    <col min="10511" max="10513" width="11.140625" customWidth="1"/>
    <col min="10743" max="10745" width="0" hidden="1" customWidth="1"/>
    <col min="10746" max="10746" width="5.42578125" customWidth="1"/>
    <col min="10747" max="10747" width="2" customWidth="1"/>
    <col min="10748" max="10749" width="11.140625" customWidth="1"/>
    <col min="10750" max="10750" width="44.28515625" customWidth="1"/>
    <col min="10751" max="10751" width="1.7109375" customWidth="1"/>
    <col min="10752" max="10752" width="0" hidden="1" customWidth="1"/>
    <col min="10753" max="10753" width="17.140625" customWidth="1"/>
    <col min="10754" max="10754" width="19" customWidth="1"/>
    <col min="10755" max="10755" width="15.7109375" customWidth="1"/>
    <col min="10756" max="10756" width="0.85546875" customWidth="1"/>
    <col min="10757" max="10757" width="14.85546875" customWidth="1"/>
    <col min="10758" max="10758" width="18.7109375" customWidth="1"/>
    <col min="10759" max="10759" width="14.85546875" customWidth="1"/>
    <col min="10760" max="10760" width="1.28515625" customWidth="1"/>
    <col min="10761" max="10761" width="24.7109375" customWidth="1"/>
    <col min="10762" max="10762" width="1.42578125" customWidth="1"/>
    <col min="10763" max="10763" width="14.5703125" customWidth="1"/>
    <col min="10764" max="10764" width="13.140625" customWidth="1"/>
    <col min="10765" max="10765" width="14.5703125" customWidth="1"/>
    <col min="10766" max="10766" width="11.5703125" customWidth="1"/>
    <col min="10767" max="10769" width="11.140625" customWidth="1"/>
    <col min="10999" max="11001" width="0" hidden="1" customWidth="1"/>
    <col min="11002" max="11002" width="5.42578125" customWidth="1"/>
    <col min="11003" max="11003" width="2" customWidth="1"/>
    <col min="11004" max="11005" width="11.140625" customWidth="1"/>
    <col min="11006" max="11006" width="44.28515625" customWidth="1"/>
    <col min="11007" max="11007" width="1.7109375" customWidth="1"/>
    <col min="11008" max="11008" width="0" hidden="1" customWidth="1"/>
    <col min="11009" max="11009" width="17.140625" customWidth="1"/>
    <col min="11010" max="11010" width="19" customWidth="1"/>
    <col min="11011" max="11011" width="15.7109375" customWidth="1"/>
    <col min="11012" max="11012" width="0.85546875" customWidth="1"/>
    <col min="11013" max="11013" width="14.85546875" customWidth="1"/>
    <col min="11014" max="11014" width="18.7109375" customWidth="1"/>
    <col min="11015" max="11015" width="14.85546875" customWidth="1"/>
    <col min="11016" max="11016" width="1.28515625" customWidth="1"/>
    <col min="11017" max="11017" width="24.7109375" customWidth="1"/>
    <col min="11018" max="11018" width="1.42578125" customWidth="1"/>
    <col min="11019" max="11019" width="14.5703125" customWidth="1"/>
    <col min="11020" max="11020" width="13.140625" customWidth="1"/>
    <col min="11021" max="11021" width="14.5703125" customWidth="1"/>
    <col min="11022" max="11022" width="11.5703125" customWidth="1"/>
    <col min="11023" max="11025" width="11.140625" customWidth="1"/>
    <col min="11255" max="11257" width="0" hidden="1" customWidth="1"/>
    <col min="11258" max="11258" width="5.42578125" customWidth="1"/>
    <col min="11259" max="11259" width="2" customWidth="1"/>
    <col min="11260" max="11261" width="11.140625" customWidth="1"/>
    <col min="11262" max="11262" width="44.28515625" customWidth="1"/>
    <col min="11263" max="11263" width="1.7109375" customWidth="1"/>
    <col min="11264" max="11264" width="0" hidden="1" customWidth="1"/>
    <col min="11265" max="11265" width="17.140625" customWidth="1"/>
    <col min="11266" max="11266" width="19" customWidth="1"/>
    <col min="11267" max="11267" width="15.7109375" customWidth="1"/>
    <col min="11268" max="11268" width="0.85546875" customWidth="1"/>
    <col min="11269" max="11269" width="14.85546875" customWidth="1"/>
    <col min="11270" max="11270" width="18.7109375" customWidth="1"/>
    <col min="11271" max="11271" width="14.85546875" customWidth="1"/>
    <col min="11272" max="11272" width="1.28515625" customWidth="1"/>
    <col min="11273" max="11273" width="24.7109375" customWidth="1"/>
    <col min="11274" max="11274" width="1.42578125" customWidth="1"/>
    <col min="11275" max="11275" width="14.5703125" customWidth="1"/>
    <col min="11276" max="11276" width="13.140625" customWidth="1"/>
    <col min="11277" max="11277" width="14.5703125" customWidth="1"/>
    <col min="11278" max="11278" width="11.5703125" customWidth="1"/>
    <col min="11279" max="11281" width="11.140625" customWidth="1"/>
    <col min="11511" max="11513" width="0" hidden="1" customWidth="1"/>
    <col min="11514" max="11514" width="5.42578125" customWidth="1"/>
    <col min="11515" max="11515" width="2" customWidth="1"/>
    <col min="11516" max="11517" width="11.140625" customWidth="1"/>
    <col min="11518" max="11518" width="44.28515625" customWidth="1"/>
    <col min="11519" max="11519" width="1.7109375" customWidth="1"/>
    <col min="11520" max="11520" width="0" hidden="1" customWidth="1"/>
    <col min="11521" max="11521" width="17.140625" customWidth="1"/>
    <col min="11522" max="11522" width="19" customWidth="1"/>
    <col min="11523" max="11523" width="15.7109375" customWidth="1"/>
    <col min="11524" max="11524" width="0.85546875" customWidth="1"/>
    <col min="11525" max="11525" width="14.85546875" customWidth="1"/>
    <col min="11526" max="11526" width="18.7109375" customWidth="1"/>
    <col min="11527" max="11527" width="14.85546875" customWidth="1"/>
    <col min="11528" max="11528" width="1.28515625" customWidth="1"/>
    <col min="11529" max="11529" width="24.7109375" customWidth="1"/>
    <col min="11530" max="11530" width="1.42578125" customWidth="1"/>
    <col min="11531" max="11531" width="14.5703125" customWidth="1"/>
    <col min="11532" max="11532" width="13.140625" customWidth="1"/>
    <col min="11533" max="11533" width="14.5703125" customWidth="1"/>
    <col min="11534" max="11534" width="11.5703125" customWidth="1"/>
    <col min="11535" max="11537" width="11.140625" customWidth="1"/>
    <col min="11767" max="11769" width="0" hidden="1" customWidth="1"/>
    <col min="11770" max="11770" width="5.42578125" customWidth="1"/>
    <col min="11771" max="11771" width="2" customWidth="1"/>
    <col min="11772" max="11773" width="11.140625" customWidth="1"/>
    <col min="11774" max="11774" width="44.28515625" customWidth="1"/>
    <col min="11775" max="11775" width="1.7109375" customWidth="1"/>
    <col min="11776" max="11776" width="0" hidden="1" customWidth="1"/>
    <col min="11777" max="11777" width="17.140625" customWidth="1"/>
    <col min="11778" max="11778" width="19" customWidth="1"/>
    <col min="11779" max="11779" width="15.7109375" customWidth="1"/>
    <col min="11780" max="11780" width="0.85546875" customWidth="1"/>
    <col min="11781" max="11781" width="14.85546875" customWidth="1"/>
    <col min="11782" max="11782" width="18.7109375" customWidth="1"/>
    <col min="11783" max="11783" width="14.85546875" customWidth="1"/>
    <col min="11784" max="11784" width="1.28515625" customWidth="1"/>
    <col min="11785" max="11785" width="24.7109375" customWidth="1"/>
    <col min="11786" max="11786" width="1.42578125" customWidth="1"/>
    <col min="11787" max="11787" width="14.5703125" customWidth="1"/>
    <col min="11788" max="11788" width="13.140625" customWidth="1"/>
    <col min="11789" max="11789" width="14.5703125" customWidth="1"/>
    <col min="11790" max="11790" width="11.5703125" customWidth="1"/>
    <col min="11791" max="11793" width="11.140625" customWidth="1"/>
    <col min="12023" max="12025" width="0" hidden="1" customWidth="1"/>
    <col min="12026" max="12026" width="5.42578125" customWidth="1"/>
    <col min="12027" max="12027" width="2" customWidth="1"/>
    <col min="12028" max="12029" width="11.140625" customWidth="1"/>
    <col min="12030" max="12030" width="44.28515625" customWidth="1"/>
    <col min="12031" max="12031" width="1.7109375" customWidth="1"/>
    <col min="12032" max="12032" width="0" hidden="1" customWidth="1"/>
    <col min="12033" max="12033" width="17.140625" customWidth="1"/>
    <col min="12034" max="12034" width="19" customWidth="1"/>
    <col min="12035" max="12035" width="15.7109375" customWidth="1"/>
    <col min="12036" max="12036" width="0.85546875" customWidth="1"/>
    <col min="12037" max="12037" width="14.85546875" customWidth="1"/>
    <col min="12038" max="12038" width="18.7109375" customWidth="1"/>
    <col min="12039" max="12039" width="14.85546875" customWidth="1"/>
    <col min="12040" max="12040" width="1.28515625" customWidth="1"/>
    <col min="12041" max="12041" width="24.7109375" customWidth="1"/>
    <col min="12042" max="12042" width="1.42578125" customWidth="1"/>
    <col min="12043" max="12043" width="14.5703125" customWidth="1"/>
    <col min="12044" max="12044" width="13.140625" customWidth="1"/>
    <col min="12045" max="12045" width="14.5703125" customWidth="1"/>
    <col min="12046" max="12046" width="11.5703125" customWidth="1"/>
    <col min="12047" max="12049" width="11.140625" customWidth="1"/>
    <col min="12279" max="12281" width="0" hidden="1" customWidth="1"/>
    <col min="12282" max="12282" width="5.42578125" customWidth="1"/>
    <col min="12283" max="12283" width="2" customWidth="1"/>
    <col min="12284" max="12285" width="11.140625" customWidth="1"/>
    <col min="12286" max="12286" width="44.28515625" customWidth="1"/>
    <col min="12287" max="12287" width="1.7109375" customWidth="1"/>
    <col min="12288" max="12288" width="0" hidden="1" customWidth="1"/>
    <col min="12289" max="12289" width="17.140625" customWidth="1"/>
    <col min="12290" max="12290" width="19" customWidth="1"/>
    <col min="12291" max="12291" width="15.7109375" customWidth="1"/>
    <col min="12292" max="12292" width="0.85546875" customWidth="1"/>
    <col min="12293" max="12293" width="14.85546875" customWidth="1"/>
    <col min="12294" max="12294" width="18.7109375" customWidth="1"/>
    <col min="12295" max="12295" width="14.85546875" customWidth="1"/>
    <col min="12296" max="12296" width="1.28515625" customWidth="1"/>
    <col min="12297" max="12297" width="24.7109375" customWidth="1"/>
    <col min="12298" max="12298" width="1.42578125" customWidth="1"/>
    <col min="12299" max="12299" width="14.5703125" customWidth="1"/>
    <col min="12300" max="12300" width="13.140625" customWidth="1"/>
    <col min="12301" max="12301" width="14.5703125" customWidth="1"/>
    <col min="12302" max="12302" width="11.5703125" customWidth="1"/>
    <col min="12303" max="12305" width="11.140625" customWidth="1"/>
    <col min="12535" max="12537" width="0" hidden="1" customWidth="1"/>
    <col min="12538" max="12538" width="5.42578125" customWidth="1"/>
    <col min="12539" max="12539" width="2" customWidth="1"/>
    <col min="12540" max="12541" width="11.140625" customWidth="1"/>
    <col min="12542" max="12542" width="44.28515625" customWidth="1"/>
    <col min="12543" max="12543" width="1.7109375" customWidth="1"/>
    <col min="12544" max="12544" width="0" hidden="1" customWidth="1"/>
    <col min="12545" max="12545" width="17.140625" customWidth="1"/>
    <col min="12546" max="12546" width="19" customWidth="1"/>
    <col min="12547" max="12547" width="15.7109375" customWidth="1"/>
    <col min="12548" max="12548" width="0.85546875" customWidth="1"/>
    <col min="12549" max="12549" width="14.85546875" customWidth="1"/>
    <col min="12550" max="12550" width="18.7109375" customWidth="1"/>
    <col min="12551" max="12551" width="14.85546875" customWidth="1"/>
    <col min="12552" max="12552" width="1.28515625" customWidth="1"/>
    <col min="12553" max="12553" width="24.7109375" customWidth="1"/>
    <col min="12554" max="12554" width="1.42578125" customWidth="1"/>
    <col min="12555" max="12555" width="14.5703125" customWidth="1"/>
    <col min="12556" max="12556" width="13.140625" customWidth="1"/>
    <col min="12557" max="12557" width="14.5703125" customWidth="1"/>
    <col min="12558" max="12558" width="11.5703125" customWidth="1"/>
    <col min="12559" max="12561" width="11.140625" customWidth="1"/>
    <col min="12791" max="12793" width="0" hidden="1" customWidth="1"/>
    <col min="12794" max="12794" width="5.42578125" customWidth="1"/>
    <col min="12795" max="12795" width="2" customWidth="1"/>
    <col min="12796" max="12797" width="11.140625" customWidth="1"/>
    <col min="12798" max="12798" width="44.28515625" customWidth="1"/>
    <col min="12799" max="12799" width="1.7109375" customWidth="1"/>
    <col min="12800" max="12800" width="0" hidden="1" customWidth="1"/>
    <col min="12801" max="12801" width="17.140625" customWidth="1"/>
    <col min="12802" max="12802" width="19" customWidth="1"/>
    <col min="12803" max="12803" width="15.7109375" customWidth="1"/>
    <col min="12804" max="12804" width="0.85546875" customWidth="1"/>
    <col min="12805" max="12805" width="14.85546875" customWidth="1"/>
    <col min="12806" max="12806" width="18.7109375" customWidth="1"/>
    <col min="12807" max="12807" width="14.85546875" customWidth="1"/>
    <col min="12808" max="12808" width="1.28515625" customWidth="1"/>
    <col min="12809" max="12809" width="24.7109375" customWidth="1"/>
    <col min="12810" max="12810" width="1.42578125" customWidth="1"/>
    <col min="12811" max="12811" width="14.5703125" customWidth="1"/>
    <col min="12812" max="12812" width="13.140625" customWidth="1"/>
    <col min="12813" max="12813" width="14.5703125" customWidth="1"/>
    <col min="12814" max="12814" width="11.5703125" customWidth="1"/>
    <col min="12815" max="12817" width="11.140625" customWidth="1"/>
    <col min="13047" max="13049" width="0" hidden="1" customWidth="1"/>
    <col min="13050" max="13050" width="5.42578125" customWidth="1"/>
    <col min="13051" max="13051" width="2" customWidth="1"/>
    <col min="13052" max="13053" width="11.140625" customWidth="1"/>
    <col min="13054" max="13054" width="44.28515625" customWidth="1"/>
    <col min="13055" max="13055" width="1.7109375" customWidth="1"/>
    <col min="13056" max="13056" width="0" hidden="1" customWidth="1"/>
    <col min="13057" max="13057" width="17.140625" customWidth="1"/>
    <col min="13058" max="13058" width="19" customWidth="1"/>
    <col min="13059" max="13059" width="15.7109375" customWidth="1"/>
    <col min="13060" max="13060" width="0.85546875" customWidth="1"/>
    <col min="13061" max="13061" width="14.85546875" customWidth="1"/>
    <col min="13062" max="13062" width="18.7109375" customWidth="1"/>
    <col min="13063" max="13063" width="14.85546875" customWidth="1"/>
    <col min="13064" max="13064" width="1.28515625" customWidth="1"/>
    <col min="13065" max="13065" width="24.7109375" customWidth="1"/>
    <col min="13066" max="13066" width="1.42578125" customWidth="1"/>
    <col min="13067" max="13067" width="14.5703125" customWidth="1"/>
    <col min="13068" max="13068" width="13.140625" customWidth="1"/>
    <col min="13069" max="13069" width="14.5703125" customWidth="1"/>
    <col min="13070" max="13070" width="11.5703125" customWidth="1"/>
    <col min="13071" max="13073" width="11.140625" customWidth="1"/>
    <col min="13303" max="13305" width="0" hidden="1" customWidth="1"/>
    <col min="13306" max="13306" width="5.42578125" customWidth="1"/>
    <col min="13307" max="13307" width="2" customWidth="1"/>
    <col min="13308" max="13309" width="11.140625" customWidth="1"/>
    <col min="13310" max="13310" width="44.28515625" customWidth="1"/>
    <col min="13311" max="13311" width="1.7109375" customWidth="1"/>
    <col min="13312" max="13312" width="0" hidden="1" customWidth="1"/>
    <col min="13313" max="13313" width="17.140625" customWidth="1"/>
    <col min="13314" max="13314" width="19" customWidth="1"/>
    <col min="13315" max="13315" width="15.7109375" customWidth="1"/>
    <col min="13316" max="13316" width="0.85546875" customWidth="1"/>
    <col min="13317" max="13317" width="14.85546875" customWidth="1"/>
    <col min="13318" max="13318" width="18.7109375" customWidth="1"/>
    <col min="13319" max="13319" width="14.85546875" customWidth="1"/>
    <col min="13320" max="13320" width="1.28515625" customWidth="1"/>
    <col min="13321" max="13321" width="24.7109375" customWidth="1"/>
    <col min="13322" max="13322" width="1.42578125" customWidth="1"/>
    <col min="13323" max="13323" width="14.5703125" customWidth="1"/>
    <col min="13324" max="13324" width="13.140625" customWidth="1"/>
    <col min="13325" max="13325" width="14.5703125" customWidth="1"/>
    <col min="13326" max="13326" width="11.5703125" customWidth="1"/>
    <col min="13327" max="13329" width="11.140625" customWidth="1"/>
    <col min="13559" max="13561" width="0" hidden="1" customWidth="1"/>
    <col min="13562" max="13562" width="5.42578125" customWidth="1"/>
    <col min="13563" max="13563" width="2" customWidth="1"/>
    <col min="13564" max="13565" width="11.140625" customWidth="1"/>
    <col min="13566" max="13566" width="44.28515625" customWidth="1"/>
    <col min="13567" max="13567" width="1.7109375" customWidth="1"/>
    <col min="13568" max="13568" width="0" hidden="1" customWidth="1"/>
    <col min="13569" max="13569" width="17.140625" customWidth="1"/>
    <col min="13570" max="13570" width="19" customWidth="1"/>
    <col min="13571" max="13571" width="15.7109375" customWidth="1"/>
    <col min="13572" max="13572" width="0.85546875" customWidth="1"/>
    <col min="13573" max="13573" width="14.85546875" customWidth="1"/>
    <col min="13574" max="13574" width="18.7109375" customWidth="1"/>
    <col min="13575" max="13575" width="14.85546875" customWidth="1"/>
    <col min="13576" max="13576" width="1.28515625" customWidth="1"/>
    <col min="13577" max="13577" width="24.7109375" customWidth="1"/>
    <col min="13578" max="13578" width="1.42578125" customWidth="1"/>
    <col min="13579" max="13579" width="14.5703125" customWidth="1"/>
    <col min="13580" max="13580" width="13.140625" customWidth="1"/>
    <col min="13581" max="13581" width="14.5703125" customWidth="1"/>
    <col min="13582" max="13582" width="11.5703125" customWidth="1"/>
    <col min="13583" max="13585" width="11.140625" customWidth="1"/>
    <col min="13815" max="13817" width="0" hidden="1" customWidth="1"/>
    <col min="13818" max="13818" width="5.42578125" customWidth="1"/>
    <col min="13819" max="13819" width="2" customWidth="1"/>
    <col min="13820" max="13821" width="11.140625" customWidth="1"/>
    <col min="13822" max="13822" width="44.28515625" customWidth="1"/>
    <col min="13823" max="13823" width="1.7109375" customWidth="1"/>
    <col min="13824" max="13824" width="0" hidden="1" customWidth="1"/>
    <col min="13825" max="13825" width="17.140625" customWidth="1"/>
    <col min="13826" max="13826" width="19" customWidth="1"/>
    <col min="13827" max="13827" width="15.7109375" customWidth="1"/>
    <col min="13828" max="13828" width="0.85546875" customWidth="1"/>
    <col min="13829" max="13829" width="14.85546875" customWidth="1"/>
    <col min="13830" max="13830" width="18.7109375" customWidth="1"/>
    <col min="13831" max="13831" width="14.85546875" customWidth="1"/>
    <col min="13832" max="13832" width="1.28515625" customWidth="1"/>
    <col min="13833" max="13833" width="24.7109375" customWidth="1"/>
    <col min="13834" max="13834" width="1.42578125" customWidth="1"/>
    <col min="13835" max="13835" width="14.5703125" customWidth="1"/>
    <col min="13836" max="13836" width="13.140625" customWidth="1"/>
    <col min="13837" max="13837" width="14.5703125" customWidth="1"/>
    <col min="13838" max="13838" width="11.5703125" customWidth="1"/>
    <col min="13839" max="13841" width="11.140625" customWidth="1"/>
    <col min="14071" max="14073" width="0" hidden="1" customWidth="1"/>
    <col min="14074" max="14074" width="5.42578125" customWidth="1"/>
    <col min="14075" max="14075" width="2" customWidth="1"/>
    <col min="14076" max="14077" width="11.140625" customWidth="1"/>
    <col min="14078" max="14078" width="44.28515625" customWidth="1"/>
    <col min="14079" max="14079" width="1.7109375" customWidth="1"/>
    <col min="14080" max="14080" width="0" hidden="1" customWidth="1"/>
    <col min="14081" max="14081" width="17.140625" customWidth="1"/>
    <col min="14082" max="14082" width="19" customWidth="1"/>
    <col min="14083" max="14083" width="15.7109375" customWidth="1"/>
    <col min="14084" max="14084" width="0.85546875" customWidth="1"/>
    <col min="14085" max="14085" width="14.85546875" customWidth="1"/>
    <col min="14086" max="14086" width="18.7109375" customWidth="1"/>
    <col min="14087" max="14087" width="14.85546875" customWidth="1"/>
    <col min="14088" max="14088" width="1.28515625" customWidth="1"/>
    <col min="14089" max="14089" width="24.7109375" customWidth="1"/>
    <col min="14090" max="14090" width="1.42578125" customWidth="1"/>
    <col min="14091" max="14091" width="14.5703125" customWidth="1"/>
    <col min="14092" max="14092" width="13.140625" customWidth="1"/>
    <col min="14093" max="14093" width="14.5703125" customWidth="1"/>
    <col min="14094" max="14094" width="11.5703125" customWidth="1"/>
    <col min="14095" max="14097" width="11.140625" customWidth="1"/>
    <col min="14327" max="14329" width="0" hidden="1" customWidth="1"/>
    <col min="14330" max="14330" width="5.42578125" customWidth="1"/>
    <col min="14331" max="14331" width="2" customWidth="1"/>
    <col min="14332" max="14333" width="11.140625" customWidth="1"/>
    <col min="14334" max="14334" width="44.28515625" customWidth="1"/>
    <col min="14335" max="14335" width="1.7109375" customWidth="1"/>
    <col min="14336" max="14336" width="0" hidden="1" customWidth="1"/>
    <col min="14337" max="14337" width="17.140625" customWidth="1"/>
    <col min="14338" max="14338" width="19" customWidth="1"/>
    <col min="14339" max="14339" width="15.7109375" customWidth="1"/>
    <col min="14340" max="14340" width="0.85546875" customWidth="1"/>
    <col min="14341" max="14341" width="14.85546875" customWidth="1"/>
    <col min="14342" max="14342" width="18.7109375" customWidth="1"/>
    <col min="14343" max="14343" width="14.85546875" customWidth="1"/>
    <col min="14344" max="14344" width="1.28515625" customWidth="1"/>
    <col min="14345" max="14345" width="24.7109375" customWidth="1"/>
    <col min="14346" max="14346" width="1.42578125" customWidth="1"/>
    <col min="14347" max="14347" width="14.5703125" customWidth="1"/>
    <col min="14348" max="14348" width="13.140625" customWidth="1"/>
    <col min="14349" max="14349" width="14.5703125" customWidth="1"/>
    <col min="14350" max="14350" width="11.5703125" customWidth="1"/>
    <col min="14351" max="14353" width="11.140625" customWidth="1"/>
    <col min="14583" max="14585" width="0" hidden="1" customWidth="1"/>
    <col min="14586" max="14586" width="5.42578125" customWidth="1"/>
    <col min="14587" max="14587" width="2" customWidth="1"/>
    <col min="14588" max="14589" width="11.140625" customWidth="1"/>
    <col min="14590" max="14590" width="44.28515625" customWidth="1"/>
    <col min="14591" max="14591" width="1.7109375" customWidth="1"/>
    <col min="14592" max="14592" width="0" hidden="1" customWidth="1"/>
    <col min="14593" max="14593" width="17.140625" customWidth="1"/>
    <col min="14594" max="14594" width="19" customWidth="1"/>
    <col min="14595" max="14595" width="15.7109375" customWidth="1"/>
    <col min="14596" max="14596" width="0.85546875" customWidth="1"/>
    <col min="14597" max="14597" width="14.85546875" customWidth="1"/>
    <col min="14598" max="14598" width="18.7109375" customWidth="1"/>
    <col min="14599" max="14599" width="14.85546875" customWidth="1"/>
    <col min="14600" max="14600" width="1.28515625" customWidth="1"/>
    <col min="14601" max="14601" width="24.7109375" customWidth="1"/>
    <col min="14602" max="14602" width="1.42578125" customWidth="1"/>
    <col min="14603" max="14603" width="14.5703125" customWidth="1"/>
    <col min="14604" max="14604" width="13.140625" customWidth="1"/>
    <col min="14605" max="14605" width="14.5703125" customWidth="1"/>
    <col min="14606" max="14606" width="11.5703125" customWidth="1"/>
    <col min="14607" max="14609" width="11.140625" customWidth="1"/>
    <col min="14839" max="14841" width="0" hidden="1" customWidth="1"/>
    <col min="14842" max="14842" width="5.42578125" customWidth="1"/>
    <col min="14843" max="14843" width="2" customWidth="1"/>
    <col min="14844" max="14845" width="11.140625" customWidth="1"/>
    <col min="14846" max="14846" width="44.28515625" customWidth="1"/>
    <col min="14847" max="14847" width="1.7109375" customWidth="1"/>
    <col min="14848" max="14848" width="0" hidden="1" customWidth="1"/>
    <col min="14849" max="14849" width="17.140625" customWidth="1"/>
    <col min="14850" max="14850" width="19" customWidth="1"/>
    <col min="14851" max="14851" width="15.7109375" customWidth="1"/>
    <col min="14852" max="14852" width="0.85546875" customWidth="1"/>
    <col min="14853" max="14853" width="14.85546875" customWidth="1"/>
    <col min="14854" max="14854" width="18.7109375" customWidth="1"/>
    <col min="14855" max="14855" width="14.85546875" customWidth="1"/>
    <col min="14856" max="14856" width="1.28515625" customWidth="1"/>
    <col min="14857" max="14857" width="24.7109375" customWidth="1"/>
    <col min="14858" max="14858" width="1.42578125" customWidth="1"/>
    <col min="14859" max="14859" width="14.5703125" customWidth="1"/>
    <col min="14860" max="14860" width="13.140625" customWidth="1"/>
    <col min="14861" max="14861" width="14.5703125" customWidth="1"/>
    <col min="14862" max="14862" width="11.5703125" customWidth="1"/>
    <col min="14863" max="14865" width="11.140625" customWidth="1"/>
    <col min="15095" max="15097" width="0" hidden="1" customWidth="1"/>
    <col min="15098" max="15098" width="5.42578125" customWidth="1"/>
    <col min="15099" max="15099" width="2" customWidth="1"/>
    <col min="15100" max="15101" width="11.140625" customWidth="1"/>
    <col min="15102" max="15102" width="44.28515625" customWidth="1"/>
    <col min="15103" max="15103" width="1.7109375" customWidth="1"/>
    <col min="15104" max="15104" width="0" hidden="1" customWidth="1"/>
    <col min="15105" max="15105" width="17.140625" customWidth="1"/>
    <col min="15106" max="15106" width="19" customWidth="1"/>
    <col min="15107" max="15107" width="15.7109375" customWidth="1"/>
    <col min="15108" max="15108" width="0.85546875" customWidth="1"/>
    <col min="15109" max="15109" width="14.85546875" customWidth="1"/>
    <col min="15110" max="15110" width="18.7109375" customWidth="1"/>
    <col min="15111" max="15111" width="14.85546875" customWidth="1"/>
    <col min="15112" max="15112" width="1.28515625" customWidth="1"/>
    <col min="15113" max="15113" width="24.7109375" customWidth="1"/>
    <col min="15114" max="15114" width="1.42578125" customWidth="1"/>
    <col min="15115" max="15115" width="14.5703125" customWidth="1"/>
    <col min="15116" max="15116" width="13.140625" customWidth="1"/>
    <col min="15117" max="15117" width="14.5703125" customWidth="1"/>
    <col min="15118" max="15118" width="11.5703125" customWidth="1"/>
    <col min="15119" max="15121" width="11.140625" customWidth="1"/>
    <col min="15351" max="15353" width="0" hidden="1" customWidth="1"/>
    <col min="15354" max="15354" width="5.42578125" customWidth="1"/>
    <col min="15355" max="15355" width="2" customWidth="1"/>
    <col min="15356" max="15357" width="11.140625" customWidth="1"/>
    <col min="15358" max="15358" width="44.28515625" customWidth="1"/>
    <col min="15359" max="15359" width="1.7109375" customWidth="1"/>
    <col min="15360" max="15360" width="0" hidden="1" customWidth="1"/>
    <col min="15361" max="15361" width="17.140625" customWidth="1"/>
    <col min="15362" max="15362" width="19" customWidth="1"/>
    <col min="15363" max="15363" width="15.7109375" customWidth="1"/>
    <col min="15364" max="15364" width="0.85546875" customWidth="1"/>
    <col min="15365" max="15365" width="14.85546875" customWidth="1"/>
    <col min="15366" max="15366" width="18.7109375" customWidth="1"/>
    <col min="15367" max="15367" width="14.85546875" customWidth="1"/>
    <col min="15368" max="15368" width="1.28515625" customWidth="1"/>
    <col min="15369" max="15369" width="24.7109375" customWidth="1"/>
    <col min="15370" max="15370" width="1.42578125" customWidth="1"/>
    <col min="15371" max="15371" width="14.5703125" customWidth="1"/>
    <col min="15372" max="15372" width="13.140625" customWidth="1"/>
    <col min="15373" max="15373" width="14.5703125" customWidth="1"/>
    <col min="15374" max="15374" width="11.5703125" customWidth="1"/>
    <col min="15375" max="15377" width="11.140625" customWidth="1"/>
    <col min="15607" max="15609" width="0" hidden="1" customWidth="1"/>
    <col min="15610" max="15610" width="5.42578125" customWidth="1"/>
    <col min="15611" max="15611" width="2" customWidth="1"/>
    <col min="15612" max="15613" width="11.140625" customWidth="1"/>
    <col min="15614" max="15614" width="44.28515625" customWidth="1"/>
    <col min="15615" max="15615" width="1.7109375" customWidth="1"/>
    <col min="15616" max="15616" width="0" hidden="1" customWidth="1"/>
    <col min="15617" max="15617" width="17.140625" customWidth="1"/>
    <col min="15618" max="15618" width="19" customWidth="1"/>
    <col min="15619" max="15619" width="15.7109375" customWidth="1"/>
    <col min="15620" max="15620" width="0.85546875" customWidth="1"/>
    <col min="15621" max="15621" width="14.85546875" customWidth="1"/>
    <col min="15622" max="15622" width="18.7109375" customWidth="1"/>
    <col min="15623" max="15623" width="14.85546875" customWidth="1"/>
    <col min="15624" max="15624" width="1.28515625" customWidth="1"/>
    <col min="15625" max="15625" width="24.7109375" customWidth="1"/>
    <col min="15626" max="15626" width="1.42578125" customWidth="1"/>
    <col min="15627" max="15627" width="14.5703125" customWidth="1"/>
    <col min="15628" max="15628" width="13.140625" customWidth="1"/>
    <col min="15629" max="15629" width="14.5703125" customWidth="1"/>
    <col min="15630" max="15630" width="11.5703125" customWidth="1"/>
    <col min="15631" max="15633" width="11.140625" customWidth="1"/>
    <col min="15863" max="15865" width="0" hidden="1" customWidth="1"/>
    <col min="15866" max="15866" width="5.42578125" customWidth="1"/>
    <col min="15867" max="15867" width="2" customWidth="1"/>
    <col min="15868" max="15869" width="11.140625" customWidth="1"/>
    <col min="15870" max="15870" width="44.28515625" customWidth="1"/>
    <col min="15871" max="15871" width="1.7109375" customWidth="1"/>
    <col min="15872" max="15872" width="0" hidden="1" customWidth="1"/>
    <col min="15873" max="15873" width="17.140625" customWidth="1"/>
    <col min="15874" max="15874" width="19" customWidth="1"/>
    <col min="15875" max="15875" width="15.7109375" customWidth="1"/>
    <col min="15876" max="15876" width="0.85546875" customWidth="1"/>
    <col min="15877" max="15877" width="14.85546875" customWidth="1"/>
    <col min="15878" max="15878" width="18.7109375" customWidth="1"/>
    <col min="15879" max="15879" width="14.85546875" customWidth="1"/>
    <col min="15880" max="15880" width="1.28515625" customWidth="1"/>
    <col min="15881" max="15881" width="24.7109375" customWidth="1"/>
    <col min="15882" max="15882" width="1.42578125" customWidth="1"/>
    <col min="15883" max="15883" width="14.5703125" customWidth="1"/>
    <col min="15884" max="15884" width="13.140625" customWidth="1"/>
    <col min="15885" max="15885" width="14.5703125" customWidth="1"/>
    <col min="15886" max="15886" width="11.5703125" customWidth="1"/>
    <col min="15887" max="15889" width="11.140625" customWidth="1"/>
    <col min="16119" max="16121" width="0" hidden="1" customWidth="1"/>
    <col min="16122" max="16122" width="5.42578125" customWidth="1"/>
    <col min="16123" max="16123" width="2" customWidth="1"/>
    <col min="16124" max="16125" width="11.140625" customWidth="1"/>
    <col min="16126" max="16126" width="44.28515625" customWidth="1"/>
    <col min="16127" max="16127" width="1.7109375" customWidth="1"/>
    <col min="16128" max="16128" width="0" hidden="1" customWidth="1"/>
    <col min="16129" max="16129" width="17.140625" customWidth="1"/>
    <col min="16130" max="16130" width="19" customWidth="1"/>
    <col min="16131" max="16131" width="15.7109375" customWidth="1"/>
    <col min="16132" max="16132" width="0.85546875" customWidth="1"/>
    <col min="16133" max="16133" width="14.85546875" customWidth="1"/>
    <col min="16134" max="16134" width="18.7109375" customWidth="1"/>
    <col min="16135" max="16135" width="14.85546875" customWidth="1"/>
    <col min="16136" max="16136" width="1.28515625" customWidth="1"/>
    <col min="16137" max="16137" width="24.7109375" customWidth="1"/>
    <col min="16138" max="16138" width="1.42578125" customWidth="1"/>
    <col min="16139" max="16139" width="14.5703125" customWidth="1"/>
    <col min="16140" max="16140" width="13.140625" customWidth="1"/>
    <col min="16141" max="16141" width="14.5703125" customWidth="1"/>
    <col min="16142" max="16142" width="11.5703125" customWidth="1"/>
    <col min="16143" max="16145" width="11.140625" customWidth="1"/>
  </cols>
  <sheetData>
    <row r="1" spans="1:18" ht="28.5" customHeight="1" thickTop="1" thickBot="1">
      <c r="A1" s="176"/>
      <c r="B1" s="177"/>
      <c r="C1" s="178" t="s">
        <v>125</v>
      </c>
      <c r="D1" s="179"/>
      <c r="E1" s="180"/>
      <c r="F1" s="178"/>
      <c r="G1" s="178"/>
      <c r="H1" s="178"/>
      <c r="I1" s="178"/>
      <c r="J1" s="178"/>
      <c r="K1" s="179" t="s">
        <v>330</v>
      </c>
      <c r="L1" s="178"/>
      <c r="M1" s="178"/>
      <c r="N1" s="178"/>
      <c r="O1" s="178"/>
      <c r="P1" s="178"/>
      <c r="Q1" s="181"/>
      <c r="R1" s="182"/>
    </row>
    <row r="2" spans="1:18" ht="15" customHeight="1" thickTop="1">
      <c r="A2" s="183"/>
      <c r="B2" s="184"/>
      <c r="C2" s="185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7" t="s">
        <v>2</v>
      </c>
      <c r="P2" s="188" t="s">
        <v>377</v>
      </c>
      <c r="Q2" s="188"/>
      <c r="R2" s="182"/>
    </row>
    <row r="3" spans="1:18" ht="15" customHeight="1">
      <c r="A3" s="183"/>
      <c r="B3" s="189"/>
      <c r="C3" s="190"/>
      <c r="D3" s="182"/>
      <c r="E3" s="191"/>
      <c r="F3" s="191"/>
      <c r="G3" s="191"/>
      <c r="H3" s="191"/>
      <c r="I3" s="191"/>
      <c r="J3" s="191"/>
      <c r="K3" s="192" t="s">
        <v>331</v>
      </c>
      <c r="L3" s="191"/>
      <c r="M3" s="191"/>
      <c r="N3" s="191"/>
      <c r="O3" s="191"/>
      <c r="P3" s="191"/>
      <c r="Q3" s="191"/>
      <c r="R3" s="193"/>
    </row>
    <row r="4" spans="1:18" ht="12.75" customHeight="1">
      <c r="A4" s="183"/>
      <c r="B4" s="189"/>
      <c r="C4" s="190"/>
      <c r="D4" s="182"/>
      <c r="E4" s="191"/>
      <c r="F4" s="191"/>
      <c r="G4" s="191"/>
      <c r="H4" s="191"/>
      <c r="I4" s="191"/>
      <c r="J4" s="191"/>
      <c r="K4" s="192" t="s">
        <v>0</v>
      </c>
      <c r="L4" s="191"/>
      <c r="M4" s="191"/>
      <c r="N4" s="191"/>
      <c r="O4" s="191"/>
      <c r="P4" s="191"/>
      <c r="Q4" s="191"/>
      <c r="R4" s="182"/>
    </row>
    <row r="5" spans="1:18" ht="12.75" customHeight="1">
      <c r="A5" s="183"/>
      <c r="B5" s="189"/>
      <c r="C5" s="190"/>
      <c r="D5" s="182"/>
      <c r="E5" s="191"/>
      <c r="F5" s="191"/>
      <c r="G5" s="191"/>
      <c r="H5" s="191"/>
      <c r="I5" s="191"/>
      <c r="J5" s="191"/>
      <c r="K5" s="192" t="s">
        <v>126</v>
      </c>
      <c r="L5" s="191"/>
      <c r="M5" s="191"/>
      <c r="N5" s="191"/>
      <c r="O5" s="191"/>
      <c r="P5" s="191"/>
      <c r="Q5" s="191"/>
      <c r="R5" s="182"/>
    </row>
    <row r="6" spans="1:18" ht="12.75" customHeight="1">
      <c r="A6" s="183"/>
      <c r="B6" s="189"/>
      <c r="C6" s="190"/>
      <c r="D6" s="182"/>
      <c r="E6" s="194"/>
      <c r="F6" s="194"/>
      <c r="G6" s="194"/>
      <c r="H6" s="194"/>
      <c r="I6" s="194"/>
      <c r="J6" s="194"/>
      <c r="K6" s="195" t="s">
        <v>379</v>
      </c>
      <c r="L6" s="194"/>
      <c r="M6" s="194"/>
      <c r="N6" s="194"/>
      <c r="O6" s="194"/>
      <c r="P6" s="194"/>
      <c r="Q6" s="194"/>
      <c r="R6" s="182"/>
    </row>
    <row r="7" spans="1:18" ht="7.5" customHeight="1">
      <c r="A7" s="183"/>
      <c r="B7" s="196"/>
      <c r="C7" s="197"/>
      <c r="D7" s="186"/>
      <c r="E7" s="186"/>
      <c r="F7" s="186"/>
      <c r="G7" s="186"/>
      <c r="H7" s="186"/>
      <c r="I7" s="186"/>
      <c r="J7" s="186"/>
      <c r="K7" s="186"/>
      <c r="L7" s="198"/>
      <c r="M7" s="198"/>
      <c r="N7" s="198"/>
      <c r="O7" s="186"/>
      <c r="P7" s="186"/>
      <c r="Q7" s="186"/>
      <c r="R7" s="182"/>
    </row>
    <row r="8" spans="1:18" ht="33.75" customHeight="1">
      <c r="A8" s="183"/>
      <c r="B8" s="184"/>
      <c r="C8" s="185"/>
      <c r="D8" s="186"/>
      <c r="E8" s="186"/>
      <c r="F8" s="186"/>
      <c r="G8" s="186"/>
      <c r="H8" s="186"/>
      <c r="I8" s="186"/>
      <c r="J8" s="186"/>
      <c r="K8" s="335" t="s">
        <v>380</v>
      </c>
      <c r="L8" s="336" t="s">
        <v>292</v>
      </c>
      <c r="M8" s="334" t="s">
        <v>3</v>
      </c>
      <c r="N8" s="200"/>
      <c r="O8" s="336" t="s">
        <v>381</v>
      </c>
      <c r="P8" s="334" t="s">
        <v>5</v>
      </c>
      <c r="Q8" s="199"/>
      <c r="R8" s="182"/>
    </row>
    <row r="9" spans="1:18" ht="12.75" customHeight="1">
      <c r="A9" s="183"/>
      <c r="B9" s="184"/>
      <c r="C9" s="185"/>
      <c r="D9" s="191" t="s">
        <v>128</v>
      </c>
      <c r="E9" s="186"/>
      <c r="F9" s="186"/>
      <c r="G9" s="186"/>
      <c r="H9" s="186"/>
      <c r="I9" s="186"/>
      <c r="J9" s="186"/>
      <c r="K9" s="186"/>
      <c r="L9" s="186"/>
      <c r="M9" s="200"/>
      <c r="N9" s="200"/>
      <c r="O9" s="200"/>
      <c r="P9" s="200"/>
      <c r="Q9" s="200"/>
      <c r="R9" s="182"/>
    </row>
    <row r="10" spans="1:18" ht="12.75" customHeight="1">
      <c r="A10" s="202" t="s">
        <v>7</v>
      </c>
      <c r="B10" s="203" t="s">
        <v>8</v>
      </c>
      <c r="C10" s="185"/>
      <c r="D10" s="186" t="s">
        <v>129</v>
      </c>
      <c r="E10" s="186"/>
      <c r="F10" s="186"/>
      <c r="G10" s="186"/>
      <c r="H10" s="186"/>
      <c r="I10" s="186"/>
      <c r="J10" s="186"/>
      <c r="K10" s="204"/>
      <c r="L10" s="186"/>
      <c r="M10" s="205"/>
      <c r="N10" s="200"/>
      <c r="O10" s="200"/>
      <c r="P10" s="200"/>
      <c r="Q10" s="200"/>
      <c r="R10" s="182"/>
    </row>
    <row r="11" spans="1:18" ht="12.75" customHeight="1">
      <c r="A11" s="183" t="s">
        <v>130</v>
      </c>
      <c r="B11" s="184" t="s">
        <v>131</v>
      </c>
      <c r="C11" s="185"/>
      <c r="D11" s="206"/>
      <c r="E11" s="186" t="s">
        <v>132</v>
      </c>
      <c r="F11" s="186"/>
      <c r="G11" s="186"/>
      <c r="H11" s="186"/>
      <c r="I11" s="186"/>
      <c r="J11" s="186"/>
      <c r="K11" s="207">
        <v>684738045.11999977</v>
      </c>
      <c r="L11" s="207">
        <v>-9892234.4800000116</v>
      </c>
      <c r="M11" s="207">
        <v>674845810.63999975</v>
      </c>
      <c r="N11" s="207">
        <v>0</v>
      </c>
      <c r="O11" s="207">
        <v>89199580.560000002</v>
      </c>
      <c r="P11" s="208">
        <v>764045391.19999981</v>
      </c>
      <c r="Q11" s="209"/>
      <c r="R11" s="182"/>
    </row>
    <row r="12" spans="1:18" ht="12.75" customHeight="1">
      <c r="A12" s="183" t="s">
        <v>133</v>
      </c>
      <c r="B12" s="184" t="s">
        <v>131</v>
      </c>
      <c r="C12" s="185"/>
      <c r="D12" s="206"/>
      <c r="E12" s="186" t="s">
        <v>134</v>
      </c>
      <c r="F12" s="186"/>
      <c r="G12" s="186"/>
      <c r="H12" s="186"/>
      <c r="I12" s="186"/>
      <c r="J12" s="186"/>
      <c r="K12" s="207">
        <v>282330455.90000004</v>
      </c>
      <c r="L12" s="207">
        <v>-10586880.989999993</v>
      </c>
      <c r="M12" s="207">
        <v>271743574.91000009</v>
      </c>
      <c r="N12" s="207">
        <v>0</v>
      </c>
      <c r="O12" s="207">
        <v>9877398.8399999999</v>
      </c>
      <c r="P12" s="208">
        <v>281620973.75000006</v>
      </c>
      <c r="Q12" s="209"/>
      <c r="R12" s="182"/>
    </row>
    <row r="13" spans="1:18" ht="12.75" customHeight="1">
      <c r="A13" s="183" t="s">
        <v>135</v>
      </c>
      <c r="B13" s="184" t="s">
        <v>131</v>
      </c>
      <c r="C13" s="185"/>
      <c r="D13" s="206"/>
      <c r="E13" s="186" t="s">
        <v>136</v>
      </c>
      <c r="F13" s="186"/>
      <c r="G13" s="186"/>
      <c r="H13" s="186"/>
      <c r="I13" s="186"/>
      <c r="J13" s="186"/>
      <c r="K13" s="207">
        <v>20815784.84</v>
      </c>
      <c r="L13" s="210">
        <v>0</v>
      </c>
      <c r="M13" s="207">
        <v>20815784.84</v>
      </c>
      <c r="N13" s="207">
        <v>0</v>
      </c>
      <c r="O13" s="207">
        <v>135382008</v>
      </c>
      <c r="P13" s="208">
        <v>156197792.84</v>
      </c>
      <c r="Q13" s="209"/>
      <c r="R13" s="182"/>
    </row>
    <row r="14" spans="1:18" ht="12.75" customHeight="1">
      <c r="A14" s="183" t="s">
        <v>137</v>
      </c>
      <c r="B14" s="184" t="s">
        <v>131</v>
      </c>
      <c r="C14" s="185"/>
      <c r="D14" s="206"/>
      <c r="E14" s="186" t="s">
        <v>138</v>
      </c>
      <c r="F14" s="186"/>
      <c r="G14" s="186"/>
      <c r="H14" s="186"/>
      <c r="I14" s="186"/>
      <c r="J14" s="186"/>
      <c r="K14" s="207">
        <v>3221093.63</v>
      </c>
      <c r="L14" s="210">
        <v>0</v>
      </c>
      <c r="M14" s="207">
        <v>3221093.63</v>
      </c>
      <c r="N14" s="207">
        <v>0</v>
      </c>
      <c r="O14" s="207">
        <v>48758131</v>
      </c>
      <c r="P14" s="208">
        <v>51979224.630000003</v>
      </c>
      <c r="Q14" s="209"/>
      <c r="R14" s="182"/>
    </row>
    <row r="15" spans="1:18" ht="12.75" customHeight="1">
      <c r="A15" s="183" t="s">
        <v>139</v>
      </c>
      <c r="B15" s="184" t="s">
        <v>131</v>
      </c>
      <c r="C15" s="185"/>
      <c r="D15" s="206"/>
      <c r="E15" s="186" t="s">
        <v>140</v>
      </c>
      <c r="F15" s="186"/>
      <c r="G15" s="186"/>
      <c r="H15" s="186"/>
      <c r="I15" s="186"/>
      <c r="J15" s="186"/>
      <c r="K15" s="207">
        <v>122744523.04000001</v>
      </c>
      <c r="L15" s="207">
        <v>-1</v>
      </c>
      <c r="M15" s="207">
        <v>122744522.04000001</v>
      </c>
      <c r="N15" s="207">
        <v>0</v>
      </c>
      <c r="O15" s="207">
        <v>18891487.710000001</v>
      </c>
      <c r="P15" s="208">
        <v>141636009.75</v>
      </c>
      <c r="Q15" s="209"/>
      <c r="R15" s="182"/>
    </row>
    <row r="16" spans="1:18" ht="12.75" customHeight="1">
      <c r="A16" s="183" t="s">
        <v>141</v>
      </c>
      <c r="B16" s="184" t="s">
        <v>131</v>
      </c>
      <c r="C16" s="185"/>
      <c r="D16" s="188"/>
      <c r="E16" s="182" t="s">
        <v>142</v>
      </c>
      <c r="F16" s="182"/>
      <c r="G16" s="182"/>
      <c r="H16" s="182"/>
      <c r="I16" s="186"/>
      <c r="J16" s="186"/>
      <c r="K16" s="207">
        <v>6752874.830000001</v>
      </c>
      <c r="L16" s="207">
        <v>0</v>
      </c>
      <c r="M16" s="207">
        <v>6752874.830000001</v>
      </c>
      <c r="N16" s="207">
        <v>0</v>
      </c>
      <c r="O16" s="207">
        <v>525443</v>
      </c>
      <c r="P16" s="208">
        <v>7278317.830000001</v>
      </c>
      <c r="Q16" s="209"/>
      <c r="R16" s="182"/>
    </row>
    <row r="17" spans="1:18" ht="12.75" customHeight="1">
      <c r="A17" s="183" t="s">
        <v>332</v>
      </c>
      <c r="B17" s="184" t="s">
        <v>131</v>
      </c>
      <c r="C17" s="185"/>
      <c r="D17" s="188"/>
      <c r="E17" s="182" t="s">
        <v>329</v>
      </c>
      <c r="F17" s="182"/>
      <c r="G17" s="182"/>
      <c r="H17" s="182"/>
      <c r="I17" s="186"/>
      <c r="J17" s="186"/>
      <c r="K17" s="207">
        <v>4318340.0600000005</v>
      </c>
      <c r="L17" s="210">
        <v>0</v>
      </c>
      <c r="M17" s="207">
        <v>4318340.0600000005</v>
      </c>
      <c r="N17" s="207">
        <v>0</v>
      </c>
      <c r="O17" s="210">
        <v>252451</v>
      </c>
      <c r="P17" s="208">
        <v>4570791.0600000005</v>
      </c>
      <c r="Q17" s="209"/>
      <c r="R17" s="182"/>
    </row>
    <row r="18" spans="1:18" ht="12.75" customHeight="1">
      <c r="A18" s="183" t="s">
        <v>143</v>
      </c>
      <c r="B18" s="184" t="s">
        <v>144</v>
      </c>
      <c r="C18" s="185"/>
      <c r="D18" s="330"/>
      <c r="E18" s="182" t="s">
        <v>145</v>
      </c>
      <c r="F18" s="182"/>
      <c r="G18" s="182"/>
      <c r="H18" s="182"/>
      <c r="I18" s="186"/>
      <c r="J18" s="186"/>
      <c r="K18" s="207">
        <v>770011482.4200002</v>
      </c>
      <c r="L18" s="207">
        <v>0</v>
      </c>
      <c r="M18" s="207">
        <v>770011482.4200002</v>
      </c>
      <c r="N18" s="207">
        <v>0</v>
      </c>
      <c r="O18" s="207">
        <v>60012</v>
      </c>
      <c r="P18" s="208">
        <v>770071494.4200002</v>
      </c>
      <c r="Q18" s="209"/>
      <c r="R18" s="182"/>
    </row>
    <row r="19" spans="1:18" ht="12.75" customHeight="1">
      <c r="A19" s="183" t="s">
        <v>146</v>
      </c>
      <c r="B19" s="184" t="s">
        <v>147</v>
      </c>
      <c r="C19" s="185"/>
      <c r="D19" s="330"/>
      <c r="E19" s="182" t="s">
        <v>148</v>
      </c>
      <c r="F19" s="182"/>
      <c r="G19" s="182"/>
      <c r="H19" s="182"/>
      <c r="I19" s="186"/>
      <c r="J19" s="186"/>
      <c r="K19" s="207">
        <v>48003078.960000008</v>
      </c>
      <c r="L19" s="207">
        <v>0</v>
      </c>
      <c r="M19" s="207">
        <v>48003078.960000008</v>
      </c>
      <c r="N19" s="207">
        <v>0</v>
      </c>
      <c r="O19" s="207">
        <v>8870650</v>
      </c>
      <c r="P19" s="208">
        <v>56873728.960000008</v>
      </c>
      <c r="Q19" s="209"/>
      <c r="R19" s="182"/>
    </row>
    <row r="20" spans="1:18" ht="12.75" customHeight="1">
      <c r="A20" s="183" t="s">
        <v>149</v>
      </c>
      <c r="B20" s="184" t="s">
        <v>150</v>
      </c>
      <c r="C20" s="185"/>
      <c r="D20" s="188"/>
      <c r="E20" s="182" t="s">
        <v>151</v>
      </c>
      <c r="F20" s="182"/>
      <c r="G20" s="182"/>
      <c r="H20" s="182"/>
      <c r="I20" s="186"/>
      <c r="J20" s="186"/>
      <c r="K20" s="207">
        <v>4632797.38</v>
      </c>
      <c r="L20" s="207">
        <v>0</v>
      </c>
      <c r="M20" s="207">
        <v>4632797.38</v>
      </c>
      <c r="N20" s="207">
        <v>0</v>
      </c>
      <c r="O20" s="210">
        <v>0</v>
      </c>
      <c r="P20" s="208">
        <v>4632797.38</v>
      </c>
      <c r="Q20" s="209"/>
      <c r="R20" s="182"/>
    </row>
    <row r="21" spans="1:18" ht="12.75" customHeight="1">
      <c r="A21" s="183" t="s">
        <v>152</v>
      </c>
      <c r="B21" s="184" t="s">
        <v>153</v>
      </c>
      <c r="C21" s="185"/>
      <c r="D21" s="188"/>
      <c r="E21" s="182" t="s">
        <v>154</v>
      </c>
      <c r="F21" s="182"/>
      <c r="G21" s="182"/>
      <c r="H21" s="182"/>
      <c r="I21" s="186"/>
      <c r="J21" s="186"/>
      <c r="K21" s="207">
        <v>36680358.580000006</v>
      </c>
      <c r="L21" s="207">
        <v>0</v>
      </c>
      <c r="M21" s="207">
        <v>36680358.580000006</v>
      </c>
      <c r="N21" s="207">
        <v>0</v>
      </c>
      <c r="O21" s="207">
        <v>495812.68</v>
      </c>
      <c r="P21" s="208">
        <v>37176171.260000005</v>
      </c>
      <c r="Q21" s="209"/>
      <c r="R21" s="337"/>
    </row>
    <row r="22" spans="1:18" ht="12.75" customHeight="1">
      <c r="A22" s="183" t="s">
        <v>155</v>
      </c>
      <c r="B22" s="184" t="s">
        <v>156</v>
      </c>
      <c r="C22" s="185"/>
      <c r="D22" s="188"/>
      <c r="E22" s="182" t="s">
        <v>157</v>
      </c>
      <c r="F22" s="182"/>
      <c r="G22" s="182"/>
      <c r="H22" s="182"/>
      <c r="I22" s="186"/>
      <c r="J22" s="186"/>
      <c r="K22" s="207">
        <v>1014091.83</v>
      </c>
      <c r="L22" s="210">
        <v>3616</v>
      </c>
      <c r="M22" s="207">
        <v>1017707.83</v>
      </c>
      <c r="N22" s="207">
        <v>0</v>
      </c>
      <c r="O22" s="207">
        <v>1154768</v>
      </c>
      <c r="P22" s="208">
        <v>2172475.83</v>
      </c>
      <c r="Q22" s="209"/>
      <c r="R22" s="182"/>
    </row>
    <row r="23" spans="1:18" ht="12.75" customHeight="1">
      <c r="A23" s="183" t="s">
        <v>158</v>
      </c>
      <c r="B23" s="184" t="s">
        <v>159</v>
      </c>
      <c r="C23" s="185"/>
      <c r="D23" s="188"/>
      <c r="E23" s="182" t="s">
        <v>160</v>
      </c>
      <c r="F23" s="182"/>
      <c r="G23" s="182"/>
      <c r="H23" s="182"/>
      <c r="I23" s="186"/>
      <c r="J23" s="186"/>
      <c r="K23" s="207">
        <v>58140529.229999997</v>
      </c>
      <c r="L23" s="207">
        <v>0</v>
      </c>
      <c r="M23" s="207">
        <v>58140529.229999997</v>
      </c>
      <c r="N23" s="207">
        <v>0</v>
      </c>
      <c r="O23" s="207">
        <v>21215665</v>
      </c>
      <c r="P23" s="208">
        <v>79356194.229999989</v>
      </c>
      <c r="Q23" s="209"/>
      <c r="R23" s="182"/>
    </row>
    <row r="24" spans="1:18" ht="7.5" customHeight="1">
      <c r="A24" s="183"/>
      <c r="B24" s="196"/>
      <c r="C24" s="197"/>
      <c r="D24" s="182"/>
      <c r="E24" s="182"/>
      <c r="F24" s="182"/>
      <c r="G24" s="182"/>
      <c r="H24" s="182"/>
      <c r="I24" s="186"/>
      <c r="J24" s="186"/>
      <c r="K24" s="207"/>
      <c r="L24" s="212"/>
      <c r="M24" s="207"/>
      <c r="N24" s="213"/>
      <c r="O24" s="212"/>
      <c r="P24" s="208">
        <v>0</v>
      </c>
      <c r="Q24" s="186"/>
      <c r="R24" s="182"/>
    </row>
    <row r="25" spans="1:18" ht="12.75" customHeight="1">
      <c r="A25" s="183" t="s">
        <v>161</v>
      </c>
      <c r="B25" s="184"/>
      <c r="C25" s="185"/>
      <c r="D25" s="330"/>
      <c r="E25" s="223" t="s">
        <v>162</v>
      </c>
      <c r="F25" s="182"/>
      <c r="G25" s="182"/>
      <c r="H25" s="182"/>
      <c r="I25" s="186"/>
      <c r="J25" s="186"/>
      <c r="K25" s="214">
        <v>2043403455.8199999</v>
      </c>
      <c r="L25" s="214">
        <v>-20475500.469999999</v>
      </c>
      <c r="M25" s="214">
        <v>2022927955.3499999</v>
      </c>
      <c r="N25" s="214">
        <v>0</v>
      </c>
      <c r="O25" s="214">
        <v>334683407.79000002</v>
      </c>
      <c r="P25" s="215">
        <v>2357611363.1399999</v>
      </c>
      <c r="Q25" s="216"/>
      <c r="R25" s="182"/>
    </row>
    <row r="26" spans="1:18" ht="7.5" customHeight="1">
      <c r="A26" s="183"/>
      <c r="B26" s="196"/>
      <c r="C26" s="197"/>
      <c r="D26" s="182"/>
      <c r="E26" s="182"/>
      <c r="F26" s="182"/>
      <c r="G26" s="182"/>
      <c r="H26" s="182"/>
      <c r="I26" s="186"/>
      <c r="J26" s="186"/>
      <c r="K26" s="217"/>
      <c r="L26" s="218"/>
      <c r="M26" s="217"/>
      <c r="N26" s="217"/>
      <c r="O26" s="218"/>
      <c r="P26" s="217"/>
      <c r="Q26" s="198"/>
      <c r="R26" s="182"/>
    </row>
    <row r="27" spans="1:18" ht="12.75" customHeight="1">
      <c r="A27" s="183"/>
      <c r="B27" s="184"/>
      <c r="C27" s="185"/>
      <c r="D27" s="182" t="s">
        <v>163</v>
      </c>
      <c r="E27" s="182"/>
      <c r="F27" s="224"/>
      <c r="G27" s="182"/>
      <c r="H27" s="182"/>
      <c r="I27" s="186"/>
      <c r="J27" s="186"/>
      <c r="K27" s="217"/>
      <c r="L27" s="218"/>
      <c r="M27" s="217"/>
      <c r="N27" s="217"/>
      <c r="O27" s="218"/>
      <c r="P27" s="217"/>
      <c r="Q27" s="219"/>
      <c r="R27" s="182"/>
    </row>
    <row r="28" spans="1:18" ht="12.75" customHeight="1">
      <c r="A28" s="183" t="s">
        <v>164</v>
      </c>
      <c r="B28" s="184" t="s">
        <v>131</v>
      </c>
      <c r="C28" s="185"/>
      <c r="D28" s="182"/>
      <c r="E28" s="182" t="s">
        <v>134</v>
      </c>
      <c r="F28" s="224"/>
      <c r="G28" s="182"/>
      <c r="H28" s="182"/>
      <c r="I28" s="186"/>
      <c r="J28" s="186"/>
      <c r="K28" s="207">
        <v>398198098.24000001</v>
      </c>
      <c r="L28" s="207">
        <v>20479116.109999999</v>
      </c>
      <c r="M28" s="207">
        <v>418677214.35000002</v>
      </c>
      <c r="N28" s="207">
        <v>0</v>
      </c>
      <c r="O28" s="207">
        <v>31086338</v>
      </c>
      <c r="P28" s="208">
        <v>449763552.35000002</v>
      </c>
      <c r="Q28" s="209"/>
      <c r="R28" s="182"/>
    </row>
    <row r="29" spans="1:18" ht="12.75" customHeight="1">
      <c r="A29" s="183" t="s">
        <v>165</v>
      </c>
      <c r="B29" s="184" t="s">
        <v>131</v>
      </c>
      <c r="C29" s="185"/>
      <c r="D29" s="182"/>
      <c r="E29" s="182" t="s">
        <v>136</v>
      </c>
      <c r="F29" s="224"/>
      <c r="G29" s="182"/>
      <c r="H29" s="182"/>
      <c r="I29" s="186"/>
      <c r="J29" s="186"/>
      <c r="K29" s="207">
        <v>143436047.06</v>
      </c>
      <c r="L29" s="207">
        <v>0</v>
      </c>
      <c r="M29" s="207">
        <v>143436047.06</v>
      </c>
      <c r="N29" s="207">
        <v>0</v>
      </c>
      <c r="O29" s="207">
        <v>662711872</v>
      </c>
      <c r="P29" s="208">
        <v>806147919.05999994</v>
      </c>
      <c r="Q29" s="209"/>
      <c r="R29" s="182"/>
    </row>
    <row r="30" spans="1:18" ht="12.75" customHeight="1">
      <c r="A30" s="183" t="s">
        <v>166</v>
      </c>
      <c r="B30" s="184" t="s">
        <v>131</v>
      </c>
      <c r="C30" s="185"/>
      <c r="D30" s="182"/>
      <c r="E30" s="182" t="s">
        <v>138</v>
      </c>
      <c r="F30" s="224"/>
      <c r="G30" s="182"/>
      <c r="H30" s="182"/>
      <c r="I30" s="186"/>
      <c r="J30" s="186"/>
      <c r="K30" s="207">
        <v>552005659.42999995</v>
      </c>
      <c r="L30" s="207">
        <v>0</v>
      </c>
      <c r="M30" s="207">
        <v>552005659.42999995</v>
      </c>
      <c r="N30" s="207">
        <v>0</v>
      </c>
      <c r="O30" s="207">
        <v>598393605</v>
      </c>
      <c r="P30" s="208">
        <v>1150399264.4299998</v>
      </c>
      <c r="Q30" s="209"/>
      <c r="R30" s="182"/>
    </row>
    <row r="31" spans="1:18" ht="12.75" customHeight="1">
      <c r="A31" s="183" t="s">
        <v>333</v>
      </c>
      <c r="B31" s="184" t="s">
        <v>131</v>
      </c>
      <c r="C31" s="185"/>
      <c r="D31" s="182"/>
      <c r="E31" s="182" t="s">
        <v>329</v>
      </c>
      <c r="F31" s="224"/>
      <c r="G31" s="182"/>
      <c r="H31" s="182"/>
      <c r="I31" s="186"/>
      <c r="J31" s="186"/>
      <c r="K31" s="207">
        <v>70547257.070000008</v>
      </c>
      <c r="L31" s="210">
        <v>0</v>
      </c>
      <c r="M31" s="207">
        <v>70547257.070000008</v>
      </c>
      <c r="N31" s="207">
        <v>0</v>
      </c>
      <c r="O31" s="210">
        <v>172855</v>
      </c>
      <c r="P31" s="208">
        <v>70720112.070000008</v>
      </c>
      <c r="Q31" s="209"/>
      <c r="R31" s="182"/>
    </row>
    <row r="32" spans="1:18" ht="12.75" customHeight="1">
      <c r="A32" s="183" t="s">
        <v>334</v>
      </c>
      <c r="B32" s="184" t="s">
        <v>131</v>
      </c>
      <c r="C32" s="185"/>
      <c r="D32" s="182"/>
      <c r="E32" s="182" t="s">
        <v>154</v>
      </c>
      <c r="F32" s="224"/>
      <c r="G32" s="182"/>
      <c r="H32" s="182"/>
      <c r="I32" s="186"/>
      <c r="J32" s="186"/>
      <c r="K32" s="207">
        <v>834886.19000000006</v>
      </c>
      <c r="L32" s="207">
        <v>0</v>
      </c>
      <c r="M32" s="207">
        <v>834886.19000000006</v>
      </c>
      <c r="N32" s="207">
        <v>0</v>
      </c>
      <c r="O32" s="207">
        <v>218647</v>
      </c>
      <c r="P32" s="208">
        <v>1053533.19</v>
      </c>
      <c r="Q32" s="209"/>
      <c r="R32" s="182"/>
    </row>
    <row r="33" spans="1:18" ht="12.75" customHeight="1">
      <c r="A33" s="183" t="s">
        <v>167</v>
      </c>
      <c r="B33" s="184" t="s">
        <v>131</v>
      </c>
      <c r="C33" s="185"/>
      <c r="D33" s="182"/>
      <c r="E33" s="182" t="s">
        <v>168</v>
      </c>
      <c r="F33" s="224"/>
      <c r="G33" s="182"/>
      <c r="H33" s="182"/>
      <c r="I33" s="186"/>
      <c r="J33" s="186"/>
      <c r="K33" s="207">
        <v>0</v>
      </c>
      <c r="L33" s="210">
        <v>0</v>
      </c>
      <c r="M33" s="207">
        <v>0</v>
      </c>
      <c r="N33" s="207">
        <v>0</v>
      </c>
      <c r="O33" s="207">
        <v>259022</v>
      </c>
      <c r="P33" s="208">
        <v>259022</v>
      </c>
      <c r="Q33" s="209"/>
      <c r="R33" s="182"/>
    </row>
    <row r="34" spans="1:18" ht="12.75" customHeight="1">
      <c r="A34" s="183" t="s">
        <v>169</v>
      </c>
      <c r="B34" s="184" t="s">
        <v>131</v>
      </c>
      <c r="C34" s="185"/>
      <c r="D34" s="182"/>
      <c r="E34" s="182" t="s">
        <v>170</v>
      </c>
      <c r="F34" s="224"/>
      <c r="G34" s="182"/>
      <c r="H34" s="182"/>
      <c r="I34" s="186"/>
      <c r="J34" s="186"/>
      <c r="K34" s="207">
        <v>3697346592.9938002</v>
      </c>
      <c r="L34" s="207">
        <v>0</v>
      </c>
      <c r="M34" s="207">
        <v>3697346592.9938002</v>
      </c>
      <c r="N34" s="207">
        <v>0</v>
      </c>
      <c r="O34" s="207">
        <v>50945628</v>
      </c>
      <c r="P34" s="208">
        <v>3748292220.9938002</v>
      </c>
      <c r="Q34" s="209"/>
      <c r="R34" s="182"/>
    </row>
    <row r="35" spans="1:18" ht="12.75" customHeight="1">
      <c r="A35" s="183" t="s">
        <v>171</v>
      </c>
      <c r="B35" s="184" t="s">
        <v>131</v>
      </c>
      <c r="C35" s="185"/>
      <c r="D35" s="182"/>
      <c r="E35" s="182" t="s">
        <v>172</v>
      </c>
      <c r="F35" s="224"/>
      <c r="G35" s="182"/>
      <c r="H35" s="182"/>
      <c r="I35" s="186"/>
      <c r="J35" s="186"/>
      <c r="K35" s="207">
        <v>829718651.33000028</v>
      </c>
      <c r="L35" s="207">
        <v>0</v>
      </c>
      <c r="M35" s="207">
        <v>829718651.33000028</v>
      </c>
      <c r="N35" s="207">
        <v>0</v>
      </c>
      <c r="O35" s="207">
        <v>54611394</v>
      </c>
      <c r="P35" s="208">
        <v>884330045.33000028</v>
      </c>
      <c r="Q35" s="209"/>
      <c r="R35" s="182"/>
    </row>
    <row r="36" spans="1:18" ht="12" customHeight="1">
      <c r="A36" s="183" t="s">
        <v>173</v>
      </c>
      <c r="B36" s="184" t="s">
        <v>174</v>
      </c>
      <c r="C36" s="185"/>
      <c r="D36" s="182"/>
      <c r="E36" s="182" t="s">
        <v>160</v>
      </c>
      <c r="F36" s="224"/>
      <c r="G36" s="182"/>
      <c r="H36" s="182"/>
      <c r="I36" s="186"/>
      <c r="J36" s="186"/>
      <c r="K36" s="207">
        <v>2711204</v>
      </c>
      <c r="L36" s="210">
        <v>-3616</v>
      </c>
      <c r="M36" s="207">
        <v>2707588</v>
      </c>
      <c r="N36" s="207">
        <v>0</v>
      </c>
      <c r="O36" s="207">
        <v>16377845</v>
      </c>
      <c r="P36" s="208">
        <v>19085433</v>
      </c>
      <c r="Q36" s="209"/>
      <c r="R36" s="182"/>
    </row>
    <row r="37" spans="1:18" ht="7.5" customHeight="1">
      <c r="A37" s="183"/>
      <c r="B37" s="196"/>
      <c r="C37" s="197"/>
      <c r="D37" s="182"/>
      <c r="E37" s="182"/>
      <c r="F37" s="182"/>
      <c r="G37" s="182"/>
      <c r="H37" s="182"/>
      <c r="I37" s="186"/>
      <c r="J37" s="186"/>
      <c r="K37" s="207"/>
      <c r="L37" s="212"/>
      <c r="M37" s="207"/>
      <c r="N37" s="213"/>
      <c r="O37" s="212"/>
      <c r="P37" s="208">
        <v>0</v>
      </c>
      <c r="Q37" s="220"/>
      <c r="R37" s="182"/>
    </row>
    <row r="38" spans="1:18" ht="12.75" customHeight="1">
      <c r="A38" s="183" t="s">
        <v>175</v>
      </c>
      <c r="B38" s="184"/>
      <c r="C38" s="185"/>
      <c r="D38" s="223"/>
      <c r="E38" s="223" t="s">
        <v>176</v>
      </c>
      <c r="F38" s="224"/>
      <c r="G38" s="182"/>
      <c r="H38" s="182"/>
      <c r="I38" s="186"/>
      <c r="J38" s="186"/>
      <c r="K38" s="214">
        <v>5694798396.3100004</v>
      </c>
      <c r="L38" s="214">
        <v>20475500.109999999</v>
      </c>
      <c r="M38" s="214">
        <v>5715273896.4200001</v>
      </c>
      <c r="N38" s="214">
        <v>0</v>
      </c>
      <c r="O38" s="214">
        <v>1414777206</v>
      </c>
      <c r="P38" s="215">
        <v>7130051102.4200001</v>
      </c>
      <c r="Q38" s="220"/>
      <c r="R38" s="182"/>
    </row>
    <row r="39" spans="1:18" ht="7.5" customHeight="1">
      <c r="A39" s="183"/>
      <c r="B39" s="196"/>
      <c r="C39" s="197"/>
      <c r="D39" s="182"/>
      <c r="E39" s="182"/>
      <c r="F39" s="182"/>
      <c r="G39" s="182"/>
      <c r="H39" s="182"/>
      <c r="I39" s="186"/>
      <c r="J39" s="186"/>
      <c r="K39" s="217"/>
      <c r="L39" s="218"/>
      <c r="M39" s="217"/>
      <c r="N39" s="217"/>
      <c r="O39" s="218"/>
      <c r="P39" s="217"/>
      <c r="Q39" s="186"/>
      <c r="R39" s="182"/>
    </row>
    <row r="40" spans="1:18" ht="12.75" customHeight="1" thickBot="1">
      <c r="A40" s="183"/>
      <c r="B40" s="184"/>
      <c r="C40" s="185"/>
      <c r="D40" s="223" t="s">
        <v>177</v>
      </c>
      <c r="E40" s="182"/>
      <c r="F40" s="224"/>
      <c r="G40" s="182"/>
      <c r="H40" s="182"/>
      <c r="I40" s="186"/>
      <c r="J40" s="186"/>
      <c r="K40" s="221">
        <v>7738201852.1300001</v>
      </c>
      <c r="L40" s="221">
        <v>-0.35999999940395355</v>
      </c>
      <c r="M40" s="221">
        <v>7738201851.7700005</v>
      </c>
      <c r="N40" s="221">
        <v>0</v>
      </c>
      <c r="O40" s="221">
        <v>1749460613.79</v>
      </c>
      <c r="P40" s="221">
        <v>9487662465.5599995</v>
      </c>
      <c r="Q40" s="222"/>
      <c r="R40" s="182"/>
    </row>
    <row r="41" spans="1:18" ht="12.75" customHeight="1" thickTop="1">
      <c r="A41" s="183"/>
      <c r="B41" s="184"/>
      <c r="C41" s="185"/>
      <c r="D41" s="223"/>
      <c r="E41" s="182"/>
      <c r="F41" s="224"/>
      <c r="G41" s="182"/>
      <c r="H41" s="182"/>
      <c r="I41" s="186"/>
      <c r="J41" s="186"/>
      <c r="K41" s="208"/>
      <c r="L41" s="218"/>
      <c r="M41" s="208"/>
      <c r="N41" s="217"/>
      <c r="O41" s="218"/>
      <c r="P41" s="217"/>
      <c r="Q41" s="222"/>
      <c r="R41" s="182"/>
    </row>
    <row r="42" spans="1:18" ht="12.75" customHeight="1">
      <c r="A42" s="183"/>
      <c r="B42" s="184"/>
      <c r="C42" s="185"/>
      <c r="D42" s="223" t="s">
        <v>178</v>
      </c>
      <c r="E42" s="182"/>
      <c r="F42" s="224"/>
      <c r="G42" s="182"/>
      <c r="H42" s="182"/>
      <c r="I42" s="182"/>
      <c r="J42" s="182"/>
      <c r="K42" s="208"/>
      <c r="L42" s="225"/>
      <c r="M42" s="208"/>
      <c r="N42" s="208"/>
      <c r="O42" s="225"/>
      <c r="P42" s="217"/>
      <c r="Q42" s="222"/>
      <c r="R42" s="182"/>
    </row>
    <row r="43" spans="1:18" ht="12.75" customHeight="1">
      <c r="A43" s="183"/>
      <c r="B43" s="184"/>
      <c r="C43" s="185"/>
      <c r="D43" s="182" t="s">
        <v>179</v>
      </c>
      <c r="E43" s="182"/>
      <c r="F43" s="224"/>
      <c r="G43" s="182"/>
      <c r="H43" s="182"/>
      <c r="I43" s="182"/>
      <c r="J43" s="182"/>
      <c r="K43" s="210">
        <v>0</v>
      </c>
      <c r="L43" s="210">
        <v>0</v>
      </c>
      <c r="M43" s="210">
        <v>0</v>
      </c>
      <c r="N43" s="210">
        <v>0</v>
      </c>
      <c r="O43" s="210">
        <v>0</v>
      </c>
      <c r="P43" s="226">
        <v>0</v>
      </c>
      <c r="Q43" s="209"/>
      <c r="R43" s="182"/>
    </row>
    <row r="44" spans="1:18" ht="13.5" customHeight="1">
      <c r="A44" s="183" t="s">
        <v>335</v>
      </c>
      <c r="B44" s="184" t="s">
        <v>336</v>
      </c>
      <c r="C44" s="185"/>
      <c r="D44" s="182" t="s">
        <v>284</v>
      </c>
      <c r="E44" s="182"/>
      <c r="F44" s="224"/>
      <c r="G44" s="182"/>
      <c r="H44" s="182"/>
      <c r="I44" s="182"/>
      <c r="J44" s="182"/>
      <c r="K44" s="207">
        <v>373064482.39999998</v>
      </c>
      <c r="L44" s="210">
        <v>0.43</v>
      </c>
      <c r="M44" s="207">
        <v>373064482.82999998</v>
      </c>
      <c r="N44" s="207">
        <v>0</v>
      </c>
      <c r="O44" s="210">
        <v>0</v>
      </c>
      <c r="P44" s="208">
        <v>373064482.82999998</v>
      </c>
      <c r="Q44" s="209"/>
      <c r="R44" s="182"/>
    </row>
    <row r="45" spans="1:18" ht="12.75" customHeight="1">
      <c r="A45" s="183" t="s">
        <v>337</v>
      </c>
      <c r="B45" s="184" t="s">
        <v>338</v>
      </c>
      <c r="C45" s="185"/>
      <c r="D45" s="182" t="s">
        <v>285</v>
      </c>
      <c r="E45" s="182"/>
      <c r="F45" s="224"/>
      <c r="G45" s="182"/>
      <c r="H45" s="182"/>
      <c r="I45" s="182"/>
      <c r="J45" s="182"/>
      <c r="K45" s="207">
        <v>59211290.109999992</v>
      </c>
      <c r="L45" s="210">
        <v>0.39</v>
      </c>
      <c r="M45" s="207">
        <v>59211290.499999993</v>
      </c>
      <c r="N45" s="207">
        <v>0</v>
      </c>
      <c r="O45" s="210">
        <v>0</v>
      </c>
      <c r="P45" s="208">
        <v>59211290.499999993</v>
      </c>
      <c r="Q45" s="209"/>
      <c r="R45" s="182"/>
    </row>
    <row r="46" spans="1:18" ht="12.75" customHeight="1">
      <c r="A46" s="183" t="s">
        <v>295</v>
      </c>
      <c r="B46" s="184" t="s">
        <v>296</v>
      </c>
      <c r="C46" s="185"/>
      <c r="D46" s="182" t="s">
        <v>297</v>
      </c>
      <c r="E46" s="182"/>
      <c r="F46" s="224"/>
      <c r="G46" s="182"/>
      <c r="H46" s="182"/>
      <c r="I46" s="182"/>
      <c r="J46" s="227"/>
      <c r="K46" s="207">
        <v>30262673</v>
      </c>
      <c r="L46" s="210">
        <v>0</v>
      </c>
      <c r="M46" s="207">
        <v>30262673</v>
      </c>
      <c r="N46" s="207">
        <v>0</v>
      </c>
      <c r="O46" s="210">
        <v>0</v>
      </c>
      <c r="P46" s="208">
        <v>30262673</v>
      </c>
      <c r="Q46" s="209"/>
      <c r="R46" s="182"/>
    </row>
    <row r="47" spans="1:18" ht="12.75" customHeight="1">
      <c r="A47" s="183" t="s">
        <v>339</v>
      </c>
      <c r="B47" s="184" t="s">
        <v>340</v>
      </c>
      <c r="C47" s="185"/>
      <c r="D47" s="182" t="s">
        <v>304</v>
      </c>
      <c r="E47" s="182"/>
      <c r="F47" s="182"/>
      <c r="G47" s="182"/>
      <c r="H47" s="182"/>
      <c r="I47" s="182"/>
      <c r="J47" s="227"/>
      <c r="K47" s="210">
        <v>0</v>
      </c>
      <c r="L47" s="210">
        <v>0</v>
      </c>
      <c r="M47" s="207">
        <v>0</v>
      </c>
      <c r="N47" s="207">
        <v>0</v>
      </c>
      <c r="O47" s="210">
        <v>0</v>
      </c>
      <c r="P47" s="226">
        <v>0</v>
      </c>
      <c r="Q47" s="209"/>
      <c r="R47" s="182"/>
    </row>
    <row r="48" spans="1:18" ht="12.75" customHeight="1">
      <c r="A48" s="183" t="s">
        <v>341</v>
      </c>
      <c r="B48" s="184" t="s">
        <v>342</v>
      </c>
      <c r="C48" s="185"/>
      <c r="D48" s="182" t="s">
        <v>343</v>
      </c>
      <c r="E48" s="182"/>
      <c r="F48" s="224"/>
      <c r="G48" s="182"/>
      <c r="H48" s="182"/>
      <c r="I48" s="182"/>
      <c r="J48" s="227"/>
      <c r="K48" s="207">
        <v>202394.87</v>
      </c>
      <c r="L48" s="210">
        <v>0</v>
      </c>
      <c r="M48" s="207">
        <v>202394.87</v>
      </c>
      <c r="N48" s="207">
        <v>0</v>
      </c>
      <c r="O48" s="210">
        <v>0</v>
      </c>
      <c r="P48" s="208">
        <v>202394.87</v>
      </c>
      <c r="Q48" s="209"/>
      <c r="R48" s="182"/>
    </row>
    <row r="49" spans="1:18" ht="12.75" customHeight="1">
      <c r="A49" s="183"/>
      <c r="B49" s="184"/>
      <c r="C49" s="185"/>
      <c r="D49" s="182" t="s">
        <v>344</v>
      </c>
      <c r="E49" s="182"/>
      <c r="F49" s="182"/>
      <c r="G49" s="182"/>
      <c r="H49" s="182"/>
      <c r="I49" s="182"/>
      <c r="J49" s="182"/>
      <c r="K49" s="210">
        <v>0</v>
      </c>
      <c r="L49" s="210">
        <v>0</v>
      </c>
      <c r="M49" s="210">
        <v>0</v>
      </c>
      <c r="N49" s="207">
        <v>0</v>
      </c>
      <c r="O49" s="210">
        <v>0</v>
      </c>
      <c r="P49" s="226">
        <v>0</v>
      </c>
      <c r="Q49" s="209"/>
      <c r="R49" s="182"/>
    </row>
    <row r="50" spans="1:18" ht="12.75" customHeight="1">
      <c r="A50" s="183"/>
      <c r="B50" s="184"/>
      <c r="C50" s="185"/>
      <c r="D50" s="223"/>
      <c r="E50" s="182"/>
      <c r="F50" s="224"/>
      <c r="G50" s="182"/>
      <c r="H50" s="182"/>
      <c r="I50" s="182"/>
      <c r="J50" s="182"/>
      <c r="K50" s="207"/>
      <c r="L50" s="228"/>
      <c r="M50" s="229"/>
      <c r="N50" s="229"/>
      <c r="O50" s="228"/>
      <c r="P50" s="208"/>
      <c r="Q50" s="220"/>
      <c r="R50" s="182"/>
    </row>
    <row r="51" spans="1:18" ht="12.75" customHeight="1" thickBot="1">
      <c r="A51" s="183"/>
      <c r="B51" s="184"/>
      <c r="C51" s="185"/>
      <c r="D51" s="223" t="s">
        <v>180</v>
      </c>
      <c r="E51" s="182"/>
      <c r="F51" s="224"/>
      <c r="G51" s="182"/>
      <c r="H51" s="182"/>
      <c r="I51" s="182"/>
      <c r="J51" s="182"/>
      <c r="K51" s="230">
        <v>462740840.38</v>
      </c>
      <c r="L51" s="230">
        <v>0.82</v>
      </c>
      <c r="M51" s="230">
        <v>462740841.19999999</v>
      </c>
      <c r="N51" s="230">
        <v>0</v>
      </c>
      <c r="O51" s="230">
        <v>0</v>
      </c>
      <c r="P51" s="221">
        <v>462740841.19999999</v>
      </c>
      <c r="Q51" s="204"/>
      <c r="R51" s="182"/>
    </row>
    <row r="52" spans="1:18" ht="15.75" customHeight="1" thickTop="1" thickBot="1">
      <c r="A52" s="183"/>
      <c r="B52" s="196"/>
      <c r="C52" s="197"/>
      <c r="D52" s="223" t="s">
        <v>181</v>
      </c>
      <c r="E52" s="182"/>
      <c r="F52" s="224"/>
      <c r="G52" s="182"/>
      <c r="H52" s="182"/>
      <c r="I52" s="182"/>
      <c r="J52" s="182"/>
      <c r="K52" s="221">
        <v>8200942692.5100002</v>
      </c>
      <c r="L52" s="221">
        <v>0.4600000005960464</v>
      </c>
      <c r="M52" s="221">
        <v>8200942692.9700003</v>
      </c>
      <c r="N52" s="221">
        <v>0</v>
      </c>
      <c r="O52" s="221">
        <v>1749460613.79</v>
      </c>
      <c r="P52" s="221">
        <v>9950403306.7600002</v>
      </c>
      <c r="Q52" s="222"/>
      <c r="R52" s="182"/>
    </row>
    <row r="53" spans="1:18" ht="12.75" customHeight="1" thickTop="1">
      <c r="A53" s="183"/>
      <c r="B53" s="196"/>
      <c r="C53" s="197"/>
      <c r="D53" s="182"/>
      <c r="E53" s="182"/>
      <c r="F53" s="182"/>
      <c r="G53" s="182"/>
      <c r="H53" s="182"/>
      <c r="I53" s="186"/>
      <c r="J53" s="186"/>
      <c r="K53" s="217"/>
      <c r="L53" s="218"/>
      <c r="M53" s="217"/>
      <c r="N53" s="217"/>
      <c r="O53" s="218"/>
      <c r="P53" s="217"/>
      <c r="Q53" s="186"/>
      <c r="R53" s="182"/>
    </row>
    <row r="54" spans="1:18" ht="12.75" customHeight="1">
      <c r="A54" s="183"/>
      <c r="B54" s="184"/>
      <c r="C54" s="185"/>
      <c r="D54" s="223" t="s">
        <v>182</v>
      </c>
      <c r="E54" s="182"/>
      <c r="F54" s="182"/>
      <c r="G54" s="182"/>
      <c r="H54" s="182"/>
      <c r="I54" s="186"/>
      <c r="J54" s="186"/>
      <c r="K54" s="217"/>
      <c r="L54" s="218"/>
      <c r="M54" s="217"/>
      <c r="N54" s="217"/>
      <c r="O54" s="218"/>
      <c r="P54" s="217"/>
      <c r="Q54" s="231"/>
      <c r="R54" s="182"/>
    </row>
    <row r="55" spans="1:18" ht="12.75" customHeight="1">
      <c r="A55" s="183"/>
      <c r="B55" s="232"/>
      <c r="C55" s="233"/>
      <c r="D55" s="182" t="s">
        <v>183</v>
      </c>
      <c r="E55" s="182"/>
      <c r="F55" s="182"/>
      <c r="G55" s="182"/>
      <c r="H55" s="182"/>
      <c r="I55" s="186"/>
      <c r="J55" s="186"/>
      <c r="K55" s="208"/>
      <c r="L55" s="218"/>
      <c r="M55" s="208"/>
      <c r="N55" s="217"/>
      <c r="O55" s="218"/>
      <c r="P55" s="217"/>
      <c r="Q55" s="231"/>
      <c r="R55" s="182"/>
    </row>
    <row r="56" spans="1:18" ht="12.75" customHeight="1">
      <c r="A56" s="183" t="s">
        <v>184</v>
      </c>
      <c r="B56" s="184" t="s">
        <v>185</v>
      </c>
      <c r="C56" s="185"/>
      <c r="D56" s="182"/>
      <c r="E56" s="182" t="s">
        <v>186</v>
      </c>
      <c r="F56" s="182"/>
      <c r="G56" s="182"/>
      <c r="H56" s="182"/>
      <c r="I56" s="186"/>
      <c r="J56" s="186"/>
      <c r="K56" s="207">
        <v>170813730.94999999</v>
      </c>
      <c r="L56" s="207">
        <v>1</v>
      </c>
      <c r="M56" s="207">
        <v>170813731.94999999</v>
      </c>
      <c r="N56" s="207">
        <v>0</v>
      </c>
      <c r="O56" s="207">
        <v>13831156.859999999</v>
      </c>
      <c r="P56" s="208">
        <v>184644888.81</v>
      </c>
      <c r="Q56" s="209"/>
      <c r="R56" s="182"/>
    </row>
    <row r="57" spans="1:18" ht="12.75" customHeight="1">
      <c r="A57" s="183" t="s">
        <v>187</v>
      </c>
      <c r="B57" s="184" t="s">
        <v>188</v>
      </c>
      <c r="C57" s="185"/>
      <c r="D57" s="182"/>
      <c r="E57" s="182" t="s">
        <v>189</v>
      </c>
      <c r="F57" s="182"/>
      <c r="G57" s="182"/>
      <c r="H57" s="182"/>
      <c r="I57" s="186"/>
      <c r="J57" s="186"/>
      <c r="K57" s="207">
        <v>222231.19</v>
      </c>
      <c r="L57" s="210">
        <v>0</v>
      </c>
      <c r="M57" s="207">
        <v>222231.19</v>
      </c>
      <c r="N57" s="207">
        <v>0</v>
      </c>
      <c r="O57" s="207">
        <v>16115</v>
      </c>
      <c r="P57" s="208">
        <v>238346.19</v>
      </c>
      <c r="Q57" s="209"/>
      <c r="R57" s="182"/>
    </row>
    <row r="58" spans="1:18" ht="12.75" customHeight="1">
      <c r="A58" s="183" t="s">
        <v>190</v>
      </c>
      <c r="B58" s="184" t="s">
        <v>191</v>
      </c>
      <c r="C58" s="185"/>
      <c r="D58" s="182"/>
      <c r="E58" s="182" t="s">
        <v>192</v>
      </c>
      <c r="F58" s="182"/>
      <c r="G58" s="182"/>
      <c r="H58" s="182"/>
      <c r="I58" s="186"/>
      <c r="J58" s="186"/>
      <c r="K58" s="207">
        <v>74133461.709000006</v>
      </c>
      <c r="L58" s="207">
        <v>0</v>
      </c>
      <c r="M58" s="207">
        <v>74133461.709000006</v>
      </c>
      <c r="N58" s="207">
        <v>0</v>
      </c>
      <c r="O58" s="210">
        <v>661</v>
      </c>
      <c r="P58" s="208">
        <v>74134122.709000006</v>
      </c>
      <c r="Q58" s="209"/>
      <c r="R58" s="182"/>
    </row>
    <row r="59" spans="1:18" ht="12.75" customHeight="1">
      <c r="A59" s="183" t="s">
        <v>193</v>
      </c>
      <c r="B59" s="184" t="s">
        <v>194</v>
      </c>
      <c r="C59" s="185"/>
      <c r="D59" s="182"/>
      <c r="E59" s="182" t="s">
        <v>195</v>
      </c>
      <c r="F59" s="182"/>
      <c r="G59" s="182"/>
      <c r="H59" s="182"/>
      <c r="I59" s="186"/>
      <c r="J59" s="186"/>
      <c r="K59" s="207">
        <v>14627413.260000002</v>
      </c>
      <c r="L59" s="207">
        <v>0</v>
      </c>
      <c r="M59" s="207">
        <v>14627413.260000002</v>
      </c>
      <c r="N59" s="207">
        <v>0</v>
      </c>
      <c r="O59" s="210">
        <v>290427</v>
      </c>
      <c r="P59" s="208">
        <v>14917840.260000002</v>
      </c>
      <c r="Q59" s="209"/>
      <c r="R59" s="182"/>
    </row>
    <row r="60" spans="1:18" ht="12.75" customHeight="1">
      <c r="A60" s="183" t="s">
        <v>196</v>
      </c>
      <c r="B60" s="184" t="s">
        <v>197</v>
      </c>
      <c r="C60" s="185"/>
      <c r="D60" s="182"/>
      <c r="E60" s="182" t="s">
        <v>198</v>
      </c>
      <c r="F60" s="182"/>
      <c r="G60" s="182"/>
      <c r="H60" s="182"/>
      <c r="I60" s="186"/>
      <c r="J60" s="186"/>
      <c r="K60" s="207">
        <v>3086411.5200000005</v>
      </c>
      <c r="L60" s="210">
        <v>0</v>
      </c>
      <c r="M60" s="207">
        <v>3086411.5200000005</v>
      </c>
      <c r="N60" s="207">
        <v>0</v>
      </c>
      <c r="O60" s="210">
        <v>0</v>
      </c>
      <c r="P60" s="208">
        <v>3086411.5200000005</v>
      </c>
      <c r="Q60" s="209"/>
      <c r="R60" s="182"/>
    </row>
    <row r="61" spans="1:18" ht="12.75" customHeight="1">
      <c r="A61" s="183" t="s">
        <v>199</v>
      </c>
      <c r="B61" s="184" t="s">
        <v>200</v>
      </c>
      <c r="C61" s="185"/>
      <c r="D61" s="182"/>
      <c r="E61" s="182" t="s">
        <v>201</v>
      </c>
      <c r="F61" s="182"/>
      <c r="G61" s="182"/>
      <c r="H61" s="182"/>
      <c r="I61" s="186"/>
      <c r="J61" s="186"/>
      <c r="K61" s="207">
        <v>5075246.63</v>
      </c>
      <c r="L61" s="207">
        <v>0</v>
      </c>
      <c r="M61" s="207">
        <v>5075246.63</v>
      </c>
      <c r="N61" s="207">
        <v>0</v>
      </c>
      <c r="O61" s="207">
        <v>23137216.420000002</v>
      </c>
      <c r="P61" s="208">
        <v>28212463.050000001</v>
      </c>
      <c r="Q61" s="209"/>
      <c r="R61" s="182"/>
    </row>
    <row r="62" spans="1:18" ht="12.75" customHeight="1">
      <c r="A62" s="183" t="s">
        <v>202</v>
      </c>
      <c r="B62" s="184" t="s">
        <v>203</v>
      </c>
      <c r="C62" s="185"/>
      <c r="D62" s="182"/>
      <c r="E62" s="182" t="s">
        <v>204</v>
      </c>
      <c r="F62" s="182"/>
      <c r="G62" s="182"/>
      <c r="H62" s="182"/>
      <c r="I62" s="186"/>
      <c r="J62" s="186"/>
      <c r="K62" s="207">
        <v>58437585.109999999</v>
      </c>
      <c r="L62" s="207">
        <v>0</v>
      </c>
      <c r="M62" s="207">
        <v>58437585.109999999</v>
      </c>
      <c r="N62" s="207">
        <v>0</v>
      </c>
      <c r="O62" s="207">
        <v>6651362</v>
      </c>
      <c r="P62" s="208">
        <v>65088947.109999999</v>
      </c>
      <c r="Q62" s="209"/>
      <c r="R62" s="182"/>
    </row>
    <row r="63" spans="1:18" ht="12.75" customHeight="1">
      <c r="A63" s="183" t="s">
        <v>205</v>
      </c>
      <c r="B63" s="184" t="s">
        <v>206</v>
      </c>
      <c r="C63" s="185"/>
      <c r="D63" s="182"/>
      <c r="E63" s="182" t="s">
        <v>207</v>
      </c>
      <c r="F63" s="182"/>
      <c r="G63" s="182"/>
      <c r="H63" s="182"/>
      <c r="I63" s="186"/>
      <c r="J63" s="186"/>
      <c r="K63" s="207">
        <v>11018852.02</v>
      </c>
      <c r="L63" s="210">
        <v>0</v>
      </c>
      <c r="M63" s="207">
        <v>11018852.02</v>
      </c>
      <c r="N63" s="207">
        <v>0</v>
      </c>
      <c r="O63" s="210">
        <v>0</v>
      </c>
      <c r="P63" s="208">
        <v>11018852.02</v>
      </c>
      <c r="Q63" s="209"/>
      <c r="R63" s="182"/>
    </row>
    <row r="64" spans="1:18" ht="12.75" customHeight="1">
      <c r="A64" s="183" t="s">
        <v>208</v>
      </c>
      <c r="B64" s="184">
        <v>33100</v>
      </c>
      <c r="C64" s="185"/>
      <c r="D64" s="182"/>
      <c r="E64" s="182" t="s">
        <v>209</v>
      </c>
      <c r="F64" s="182"/>
      <c r="G64" s="182"/>
      <c r="H64" s="182"/>
      <c r="I64" s="186"/>
      <c r="J64" s="186"/>
      <c r="K64" s="207">
        <v>173419057.74999997</v>
      </c>
      <c r="L64" s="207">
        <v>-28181438.48</v>
      </c>
      <c r="M64" s="207">
        <v>145237619.26999998</v>
      </c>
      <c r="N64" s="207">
        <v>0</v>
      </c>
      <c r="O64" s="207">
        <v>22764611</v>
      </c>
      <c r="P64" s="208">
        <v>168002230.26999998</v>
      </c>
      <c r="Q64" s="209"/>
      <c r="R64" s="182"/>
    </row>
    <row r="65" spans="1:18" ht="12.75" customHeight="1">
      <c r="A65" s="183"/>
      <c r="B65" s="184"/>
      <c r="C65" s="185"/>
      <c r="D65" s="182"/>
      <c r="E65" s="182" t="s">
        <v>210</v>
      </c>
      <c r="F65" s="182"/>
      <c r="G65" s="182"/>
      <c r="H65" s="182"/>
      <c r="I65" s="186"/>
      <c r="J65" s="186"/>
      <c r="K65" s="210">
        <v>0</v>
      </c>
      <c r="L65" s="210">
        <v>0</v>
      </c>
      <c r="M65" s="207">
        <v>0</v>
      </c>
      <c r="N65" s="207">
        <v>0</v>
      </c>
      <c r="O65" s="210">
        <v>0</v>
      </c>
      <c r="P65" s="226">
        <v>0</v>
      </c>
      <c r="Q65" s="209"/>
      <c r="R65" s="182"/>
    </row>
    <row r="66" spans="1:18" ht="12.75" customHeight="1">
      <c r="A66" s="183" t="s">
        <v>211</v>
      </c>
      <c r="B66" s="184" t="s">
        <v>212</v>
      </c>
      <c r="C66" s="185"/>
      <c r="D66" s="182"/>
      <c r="E66" s="182"/>
      <c r="F66" s="182" t="s">
        <v>213</v>
      </c>
      <c r="G66" s="182"/>
      <c r="H66" s="182"/>
      <c r="I66" s="186"/>
      <c r="J66" s="186"/>
      <c r="K66" s="207">
        <v>8011504.21</v>
      </c>
      <c r="L66" s="210">
        <v>0</v>
      </c>
      <c r="M66" s="207">
        <v>8011504.21</v>
      </c>
      <c r="N66" s="207">
        <v>0</v>
      </c>
      <c r="O66" s="210">
        <v>0</v>
      </c>
      <c r="P66" s="208">
        <v>8011504.21</v>
      </c>
      <c r="Q66" s="209"/>
      <c r="R66" s="182"/>
    </row>
    <row r="67" spans="1:18" ht="12.75" customHeight="1">
      <c r="A67" s="183" t="s">
        <v>214</v>
      </c>
      <c r="B67" s="184" t="s">
        <v>215</v>
      </c>
      <c r="C67" s="185"/>
      <c r="D67" s="182"/>
      <c r="E67" s="182"/>
      <c r="F67" s="182" t="s">
        <v>216</v>
      </c>
      <c r="G67" s="182"/>
      <c r="H67" s="182"/>
      <c r="I67" s="186"/>
      <c r="J67" s="186"/>
      <c r="K67" s="207">
        <v>6031291.7599999998</v>
      </c>
      <c r="L67" s="210">
        <v>0</v>
      </c>
      <c r="M67" s="207">
        <v>6031291.7599999998</v>
      </c>
      <c r="N67" s="207">
        <v>0</v>
      </c>
      <c r="O67" s="207">
        <v>2725401</v>
      </c>
      <c r="P67" s="208">
        <v>8756692.7599999998</v>
      </c>
      <c r="Q67" s="209"/>
      <c r="R67" s="182"/>
    </row>
    <row r="68" spans="1:18" ht="12.75" customHeight="1">
      <c r="A68" s="183" t="s">
        <v>217</v>
      </c>
      <c r="B68" s="184" t="s">
        <v>218</v>
      </c>
      <c r="C68" s="185"/>
      <c r="D68" s="182"/>
      <c r="E68" s="182"/>
      <c r="F68" s="182" t="s">
        <v>219</v>
      </c>
      <c r="G68" s="182"/>
      <c r="H68" s="182"/>
      <c r="I68" s="186"/>
      <c r="J68" s="186"/>
      <c r="K68" s="207">
        <v>872780.17999999993</v>
      </c>
      <c r="L68" s="210">
        <v>0</v>
      </c>
      <c r="M68" s="207">
        <v>872780.17999999993</v>
      </c>
      <c r="N68" s="207">
        <v>0</v>
      </c>
      <c r="O68" s="210">
        <v>0</v>
      </c>
      <c r="P68" s="208">
        <v>872780.17999999993</v>
      </c>
      <c r="Q68" s="209"/>
      <c r="R68" s="182"/>
    </row>
    <row r="69" spans="1:18" ht="12.75" customHeight="1">
      <c r="A69" s="183" t="s">
        <v>220</v>
      </c>
      <c r="B69" s="184" t="s">
        <v>221</v>
      </c>
      <c r="C69" s="185"/>
      <c r="D69" s="182"/>
      <c r="E69" s="182"/>
      <c r="F69" s="182" t="s">
        <v>222</v>
      </c>
      <c r="G69" s="182"/>
      <c r="H69" s="182"/>
      <c r="I69" s="186"/>
      <c r="J69" s="186"/>
      <c r="K69" s="207">
        <v>11505726.470000003</v>
      </c>
      <c r="L69" s="207">
        <v>0</v>
      </c>
      <c r="M69" s="207">
        <v>11505726.470000003</v>
      </c>
      <c r="N69" s="207">
        <v>0</v>
      </c>
      <c r="O69" s="210">
        <v>0</v>
      </c>
      <c r="P69" s="208">
        <v>11505726.470000003</v>
      </c>
      <c r="Q69" s="209"/>
      <c r="R69" s="182"/>
    </row>
    <row r="70" spans="1:18" ht="12.75" customHeight="1">
      <c r="A70" s="183" t="s">
        <v>345</v>
      </c>
      <c r="B70" s="184" t="s">
        <v>346</v>
      </c>
      <c r="C70" s="185"/>
      <c r="D70" s="182"/>
      <c r="E70" s="182"/>
      <c r="F70" s="331" t="s">
        <v>305</v>
      </c>
      <c r="G70" s="182"/>
      <c r="H70" s="182"/>
      <c r="I70" s="182"/>
      <c r="J70" s="186"/>
      <c r="K70" s="210">
        <v>0</v>
      </c>
      <c r="L70" s="210">
        <v>0</v>
      </c>
      <c r="M70" s="207">
        <v>0</v>
      </c>
      <c r="N70" s="207">
        <v>0</v>
      </c>
      <c r="O70" s="210">
        <v>0</v>
      </c>
      <c r="P70" s="226">
        <v>0</v>
      </c>
      <c r="Q70" s="209"/>
      <c r="R70" s="182"/>
    </row>
    <row r="71" spans="1:18" ht="12.75" customHeight="1">
      <c r="A71" s="183" t="s">
        <v>223</v>
      </c>
      <c r="B71" s="184" t="s">
        <v>215</v>
      </c>
      <c r="C71" s="185"/>
      <c r="D71" s="182"/>
      <c r="E71" s="182"/>
      <c r="F71" s="182" t="s">
        <v>224</v>
      </c>
      <c r="G71" s="182"/>
      <c r="H71" s="182"/>
      <c r="I71" s="186"/>
      <c r="J71" s="186"/>
      <c r="K71" s="207">
        <v>403538.2</v>
      </c>
      <c r="L71" s="207">
        <v>0</v>
      </c>
      <c r="M71" s="207">
        <v>403538.2</v>
      </c>
      <c r="N71" s="207">
        <v>0</v>
      </c>
      <c r="O71" s="210">
        <v>0</v>
      </c>
      <c r="P71" s="208">
        <v>403538.2</v>
      </c>
      <c r="Q71" s="209"/>
      <c r="R71" s="182"/>
    </row>
    <row r="72" spans="1:18" ht="12.75" customHeight="1">
      <c r="A72" s="183" t="s">
        <v>225</v>
      </c>
      <c r="B72" s="184" t="s">
        <v>226</v>
      </c>
      <c r="C72" s="185"/>
      <c r="D72" s="182"/>
      <c r="E72" s="182"/>
      <c r="F72" s="182" t="s">
        <v>227</v>
      </c>
      <c r="G72" s="182"/>
      <c r="H72" s="182"/>
      <c r="I72" s="186"/>
      <c r="J72" s="186"/>
      <c r="K72" s="207">
        <v>38988210.440000005</v>
      </c>
      <c r="L72" s="207">
        <v>0</v>
      </c>
      <c r="M72" s="207">
        <v>38988210.440000005</v>
      </c>
      <c r="N72" s="207">
        <v>0</v>
      </c>
      <c r="O72" s="210">
        <v>0</v>
      </c>
      <c r="P72" s="208">
        <v>38988210.440000005</v>
      </c>
      <c r="Q72" s="209"/>
      <c r="R72" s="182"/>
    </row>
    <row r="73" spans="1:18" ht="12.75" customHeight="1">
      <c r="A73" s="183" t="s">
        <v>347</v>
      </c>
      <c r="B73" s="184" t="s">
        <v>348</v>
      </c>
      <c r="C73" s="185"/>
      <c r="D73" s="182"/>
      <c r="E73" s="182"/>
      <c r="F73" s="182" t="s">
        <v>286</v>
      </c>
      <c r="G73" s="182"/>
      <c r="H73" s="182"/>
      <c r="I73" s="186"/>
      <c r="J73" s="186"/>
      <c r="K73" s="207">
        <v>7045579.0899999999</v>
      </c>
      <c r="L73" s="210">
        <v>0</v>
      </c>
      <c r="M73" s="207">
        <v>7045579.0899999999</v>
      </c>
      <c r="N73" s="207">
        <v>0</v>
      </c>
      <c r="O73" s="210">
        <v>0</v>
      </c>
      <c r="P73" s="208">
        <v>7045579.0899999999</v>
      </c>
      <c r="Q73" s="209"/>
      <c r="R73" s="182"/>
    </row>
    <row r="74" spans="1:18" ht="12.75" customHeight="1">
      <c r="A74" s="183" t="s">
        <v>349</v>
      </c>
      <c r="B74" s="184" t="s">
        <v>350</v>
      </c>
      <c r="C74" s="185"/>
      <c r="D74" s="182"/>
      <c r="E74" s="182"/>
      <c r="F74" s="182" t="s">
        <v>287</v>
      </c>
      <c r="G74" s="182"/>
      <c r="H74" s="182"/>
      <c r="I74" s="186"/>
      <c r="J74" s="186"/>
      <c r="K74" s="207">
        <v>100163.47</v>
      </c>
      <c r="L74" s="207">
        <v>0</v>
      </c>
      <c r="M74" s="207">
        <v>100163.47</v>
      </c>
      <c r="N74" s="207">
        <v>0</v>
      </c>
      <c r="O74" s="210">
        <v>0</v>
      </c>
      <c r="P74" s="208">
        <v>100163.47</v>
      </c>
      <c r="Q74" s="209"/>
      <c r="R74" s="182"/>
    </row>
    <row r="75" spans="1:18" ht="12.75" customHeight="1">
      <c r="A75" s="183" t="s">
        <v>298</v>
      </c>
      <c r="B75" s="184" t="s">
        <v>299</v>
      </c>
      <c r="C75" s="185"/>
      <c r="D75" s="182"/>
      <c r="E75" s="182"/>
      <c r="F75" s="182" t="s">
        <v>300</v>
      </c>
      <c r="G75" s="182"/>
      <c r="H75" s="182"/>
      <c r="I75" s="186"/>
      <c r="J75" s="227"/>
      <c r="K75" s="207">
        <v>2372457.4</v>
      </c>
      <c r="L75" s="207">
        <v>0</v>
      </c>
      <c r="M75" s="207">
        <v>2372457.4</v>
      </c>
      <c r="N75" s="207">
        <v>0</v>
      </c>
      <c r="O75" s="210">
        <v>0</v>
      </c>
      <c r="P75" s="208">
        <v>2372457.4</v>
      </c>
      <c r="Q75" s="209"/>
      <c r="R75" s="182"/>
    </row>
    <row r="76" spans="1:18" ht="12.75" customHeight="1">
      <c r="A76" s="183" t="s">
        <v>228</v>
      </c>
      <c r="B76" s="184" t="s">
        <v>215</v>
      </c>
      <c r="C76" s="185"/>
      <c r="D76" s="182"/>
      <c r="E76" s="182"/>
      <c r="F76" s="182" t="s">
        <v>229</v>
      </c>
      <c r="G76" s="182"/>
      <c r="H76" s="182"/>
      <c r="I76" s="186"/>
      <c r="J76" s="186"/>
      <c r="K76" s="210">
        <v>0</v>
      </c>
      <c r="L76" s="207">
        <v>28181438.48</v>
      </c>
      <c r="M76" s="207">
        <v>28181438.48</v>
      </c>
      <c r="N76" s="207">
        <v>0</v>
      </c>
      <c r="O76" s="207">
        <v>140738</v>
      </c>
      <c r="P76" s="208">
        <v>28322176.48</v>
      </c>
      <c r="Q76" s="209"/>
      <c r="R76" s="182"/>
    </row>
    <row r="77" spans="1:18" ht="8.25" customHeight="1">
      <c r="A77" s="183"/>
      <c r="B77" s="196"/>
      <c r="C77" s="197"/>
      <c r="D77" s="182"/>
      <c r="E77" s="182"/>
      <c r="F77" s="182"/>
      <c r="G77" s="182"/>
      <c r="H77" s="182"/>
      <c r="I77" s="186"/>
      <c r="J77" s="186"/>
      <c r="K77" s="234"/>
      <c r="L77" s="234"/>
      <c r="M77" s="234"/>
      <c r="N77" s="234"/>
      <c r="O77" s="234"/>
      <c r="P77" s="234"/>
      <c r="Q77" s="186"/>
      <c r="R77" s="182"/>
    </row>
    <row r="78" spans="1:18" ht="12.75" customHeight="1" thickBot="1">
      <c r="A78" s="183" t="s">
        <v>230</v>
      </c>
      <c r="B78" s="184"/>
      <c r="C78" s="185"/>
      <c r="D78" s="182"/>
      <c r="E78" s="223" t="s">
        <v>231</v>
      </c>
      <c r="F78" s="182"/>
      <c r="G78" s="182"/>
      <c r="H78" s="182"/>
      <c r="I78" s="186"/>
      <c r="J78" s="186"/>
      <c r="K78" s="235">
        <v>586165241.36000001</v>
      </c>
      <c r="L78" s="235">
        <v>1</v>
      </c>
      <c r="M78" s="235">
        <v>586165242.36000001</v>
      </c>
      <c r="N78" s="235">
        <v>0</v>
      </c>
      <c r="O78" s="235">
        <v>69557688.280000001</v>
      </c>
      <c r="P78" s="235">
        <v>655722930.63999999</v>
      </c>
      <c r="Q78" s="222"/>
      <c r="R78" s="182"/>
    </row>
    <row r="79" spans="1:18" ht="12.75" customHeight="1" thickTop="1">
      <c r="A79" s="183"/>
      <c r="B79" s="196"/>
      <c r="C79" s="197"/>
      <c r="D79" s="182"/>
      <c r="E79" s="182"/>
      <c r="F79" s="182"/>
      <c r="G79" s="182"/>
      <c r="H79" s="182"/>
      <c r="I79" s="186"/>
      <c r="J79" s="186"/>
      <c r="K79" s="217"/>
      <c r="L79" s="218"/>
      <c r="M79" s="217"/>
      <c r="N79" s="217"/>
      <c r="O79" s="218"/>
      <c r="P79" s="217"/>
      <c r="Q79" s="186"/>
      <c r="R79" s="182"/>
    </row>
    <row r="80" spans="1:18" ht="12.75" customHeight="1">
      <c r="A80" s="183"/>
      <c r="B80" s="184"/>
      <c r="C80" s="185"/>
      <c r="D80" s="182"/>
      <c r="E80" s="332"/>
      <c r="F80" s="332"/>
      <c r="G80" s="332"/>
      <c r="H80" s="332"/>
      <c r="I80" s="236"/>
      <c r="J80" s="236"/>
      <c r="K80" s="237" t="s">
        <v>100</v>
      </c>
      <c r="L80" s="238"/>
      <c r="M80" s="239"/>
      <c r="N80" s="239"/>
      <c r="O80" s="238"/>
      <c r="P80" s="237"/>
      <c r="Q80" s="199"/>
      <c r="R80" s="182"/>
    </row>
    <row r="81" spans="1:18" ht="12.75" customHeight="1">
      <c r="A81" s="183"/>
      <c r="B81" s="184"/>
      <c r="C81" s="185"/>
      <c r="D81" s="182"/>
      <c r="E81" s="332"/>
      <c r="F81" s="332"/>
      <c r="G81" s="332"/>
      <c r="H81" s="332"/>
      <c r="I81" s="236"/>
      <c r="J81" s="236"/>
      <c r="K81" s="237" t="s">
        <v>0</v>
      </c>
      <c r="L81" s="238"/>
      <c r="M81" s="239"/>
      <c r="N81" s="239"/>
      <c r="O81" s="238"/>
      <c r="P81" s="237"/>
      <c r="Q81" s="199"/>
      <c r="R81" s="182"/>
    </row>
    <row r="82" spans="1:18" ht="12.75" customHeight="1">
      <c r="A82" s="183"/>
      <c r="B82" s="184"/>
      <c r="C82" s="185"/>
      <c r="D82" s="182"/>
      <c r="E82" s="332"/>
      <c r="F82" s="332"/>
      <c r="G82" s="332"/>
      <c r="H82" s="332"/>
      <c r="I82" s="236"/>
      <c r="J82" s="236"/>
      <c r="K82" s="237" t="s">
        <v>232</v>
      </c>
      <c r="L82" s="238"/>
      <c r="M82" s="239"/>
      <c r="N82" s="239"/>
      <c r="O82" s="238"/>
      <c r="P82" s="237"/>
      <c r="Q82" s="199"/>
      <c r="R82" s="182"/>
    </row>
    <row r="83" spans="1:18" ht="12.75" customHeight="1">
      <c r="A83" s="183"/>
      <c r="B83" s="184"/>
      <c r="C83" s="185"/>
      <c r="D83" s="182"/>
      <c r="E83" s="333"/>
      <c r="F83" s="333"/>
      <c r="G83" s="333"/>
      <c r="H83" s="333"/>
      <c r="I83" s="194"/>
      <c r="J83" s="194"/>
      <c r="K83" s="240" t="s">
        <v>328</v>
      </c>
      <c r="L83" s="241"/>
      <c r="M83" s="242"/>
      <c r="N83" s="242"/>
      <c r="O83" s="241"/>
      <c r="P83" s="243"/>
      <c r="Q83" s="244"/>
      <c r="R83" s="182"/>
    </row>
    <row r="84" spans="1:18" ht="12.75" customHeight="1">
      <c r="A84" s="183"/>
      <c r="B84" s="196"/>
      <c r="C84" s="197"/>
      <c r="D84" s="182"/>
      <c r="E84" s="182"/>
      <c r="F84" s="182"/>
      <c r="G84" s="182"/>
      <c r="H84" s="182"/>
      <c r="I84" s="198"/>
      <c r="J84" s="198"/>
      <c r="K84" s="217"/>
      <c r="L84" s="218"/>
      <c r="M84" s="217"/>
      <c r="N84" s="217"/>
      <c r="O84" s="218"/>
      <c r="P84" s="217"/>
      <c r="Q84" s="186"/>
      <c r="R84" s="182"/>
    </row>
    <row r="85" spans="1:18" ht="12.75" customHeight="1">
      <c r="A85" s="183"/>
      <c r="B85" s="184"/>
      <c r="C85" s="185"/>
      <c r="D85" s="265"/>
      <c r="E85" s="265"/>
      <c r="F85" s="265"/>
      <c r="G85" s="265"/>
      <c r="H85" s="265"/>
      <c r="I85" s="199"/>
      <c r="J85" s="199"/>
      <c r="K85" s="237" t="s">
        <v>3</v>
      </c>
      <c r="L85" s="245"/>
      <c r="M85" s="237" t="s">
        <v>3</v>
      </c>
      <c r="N85" s="242"/>
      <c r="O85" s="246" t="s">
        <v>4</v>
      </c>
      <c r="P85" s="243" t="s">
        <v>5</v>
      </c>
      <c r="Q85" s="201"/>
      <c r="R85" s="182"/>
    </row>
    <row r="86" spans="1:18" ht="12.75" customHeight="1">
      <c r="A86" s="183"/>
      <c r="B86" s="184"/>
      <c r="C86" s="185"/>
      <c r="D86" s="223"/>
      <c r="E86" s="223"/>
      <c r="F86" s="223"/>
      <c r="G86" s="223"/>
      <c r="H86" s="223"/>
      <c r="I86" s="191"/>
      <c r="J86" s="191"/>
      <c r="K86" s="247" t="s">
        <v>291</v>
      </c>
      <c r="L86" s="248" t="s">
        <v>292</v>
      </c>
      <c r="M86" s="247"/>
      <c r="N86" s="242"/>
      <c r="O86" s="248" t="s">
        <v>127</v>
      </c>
      <c r="P86" s="247"/>
      <c r="Q86" s="201"/>
      <c r="R86" s="182"/>
    </row>
    <row r="87" spans="1:18" ht="12.75" customHeight="1">
      <c r="A87" s="183"/>
      <c r="B87" s="184"/>
      <c r="C87" s="185"/>
      <c r="D87" s="182" t="s">
        <v>233</v>
      </c>
      <c r="E87" s="182"/>
      <c r="F87" s="182"/>
      <c r="G87" s="182"/>
      <c r="H87" s="182"/>
      <c r="I87" s="186"/>
      <c r="J87" s="186"/>
      <c r="K87" s="217"/>
      <c r="L87" s="218"/>
      <c r="M87" s="217"/>
      <c r="N87" s="217"/>
      <c r="O87" s="218"/>
      <c r="P87" s="217"/>
      <c r="Q87" s="198"/>
      <c r="R87" s="182"/>
    </row>
    <row r="88" spans="1:18" ht="12.75" customHeight="1">
      <c r="A88" s="249" t="s">
        <v>234</v>
      </c>
      <c r="B88" s="185" t="s">
        <v>235</v>
      </c>
      <c r="C88" s="185"/>
      <c r="D88" s="182"/>
      <c r="E88" s="182" t="s">
        <v>213</v>
      </c>
      <c r="F88" s="182"/>
      <c r="G88" s="182"/>
      <c r="H88" s="182"/>
      <c r="I88" s="186"/>
      <c r="J88" s="186"/>
      <c r="K88" s="207">
        <v>52549697.420000002</v>
      </c>
      <c r="L88" s="210">
        <v>0</v>
      </c>
      <c r="M88" s="207">
        <v>52549697.420000002</v>
      </c>
      <c r="N88" s="207">
        <v>0</v>
      </c>
      <c r="O88" s="210">
        <v>0</v>
      </c>
      <c r="P88" s="208">
        <v>52549697.420000002</v>
      </c>
      <c r="Q88" s="209"/>
      <c r="R88" s="182"/>
    </row>
    <row r="89" spans="1:18" ht="12.75" customHeight="1">
      <c r="A89" s="249" t="s">
        <v>236</v>
      </c>
      <c r="B89" s="185" t="s">
        <v>237</v>
      </c>
      <c r="C89" s="185"/>
      <c r="D89" s="182"/>
      <c r="E89" s="182" t="s">
        <v>216</v>
      </c>
      <c r="F89" s="182"/>
      <c r="G89" s="182"/>
      <c r="H89" s="182"/>
      <c r="I89" s="186"/>
      <c r="J89" s="186"/>
      <c r="K89" s="207">
        <v>40681014.109999999</v>
      </c>
      <c r="L89" s="210">
        <v>0</v>
      </c>
      <c r="M89" s="207">
        <v>40681014.109999999</v>
      </c>
      <c r="N89" s="207">
        <v>0</v>
      </c>
      <c r="O89" s="207">
        <v>33889969</v>
      </c>
      <c r="P89" s="208">
        <v>74570983.109999999</v>
      </c>
      <c r="Q89" s="209"/>
      <c r="R89" s="182"/>
    </row>
    <row r="90" spans="1:18" ht="12.75" customHeight="1">
      <c r="A90" s="249" t="s">
        <v>238</v>
      </c>
      <c r="B90" s="185" t="s">
        <v>239</v>
      </c>
      <c r="C90" s="185"/>
      <c r="D90" s="182"/>
      <c r="E90" s="182" t="s">
        <v>219</v>
      </c>
      <c r="F90" s="182"/>
      <c r="G90" s="182"/>
      <c r="H90" s="182"/>
      <c r="I90" s="186"/>
      <c r="J90" s="186"/>
      <c r="K90" s="207">
        <v>13563267.57</v>
      </c>
      <c r="L90" s="210">
        <v>0</v>
      </c>
      <c r="M90" s="207">
        <v>13563267.57</v>
      </c>
      <c r="N90" s="207">
        <v>0</v>
      </c>
      <c r="O90" s="210">
        <v>0</v>
      </c>
      <c r="P90" s="208">
        <v>13563267.57</v>
      </c>
      <c r="Q90" s="209"/>
      <c r="R90" s="182"/>
    </row>
    <row r="91" spans="1:18" ht="12.75" customHeight="1">
      <c r="A91" s="249" t="s">
        <v>240</v>
      </c>
      <c r="B91" s="185" t="s">
        <v>241</v>
      </c>
      <c r="C91" s="185"/>
      <c r="D91" s="182"/>
      <c r="E91" s="182" t="s">
        <v>222</v>
      </c>
      <c r="F91" s="182"/>
      <c r="G91" s="182"/>
      <c r="H91" s="182"/>
      <c r="I91" s="186"/>
      <c r="J91" s="186"/>
      <c r="K91" s="207">
        <v>51088876.359999999</v>
      </c>
      <c r="L91" s="207">
        <v>0</v>
      </c>
      <c r="M91" s="207">
        <v>51088876.359999999</v>
      </c>
      <c r="N91" s="207">
        <v>0</v>
      </c>
      <c r="O91" s="210">
        <v>6672434</v>
      </c>
      <c r="P91" s="208">
        <v>57761310.359999999</v>
      </c>
      <c r="Q91" s="209"/>
      <c r="R91" s="182"/>
    </row>
    <row r="92" spans="1:18" ht="12.75" customHeight="1">
      <c r="A92" s="249" t="s">
        <v>351</v>
      </c>
      <c r="B92" s="185" t="s">
        <v>352</v>
      </c>
      <c r="C92" s="185"/>
      <c r="D92" s="182"/>
      <c r="E92" s="331" t="s">
        <v>306</v>
      </c>
      <c r="F92" s="182"/>
      <c r="G92" s="182"/>
      <c r="H92" s="182"/>
      <c r="I92" s="182"/>
      <c r="J92" s="186"/>
      <c r="K92" s="210">
        <v>0</v>
      </c>
      <c r="L92" s="210">
        <v>0</v>
      </c>
      <c r="M92" s="210">
        <v>0</v>
      </c>
      <c r="N92" s="207">
        <v>0</v>
      </c>
      <c r="O92" s="210">
        <v>0</v>
      </c>
      <c r="P92" s="208">
        <v>0</v>
      </c>
      <c r="Q92" s="209"/>
      <c r="R92" s="182"/>
    </row>
    <row r="93" spans="1:18" ht="12.75" customHeight="1">
      <c r="A93" s="249" t="s">
        <v>242</v>
      </c>
      <c r="B93" s="185" t="s">
        <v>237</v>
      </c>
      <c r="C93" s="185"/>
      <c r="D93" s="182"/>
      <c r="E93" s="182" t="s">
        <v>224</v>
      </c>
      <c r="F93" s="182"/>
      <c r="G93" s="182"/>
      <c r="H93" s="182"/>
      <c r="I93" s="186"/>
      <c r="J93" s="186"/>
      <c r="K93" s="207">
        <v>1151767.05</v>
      </c>
      <c r="L93" s="207">
        <v>0</v>
      </c>
      <c r="M93" s="207">
        <v>1151767.05</v>
      </c>
      <c r="N93" s="207">
        <v>0</v>
      </c>
      <c r="O93" s="210">
        <v>0</v>
      </c>
      <c r="P93" s="208">
        <v>1151767.05</v>
      </c>
      <c r="Q93" s="209"/>
      <c r="R93" s="182"/>
    </row>
    <row r="94" spans="1:18" ht="12.75" customHeight="1">
      <c r="A94" s="249" t="s">
        <v>243</v>
      </c>
      <c r="B94" s="185" t="s">
        <v>244</v>
      </c>
      <c r="C94" s="185"/>
      <c r="D94" s="182"/>
      <c r="E94" s="182" t="s">
        <v>227</v>
      </c>
      <c r="F94" s="182"/>
      <c r="G94" s="182"/>
      <c r="H94" s="182"/>
      <c r="I94" s="186"/>
      <c r="J94" s="186"/>
      <c r="K94" s="207">
        <v>166603615.52000001</v>
      </c>
      <c r="L94" s="207">
        <v>0</v>
      </c>
      <c r="M94" s="207">
        <v>166603615.52000001</v>
      </c>
      <c r="N94" s="207">
        <v>0</v>
      </c>
      <c r="O94" s="207">
        <v>21658</v>
      </c>
      <c r="P94" s="208">
        <v>166625273.52000001</v>
      </c>
      <c r="Q94" s="209"/>
      <c r="R94" s="182"/>
    </row>
    <row r="95" spans="1:18" ht="12.75" customHeight="1">
      <c r="A95" s="249" t="s">
        <v>353</v>
      </c>
      <c r="B95" s="185" t="s">
        <v>354</v>
      </c>
      <c r="C95" s="185"/>
      <c r="D95" s="182"/>
      <c r="E95" s="182" t="s">
        <v>286</v>
      </c>
      <c r="F95" s="182"/>
      <c r="G95" s="182"/>
      <c r="H95" s="182"/>
      <c r="I95" s="186"/>
      <c r="J95" s="186"/>
      <c r="K95" s="207">
        <v>930979487.42999995</v>
      </c>
      <c r="L95" s="210">
        <v>0</v>
      </c>
      <c r="M95" s="207">
        <v>930979487.42999995</v>
      </c>
      <c r="N95" s="207">
        <v>0</v>
      </c>
      <c r="O95" s="210">
        <v>0</v>
      </c>
      <c r="P95" s="208">
        <v>930979487.42999995</v>
      </c>
      <c r="Q95" s="209"/>
      <c r="R95" s="182"/>
    </row>
    <row r="96" spans="1:18" ht="12.75" customHeight="1">
      <c r="A96" s="249" t="s">
        <v>355</v>
      </c>
      <c r="B96" s="185" t="s">
        <v>356</v>
      </c>
      <c r="C96" s="185"/>
      <c r="D96" s="182"/>
      <c r="E96" s="182" t="s">
        <v>287</v>
      </c>
      <c r="F96" s="182"/>
      <c r="G96" s="182"/>
      <c r="H96" s="182"/>
      <c r="I96" s="186"/>
      <c r="J96" s="186"/>
      <c r="K96" s="207">
        <v>342818985.97000003</v>
      </c>
      <c r="L96" s="207">
        <v>-0.53</v>
      </c>
      <c r="M96" s="207">
        <v>342818985.44</v>
      </c>
      <c r="N96" s="207">
        <v>0</v>
      </c>
      <c r="O96" s="210">
        <v>0</v>
      </c>
      <c r="P96" s="208">
        <v>342818985.44</v>
      </c>
      <c r="Q96" s="209"/>
      <c r="R96" s="182"/>
    </row>
    <row r="97" spans="1:18" ht="12.75" customHeight="1">
      <c r="A97" s="249" t="s">
        <v>245</v>
      </c>
      <c r="B97" s="185" t="s">
        <v>237</v>
      </c>
      <c r="C97" s="185"/>
      <c r="D97" s="182"/>
      <c r="E97" s="182" t="s">
        <v>246</v>
      </c>
      <c r="F97" s="182"/>
      <c r="G97" s="182"/>
      <c r="H97" s="182"/>
      <c r="I97" s="186"/>
      <c r="J97" s="227"/>
      <c r="K97" s="207">
        <v>72376386.170000002</v>
      </c>
      <c r="L97" s="207">
        <v>0</v>
      </c>
      <c r="M97" s="207">
        <v>72376386.170000002</v>
      </c>
      <c r="N97" s="207">
        <v>0</v>
      </c>
      <c r="O97" s="210">
        <v>0</v>
      </c>
      <c r="P97" s="208">
        <v>72376386.170000002</v>
      </c>
      <c r="Q97" s="209"/>
      <c r="R97" s="182"/>
    </row>
    <row r="98" spans="1:18" ht="12.75" customHeight="1">
      <c r="A98" s="249" t="s">
        <v>247</v>
      </c>
      <c r="B98" s="185" t="s">
        <v>237</v>
      </c>
      <c r="C98" s="185"/>
      <c r="D98" s="182"/>
      <c r="E98" s="182" t="s">
        <v>229</v>
      </c>
      <c r="F98" s="182"/>
      <c r="G98" s="182"/>
      <c r="H98" s="182"/>
      <c r="I98" s="186"/>
      <c r="J98" s="186"/>
      <c r="K98" s="207">
        <v>18915055.140000001</v>
      </c>
      <c r="L98" s="207">
        <v>0</v>
      </c>
      <c r="M98" s="207">
        <v>18915055.140000001</v>
      </c>
      <c r="N98" s="207">
        <v>0</v>
      </c>
      <c r="O98" s="207">
        <v>1168968</v>
      </c>
      <c r="P98" s="208">
        <v>20084023.140000001</v>
      </c>
      <c r="Q98" s="209"/>
      <c r="R98" s="182"/>
    </row>
    <row r="99" spans="1:18" ht="7.5" customHeight="1">
      <c r="A99" s="249"/>
      <c r="B99" s="197"/>
      <c r="C99" s="197"/>
      <c r="D99" s="182"/>
      <c r="E99" s="182"/>
      <c r="F99" s="182"/>
      <c r="G99" s="182"/>
      <c r="H99" s="182"/>
      <c r="I99" s="186"/>
      <c r="J99" s="186"/>
      <c r="K99" s="207"/>
      <c r="L99" s="207"/>
      <c r="M99" s="207"/>
      <c r="N99" s="207">
        <v>0</v>
      </c>
      <c r="O99" s="207"/>
      <c r="P99" s="208"/>
      <c r="Q99" s="220"/>
      <c r="R99" s="182"/>
    </row>
    <row r="100" spans="1:18" ht="12.75" customHeight="1">
      <c r="A100" s="249" t="s">
        <v>248</v>
      </c>
      <c r="B100" s="185"/>
      <c r="C100" s="185"/>
      <c r="D100" s="182"/>
      <c r="E100" s="223" t="s">
        <v>249</v>
      </c>
      <c r="F100" s="182"/>
      <c r="G100" s="182"/>
      <c r="H100" s="182"/>
      <c r="I100" s="186"/>
      <c r="J100" s="186"/>
      <c r="K100" s="208">
        <v>1690728152.74</v>
      </c>
      <c r="L100" s="208">
        <v>-0.53</v>
      </c>
      <c r="M100" s="208">
        <v>1690728152.21</v>
      </c>
      <c r="N100" s="208">
        <v>0</v>
      </c>
      <c r="O100" s="208">
        <v>41753029</v>
      </c>
      <c r="P100" s="208">
        <v>1732481181.21</v>
      </c>
      <c r="Q100" s="250"/>
      <c r="R100" s="182"/>
    </row>
    <row r="101" spans="1:18" ht="7.5" customHeight="1">
      <c r="A101" s="249"/>
      <c r="B101" s="197"/>
      <c r="C101" s="197"/>
      <c r="D101" s="182"/>
      <c r="E101" s="182"/>
      <c r="F101" s="182"/>
      <c r="G101" s="182"/>
      <c r="H101" s="182"/>
      <c r="I101" s="186"/>
      <c r="J101" s="186"/>
      <c r="K101" s="217"/>
      <c r="L101" s="218"/>
      <c r="M101" s="217"/>
      <c r="N101" s="217"/>
      <c r="O101" s="218"/>
      <c r="P101" s="208">
        <v>0</v>
      </c>
      <c r="Q101" s="186"/>
      <c r="R101" s="182"/>
    </row>
    <row r="102" spans="1:18" ht="12.75" customHeight="1" thickBot="1">
      <c r="A102" s="182"/>
      <c r="B102" s="185"/>
      <c r="C102" s="185"/>
      <c r="D102" s="223" t="s">
        <v>250</v>
      </c>
      <c r="E102" s="182"/>
      <c r="F102" s="182"/>
      <c r="G102" s="182"/>
      <c r="H102" s="182"/>
      <c r="I102" s="186"/>
      <c r="J102" s="186"/>
      <c r="K102" s="221">
        <v>2276893394.0999999</v>
      </c>
      <c r="L102" s="221">
        <v>0.47</v>
      </c>
      <c r="M102" s="221">
        <v>2276893394.5700002</v>
      </c>
      <c r="N102" s="221">
        <v>0</v>
      </c>
      <c r="O102" s="221">
        <v>111310717.28</v>
      </c>
      <c r="P102" s="221">
        <v>2388204111.8499999</v>
      </c>
      <c r="Q102" s="222"/>
      <c r="R102" s="182"/>
    </row>
    <row r="103" spans="1:18" ht="12.75" customHeight="1" thickTop="1">
      <c r="A103" s="182"/>
      <c r="B103" s="185"/>
      <c r="C103" s="185"/>
      <c r="D103" s="223"/>
      <c r="E103" s="182"/>
      <c r="F103" s="182"/>
      <c r="G103" s="182"/>
      <c r="H103" s="182"/>
      <c r="I103" s="186"/>
      <c r="J103" s="186"/>
      <c r="K103" s="217"/>
      <c r="L103" s="218"/>
      <c r="M103" s="217"/>
      <c r="N103" s="217"/>
      <c r="O103" s="218"/>
      <c r="P103" s="217"/>
      <c r="Q103" s="250"/>
      <c r="R103" s="182"/>
    </row>
    <row r="104" spans="1:18" ht="12.75" customHeight="1">
      <c r="A104" s="183"/>
      <c r="B104" s="184"/>
      <c r="C104" s="185"/>
      <c r="D104" s="223" t="s">
        <v>251</v>
      </c>
      <c r="E104" s="182"/>
      <c r="F104" s="224"/>
      <c r="G104" s="182"/>
      <c r="H104" s="182"/>
      <c r="I104" s="182"/>
      <c r="J104" s="182"/>
      <c r="K104" s="208"/>
      <c r="L104" s="225"/>
      <c r="M104" s="208"/>
      <c r="N104" s="208"/>
      <c r="O104" s="225"/>
      <c r="P104" s="217"/>
      <c r="Q104" s="222"/>
      <c r="R104" s="182"/>
    </row>
    <row r="105" spans="1:18" ht="12.75" customHeight="1">
      <c r="A105" s="183" t="s">
        <v>357</v>
      </c>
      <c r="B105" s="184" t="s">
        <v>358</v>
      </c>
      <c r="C105" s="185"/>
      <c r="D105" s="182" t="s">
        <v>252</v>
      </c>
      <c r="E105" s="182"/>
      <c r="F105" s="224"/>
      <c r="G105" s="182"/>
      <c r="H105" s="182"/>
      <c r="I105" s="182"/>
      <c r="J105" s="182"/>
      <c r="K105" s="207">
        <v>0</v>
      </c>
      <c r="L105" s="210">
        <v>0</v>
      </c>
      <c r="M105" s="207">
        <v>0</v>
      </c>
      <c r="N105" s="207">
        <v>0</v>
      </c>
      <c r="O105" s="210">
        <v>0</v>
      </c>
      <c r="P105" s="208">
        <v>0</v>
      </c>
      <c r="Q105" s="209"/>
      <c r="R105" s="182"/>
    </row>
    <row r="106" spans="1:18" ht="12.75" customHeight="1">
      <c r="A106" s="183" t="s">
        <v>359</v>
      </c>
      <c r="B106" s="184" t="s">
        <v>360</v>
      </c>
      <c r="C106" s="185"/>
      <c r="D106" s="182" t="s">
        <v>288</v>
      </c>
      <c r="E106" s="182"/>
      <c r="F106" s="224"/>
      <c r="G106" s="182"/>
      <c r="H106" s="182"/>
      <c r="I106" s="182"/>
      <c r="J106" s="182"/>
      <c r="K106" s="207">
        <v>27136213.190000001</v>
      </c>
      <c r="L106" s="210">
        <v>0</v>
      </c>
      <c r="M106" s="207">
        <v>27136213.190000001</v>
      </c>
      <c r="N106" s="207">
        <v>0</v>
      </c>
      <c r="O106" s="210">
        <v>0</v>
      </c>
      <c r="P106" s="208">
        <v>27136213.190000001</v>
      </c>
      <c r="Q106" s="209"/>
      <c r="R106" s="182"/>
    </row>
    <row r="107" spans="1:18" ht="12.75" customHeight="1">
      <c r="A107" s="183" t="s">
        <v>361</v>
      </c>
      <c r="B107" s="184" t="s">
        <v>362</v>
      </c>
      <c r="C107" s="185"/>
      <c r="D107" s="182" t="s">
        <v>289</v>
      </c>
      <c r="E107" s="182"/>
      <c r="F107" s="224"/>
      <c r="G107" s="182"/>
      <c r="H107" s="182"/>
      <c r="I107" s="182"/>
      <c r="J107" s="182"/>
      <c r="K107" s="207">
        <v>82920753</v>
      </c>
      <c r="L107" s="210">
        <v>0</v>
      </c>
      <c r="M107" s="207">
        <v>82920753</v>
      </c>
      <c r="N107" s="207">
        <v>0</v>
      </c>
      <c r="O107" s="210">
        <v>0</v>
      </c>
      <c r="P107" s="208">
        <v>82920753</v>
      </c>
      <c r="Q107" s="209"/>
      <c r="R107" s="182"/>
    </row>
    <row r="108" spans="1:18" ht="12.75" customHeight="1">
      <c r="A108" s="183" t="s">
        <v>301</v>
      </c>
      <c r="B108" s="184" t="s">
        <v>302</v>
      </c>
      <c r="C108" s="185"/>
      <c r="D108" s="182" t="s">
        <v>303</v>
      </c>
      <c r="E108" s="182"/>
      <c r="F108" s="224"/>
      <c r="G108" s="182"/>
      <c r="H108" s="182"/>
      <c r="I108" s="182"/>
      <c r="J108" s="227"/>
      <c r="K108" s="207">
        <v>74961129</v>
      </c>
      <c r="L108" s="210">
        <v>0</v>
      </c>
      <c r="M108" s="207">
        <v>74961129</v>
      </c>
      <c r="N108" s="207">
        <v>0</v>
      </c>
      <c r="O108" s="210">
        <v>0</v>
      </c>
      <c r="P108" s="208">
        <v>74961129</v>
      </c>
      <c r="Q108" s="209"/>
      <c r="R108" s="182"/>
    </row>
    <row r="109" spans="1:18" ht="12.75" customHeight="1">
      <c r="A109" s="183" t="s">
        <v>293</v>
      </c>
      <c r="B109" s="184" t="s">
        <v>363</v>
      </c>
      <c r="C109" s="185"/>
      <c r="D109" s="182" t="s">
        <v>294</v>
      </c>
      <c r="E109" s="182"/>
      <c r="F109" s="224"/>
      <c r="G109" s="182"/>
      <c r="H109" s="182"/>
      <c r="I109" s="182"/>
      <c r="J109" s="227"/>
      <c r="K109" s="207">
        <v>0</v>
      </c>
      <c r="L109" s="210">
        <v>0</v>
      </c>
      <c r="M109" s="210">
        <v>0</v>
      </c>
      <c r="N109" s="207">
        <v>0</v>
      </c>
      <c r="O109" s="207">
        <v>3398782</v>
      </c>
      <c r="P109" s="208">
        <v>3398782</v>
      </c>
      <c r="Q109" s="209"/>
      <c r="R109" s="182"/>
    </row>
    <row r="110" spans="1:18" ht="12.75" customHeight="1">
      <c r="A110" s="183" t="s">
        <v>364</v>
      </c>
      <c r="B110" s="184" t="s">
        <v>365</v>
      </c>
      <c r="C110" s="185"/>
      <c r="D110" s="182" t="s">
        <v>366</v>
      </c>
      <c r="E110" s="182"/>
      <c r="F110" s="224"/>
      <c r="G110" s="182"/>
      <c r="H110" s="182"/>
      <c r="I110" s="182"/>
      <c r="J110" s="227"/>
      <c r="K110" s="207">
        <v>66820357.839999996</v>
      </c>
      <c r="L110" s="210">
        <v>-0.21</v>
      </c>
      <c r="M110" s="207">
        <v>66820357.629999995</v>
      </c>
      <c r="N110" s="207">
        <v>0</v>
      </c>
      <c r="O110" s="210">
        <v>417563</v>
      </c>
      <c r="P110" s="208">
        <v>67237920.629999995</v>
      </c>
      <c r="Q110" s="209"/>
      <c r="R110" s="182"/>
    </row>
    <row r="111" spans="1:18" ht="12.75" customHeight="1">
      <c r="A111" s="183" t="s">
        <v>367</v>
      </c>
      <c r="B111" s="184" t="s">
        <v>368</v>
      </c>
      <c r="C111" s="185"/>
      <c r="D111" s="182" t="s">
        <v>369</v>
      </c>
      <c r="E111" s="182"/>
      <c r="F111" s="224"/>
      <c r="G111" s="182"/>
      <c r="H111" s="182"/>
      <c r="I111" s="182"/>
      <c r="J111" s="182"/>
      <c r="K111" s="207">
        <v>0</v>
      </c>
      <c r="L111" s="210">
        <v>0</v>
      </c>
      <c r="M111" s="210">
        <v>0</v>
      </c>
      <c r="N111" s="207">
        <v>0</v>
      </c>
      <c r="O111" s="210">
        <v>0</v>
      </c>
      <c r="P111" s="226">
        <v>0</v>
      </c>
      <c r="Q111" s="209"/>
      <c r="R111" s="182"/>
    </row>
    <row r="112" spans="1:18" ht="6" customHeight="1">
      <c r="A112" s="183"/>
      <c r="B112" s="184"/>
      <c r="C112" s="185"/>
      <c r="D112" s="223"/>
      <c r="E112" s="182"/>
      <c r="F112" s="224"/>
      <c r="G112" s="182"/>
      <c r="H112" s="182"/>
      <c r="I112" s="182"/>
      <c r="J112" s="182"/>
      <c r="K112" s="207"/>
      <c r="L112" s="251"/>
      <c r="M112" s="207"/>
      <c r="N112" s="207"/>
      <c r="O112" s="252"/>
      <c r="P112" s="217"/>
      <c r="Q112" s="220"/>
      <c r="R112" s="182"/>
    </row>
    <row r="113" spans="1:18" ht="12.75" customHeight="1">
      <c r="A113" s="183"/>
      <c r="B113" s="184"/>
      <c r="C113" s="185"/>
      <c r="D113" s="223" t="s">
        <v>253</v>
      </c>
      <c r="E113" s="182"/>
      <c r="F113" s="224"/>
      <c r="G113" s="182"/>
      <c r="H113" s="182"/>
      <c r="I113" s="182"/>
      <c r="J113" s="182"/>
      <c r="K113" s="253">
        <v>251838453.03</v>
      </c>
      <c r="L113" s="253">
        <v>-0.21</v>
      </c>
      <c r="M113" s="253">
        <v>251838452.81999999</v>
      </c>
      <c r="N113" s="253">
        <v>0</v>
      </c>
      <c r="O113" s="253">
        <v>3816345</v>
      </c>
      <c r="P113" s="253">
        <v>255654797.81999999</v>
      </c>
      <c r="Q113" s="220"/>
      <c r="R113" s="182"/>
    </row>
    <row r="114" spans="1:18" ht="18.75" customHeight="1" thickBot="1">
      <c r="A114" s="183"/>
      <c r="B114" s="184"/>
      <c r="C114" s="185"/>
      <c r="D114" s="223" t="s">
        <v>290</v>
      </c>
      <c r="E114" s="223"/>
      <c r="F114" s="223"/>
      <c r="G114" s="223"/>
      <c r="H114" s="223"/>
      <c r="I114" s="223"/>
      <c r="J114" s="182"/>
      <c r="K114" s="221">
        <v>2528731847.1300001</v>
      </c>
      <c r="L114" s="221">
        <v>0.26</v>
      </c>
      <c r="M114" s="221">
        <v>2528731847.3900003</v>
      </c>
      <c r="N114" s="221">
        <v>0</v>
      </c>
      <c r="O114" s="221">
        <v>115127062.28</v>
      </c>
      <c r="P114" s="221">
        <v>2643858909.6700001</v>
      </c>
      <c r="Q114" s="204"/>
      <c r="R114" s="182"/>
    </row>
    <row r="115" spans="1:18" ht="12.75" customHeight="1" thickTop="1">
      <c r="A115" s="249"/>
      <c r="B115" s="197"/>
      <c r="C115" s="197"/>
      <c r="D115" s="182"/>
      <c r="E115" s="182"/>
      <c r="F115" s="182"/>
      <c r="G115" s="182"/>
      <c r="H115" s="182"/>
      <c r="I115" s="186"/>
      <c r="J115" s="186"/>
      <c r="K115" s="217"/>
      <c r="L115" s="218"/>
      <c r="M115" s="217"/>
      <c r="N115" s="217"/>
      <c r="O115" s="218"/>
      <c r="P115" s="217"/>
      <c r="Q115" s="186"/>
      <c r="R115" s="182"/>
    </row>
    <row r="116" spans="1:18" ht="12.75" customHeight="1">
      <c r="A116" s="249"/>
      <c r="B116" s="185"/>
      <c r="C116" s="185"/>
      <c r="D116" s="223" t="s">
        <v>254</v>
      </c>
      <c r="E116" s="182"/>
      <c r="F116" s="182"/>
      <c r="G116" s="182"/>
      <c r="H116" s="182"/>
      <c r="I116" s="186"/>
      <c r="J116" s="186"/>
      <c r="K116" s="217"/>
      <c r="L116" s="218"/>
      <c r="M116" s="217"/>
      <c r="N116" s="217"/>
      <c r="O116" s="218"/>
      <c r="P116" s="217"/>
      <c r="Q116" s="198"/>
      <c r="R116" s="182"/>
    </row>
    <row r="117" spans="1:18" ht="12.75" customHeight="1">
      <c r="A117" s="249" t="s">
        <v>255</v>
      </c>
      <c r="B117" s="185" t="s">
        <v>256</v>
      </c>
      <c r="C117" s="185"/>
      <c r="D117" s="182" t="s">
        <v>257</v>
      </c>
      <c r="E117" s="182"/>
      <c r="F117" s="182"/>
      <c r="G117" s="182"/>
      <c r="H117" s="182"/>
      <c r="I117" s="186"/>
      <c r="J117" s="186"/>
      <c r="K117" s="207">
        <v>4358446023.8000002</v>
      </c>
      <c r="L117" s="207">
        <v>-9977492</v>
      </c>
      <c r="M117" s="207">
        <v>4348468531.8000002</v>
      </c>
      <c r="N117" s="207">
        <v>0</v>
      </c>
      <c r="O117" s="207">
        <v>65138521</v>
      </c>
      <c r="P117" s="208">
        <v>4413607052.8000002</v>
      </c>
      <c r="Q117" s="209"/>
      <c r="R117" s="182"/>
    </row>
    <row r="118" spans="1:18" ht="12.75" customHeight="1">
      <c r="A118" s="249"/>
      <c r="B118" s="185"/>
      <c r="C118" s="185"/>
      <c r="D118" s="182" t="s">
        <v>258</v>
      </c>
      <c r="E118" s="182"/>
      <c r="F118" s="182"/>
      <c r="G118" s="182"/>
      <c r="H118" s="182"/>
      <c r="I118" s="186"/>
      <c r="J118" s="186"/>
      <c r="K118" s="210">
        <v>0</v>
      </c>
      <c r="L118" s="210">
        <v>0</v>
      </c>
      <c r="M118" s="210">
        <v>0</v>
      </c>
      <c r="N118" s="207">
        <v>0</v>
      </c>
      <c r="O118" s="210">
        <v>0</v>
      </c>
      <c r="P118" s="226">
        <v>0</v>
      </c>
      <c r="Q118" s="219"/>
      <c r="R118" s="182"/>
    </row>
    <row r="119" spans="1:18" ht="12.75" customHeight="1">
      <c r="A119" s="249"/>
      <c r="B119" s="185"/>
      <c r="C119" s="185"/>
      <c r="D119" s="182"/>
      <c r="E119" s="182" t="s">
        <v>259</v>
      </c>
      <c r="F119" s="182"/>
      <c r="G119" s="182"/>
      <c r="H119" s="182"/>
      <c r="I119" s="186"/>
      <c r="J119" s="186"/>
      <c r="K119" s="210">
        <v>0</v>
      </c>
      <c r="L119" s="210">
        <v>0</v>
      </c>
      <c r="M119" s="210">
        <v>0</v>
      </c>
      <c r="N119" s="207">
        <v>0</v>
      </c>
      <c r="O119" s="210">
        <v>0</v>
      </c>
      <c r="P119" s="226">
        <v>0</v>
      </c>
      <c r="Q119" s="219"/>
      <c r="R119" s="182"/>
    </row>
    <row r="120" spans="1:18" ht="12.75" customHeight="1">
      <c r="A120" s="249" t="s">
        <v>260</v>
      </c>
      <c r="B120" s="185" t="s">
        <v>261</v>
      </c>
      <c r="C120" s="185"/>
      <c r="D120" s="182"/>
      <c r="E120" s="182"/>
      <c r="F120" s="182" t="s">
        <v>262</v>
      </c>
      <c r="G120" s="182"/>
      <c r="H120" s="182"/>
      <c r="I120" s="186"/>
      <c r="J120" s="186"/>
      <c r="K120" s="207">
        <v>5876058.7300000004</v>
      </c>
      <c r="L120" s="210">
        <v>-1176250</v>
      </c>
      <c r="M120" s="207">
        <v>4699808.7300000004</v>
      </c>
      <c r="N120" s="207">
        <v>0</v>
      </c>
      <c r="O120" s="207">
        <v>600183114.76999998</v>
      </c>
      <c r="P120" s="208">
        <v>604882923.5</v>
      </c>
      <c r="Q120" s="209"/>
      <c r="R120" s="182"/>
    </row>
    <row r="121" spans="1:18" ht="12.75" customHeight="1">
      <c r="A121" s="249"/>
      <c r="B121" s="185"/>
      <c r="C121" s="185"/>
      <c r="D121" s="182"/>
      <c r="E121" s="182" t="s">
        <v>263</v>
      </c>
      <c r="F121" s="182"/>
      <c r="G121" s="182"/>
      <c r="H121" s="182"/>
      <c r="I121" s="186"/>
      <c r="J121" s="186"/>
      <c r="K121" s="207">
        <v>0</v>
      </c>
      <c r="L121" s="210">
        <v>0</v>
      </c>
      <c r="M121" s="210">
        <v>0</v>
      </c>
      <c r="N121" s="207">
        <v>0</v>
      </c>
      <c r="O121" s="210">
        <v>0</v>
      </c>
      <c r="P121" s="226">
        <v>0</v>
      </c>
      <c r="Q121" s="220"/>
      <c r="R121" s="182"/>
    </row>
    <row r="122" spans="1:18" ht="12.75" customHeight="1">
      <c r="A122" s="249" t="s">
        <v>264</v>
      </c>
      <c r="B122" s="185" t="s">
        <v>265</v>
      </c>
      <c r="C122" s="185"/>
      <c r="D122" s="182"/>
      <c r="E122" s="182"/>
      <c r="F122" s="182" t="s">
        <v>262</v>
      </c>
      <c r="G122" s="182"/>
      <c r="H122" s="182"/>
      <c r="I122" s="186"/>
      <c r="J122" s="186"/>
      <c r="K122" s="207">
        <v>10607673.689999999</v>
      </c>
      <c r="L122" s="207">
        <v>178763469.31</v>
      </c>
      <c r="M122" s="207">
        <v>189371143</v>
      </c>
      <c r="N122" s="207">
        <v>0</v>
      </c>
      <c r="O122" s="207">
        <v>204421215</v>
      </c>
      <c r="P122" s="208">
        <v>393792358</v>
      </c>
      <c r="Q122" s="209"/>
      <c r="R122" s="182"/>
    </row>
    <row r="123" spans="1:18" ht="12.75" customHeight="1">
      <c r="A123" s="249" t="s">
        <v>266</v>
      </c>
      <c r="B123" s="185" t="s">
        <v>267</v>
      </c>
      <c r="C123" s="185"/>
      <c r="D123" s="182"/>
      <c r="E123" s="182"/>
      <c r="F123" s="182" t="s">
        <v>268</v>
      </c>
      <c r="G123" s="182"/>
      <c r="H123" s="182"/>
      <c r="I123" s="186"/>
      <c r="J123" s="186"/>
      <c r="K123" s="207">
        <v>292988237.85000002</v>
      </c>
      <c r="L123" s="207">
        <v>-189797990.07000002</v>
      </c>
      <c r="M123" s="207">
        <v>103190247.77999994</v>
      </c>
      <c r="N123" s="207">
        <v>0</v>
      </c>
      <c r="O123" s="207">
        <v>133611109.22</v>
      </c>
      <c r="P123" s="208">
        <v>236801356.99999994</v>
      </c>
      <c r="Q123" s="209"/>
      <c r="R123" s="182"/>
    </row>
    <row r="124" spans="1:18" ht="12.75" customHeight="1">
      <c r="A124" s="249" t="s">
        <v>269</v>
      </c>
      <c r="B124" s="185" t="s">
        <v>267</v>
      </c>
      <c r="C124" s="185"/>
      <c r="D124" s="182"/>
      <c r="E124" s="182"/>
      <c r="F124" s="182" t="s">
        <v>270</v>
      </c>
      <c r="G124" s="182"/>
      <c r="H124" s="182"/>
      <c r="I124" s="186"/>
      <c r="J124" s="186"/>
      <c r="K124" s="207">
        <v>14141349.720000006</v>
      </c>
      <c r="L124" s="207">
        <v>0</v>
      </c>
      <c r="M124" s="207">
        <v>14141349.720000006</v>
      </c>
      <c r="N124" s="207">
        <v>0</v>
      </c>
      <c r="O124" s="207">
        <v>291634695.45999998</v>
      </c>
      <c r="P124" s="208">
        <v>305776045.18000001</v>
      </c>
      <c r="Q124" s="209"/>
      <c r="R124" s="182"/>
    </row>
    <row r="125" spans="1:18" ht="12.75" customHeight="1">
      <c r="A125" s="249" t="s">
        <v>271</v>
      </c>
      <c r="B125" s="185" t="s">
        <v>267</v>
      </c>
      <c r="C125" s="185"/>
      <c r="D125" s="182"/>
      <c r="E125" s="182"/>
      <c r="F125" s="182" t="s">
        <v>272</v>
      </c>
      <c r="G125" s="182"/>
      <c r="H125" s="182"/>
      <c r="I125" s="186"/>
      <c r="J125" s="186"/>
      <c r="K125" s="207">
        <v>1411073525.8499999</v>
      </c>
      <c r="L125" s="207">
        <v>9977492</v>
      </c>
      <c r="M125" s="207">
        <v>1421051017.8499999</v>
      </c>
      <c r="N125" s="207">
        <v>0</v>
      </c>
      <c r="O125" s="207">
        <v>2209767</v>
      </c>
      <c r="P125" s="208">
        <v>1423260784.8499999</v>
      </c>
      <c r="Q125" s="209"/>
      <c r="R125" s="182"/>
    </row>
    <row r="126" spans="1:18" ht="12.75" customHeight="1">
      <c r="A126" s="249" t="s">
        <v>273</v>
      </c>
      <c r="B126" s="185" t="s">
        <v>274</v>
      </c>
      <c r="C126" s="185"/>
      <c r="D126" s="182"/>
      <c r="E126" s="182"/>
      <c r="F126" s="182" t="s">
        <v>275</v>
      </c>
      <c r="G126" s="182"/>
      <c r="H126" s="182"/>
      <c r="I126" s="186"/>
      <c r="J126" s="186"/>
      <c r="K126" s="207">
        <v>545658.9099999998</v>
      </c>
      <c r="L126" s="210">
        <v>0</v>
      </c>
      <c r="M126" s="207">
        <v>545658.9099999998</v>
      </c>
      <c r="N126" s="207">
        <v>0</v>
      </c>
      <c r="O126" s="207">
        <v>872384</v>
      </c>
      <c r="P126" s="208">
        <v>1418042.9099999997</v>
      </c>
      <c r="Q126" s="209"/>
      <c r="R126" s="182"/>
    </row>
    <row r="127" spans="1:18" ht="12.75" customHeight="1">
      <c r="A127" s="249" t="s">
        <v>276</v>
      </c>
      <c r="B127" s="185" t="s">
        <v>267</v>
      </c>
      <c r="C127" s="185"/>
      <c r="D127" s="182"/>
      <c r="E127" s="182"/>
      <c r="F127" s="182" t="s">
        <v>277</v>
      </c>
      <c r="G127" s="182"/>
      <c r="H127" s="182"/>
      <c r="I127" s="186"/>
      <c r="J127" s="186"/>
      <c r="K127" s="210">
        <v>0</v>
      </c>
      <c r="L127" s="210">
        <v>0</v>
      </c>
      <c r="M127" s="210">
        <v>0</v>
      </c>
      <c r="N127" s="207">
        <v>0</v>
      </c>
      <c r="O127" s="207">
        <v>13414794</v>
      </c>
      <c r="P127" s="208">
        <v>13414794</v>
      </c>
      <c r="Q127" s="209"/>
      <c r="R127" s="182"/>
    </row>
    <row r="128" spans="1:18" ht="12.75" customHeight="1">
      <c r="A128" s="249" t="s">
        <v>278</v>
      </c>
      <c r="B128" s="185" t="s">
        <v>279</v>
      </c>
      <c r="C128" s="185"/>
      <c r="D128" s="182" t="s">
        <v>280</v>
      </c>
      <c r="E128" s="182"/>
      <c r="F128" s="182"/>
      <c r="G128" s="182"/>
      <c r="H128" s="182"/>
      <c r="I128" s="186"/>
      <c r="J128" s="186"/>
      <c r="K128" s="254">
        <v>-421467683.17000002</v>
      </c>
      <c r="L128" s="254">
        <v>12210771.580000021</v>
      </c>
      <c r="M128" s="254">
        <v>-409256911.58999985</v>
      </c>
      <c r="N128" s="254">
        <v>0</v>
      </c>
      <c r="O128" s="254">
        <v>322847949</v>
      </c>
      <c r="P128" s="253">
        <v>-86408962.589999855</v>
      </c>
      <c r="Q128" s="209"/>
      <c r="R128" s="182"/>
    </row>
    <row r="129" spans="1:18" ht="9" customHeight="1">
      <c r="A129" s="183"/>
      <c r="B129" s="196"/>
      <c r="C129" s="197"/>
      <c r="D129" s="182"/>
      <c r="E129" s="182"/>
      <c r="F129" s="182"/>
      <c r="G129" s="182"/>
      <c r="H129" s="182"/>
      <c r="I129" s="198"/>
      <c r="J129" s="198"/>
      <c r="K129" s="217"/>
      <c r="L129" s="217"/>
      <c r="M129" s="217"/>
      <c r="N129" s="217"/>
      <c r="O129" s="217"/>
      <c r="P129" s="217"/>
      <c r="Q129" s="220"/>
      <c r="R129" s="182"/>
    </row>
    <row r="130" spans="1:18" ht="12.75" customHeight="1" thickBot="1">
      <c r="A130" s="183" t="s">
        <v>281</v>
      </c>
      <c r="B130" s="184"/>
      <c r="C130" s="185"/>
      <c r="D130" s="223" t="s">
        <v>282</v>
      </c>
      <c r="E130" s="182"/>
      <c r="F130" s="182"/>
      <c r="G130" s="182"/>
      <c r="H130" s="182"/>
      <c r="I130" s="186"/>
      <c r="J130" s="186"/>
      <c r="K130" s="255">
        <v>5672210845.3800001</v>
      </c>
      <c r="L130" s="255">
        <v>0.82</v>
      </c>
      <c r="M130" s="255">
        <v>5672210846.1999998</v>
      </c>
      <c r="N130" s="255">
        <v>0</v>
      </c>
      <c r="O130" s="255">
        <v>1634333549.45</v>
      </c>
      <c r="P130" s="221">
        <v>7306544395.6499996</v>
      </c>
      <c r="Q130" s="204"/>
      <c r="R130" s="182"/>
    </row>
    <row r="131" spans="1:18" ht="9" customHeight="1" thickTop="1">
      <c r="A131" s="183"/>
      <c r="B131" s="196"/>
      <c r="C131" s="197"/>
      <c r="D131" s="182"/>
      <c r="E131" s="182"/>
      <c r="F131" s="182"/>
      <c r="G131" s="182"/>
      <c r="H131" s="182"/>
      <c r="I131" s="198"/>
      <c r="J131" s="198"/>
      <c r="K131" s="217"/>
      <c r="L131" s="217"/>
      <c r="M131" s="217"/>
      <c r="N131" s="217"/>
      <c r="O131" s="217"/>
      <c r="P131" s="217"/>
      <c r="Q131" s="186"/>
      <c r="R131" s="182"/>
    </row>
    <row r="132" spans="1:18" ht="24.75" customHeight="1" thickBot="1">
      <c r="A132" s="183"/>
      <c r="B132" s="184"/>
      <c r="C132" s="185"/>
      <c r="D132" s="223" t="s">
        <v>370</v>
      </c>
      <c r="E132" s="256"/>
      <c r="F132" s="256"/>
      <c r="G132" s="256"/>
      <c r="H132" s="256"/>
      <c r="I132" s="256"/>
      <c r="J132" s="182"/>
      <c r="K132" s="221">
        <v>8200942692.5100002</v>
      </c>
      <c r="L132" s="221">
        <v>1.08</v>
      </c>
      <c r="M132" s="221">
        <v>8200942693.5900002</v>
      </c>
      <c r="N132" s="221">
        <v>0</v>
      </c>
      <c r="O132" s="221">
        <v>1749460611.73</v>
      </c>
      <c r="P132" s="221">
        <v>9950403305.3199997</v>
      </c>
      <c r="Q132" s="204"/>
      <c r="R132" s="182"/>
    </row>
    <row r="133" spans="1:18" ht="9" customHeight="1" thickTop="1">
      <c r="A133" s="183"/>
      <c r="B133" s="196"/>
      <c r="C133" s="197"/>
      <c r="D133" s="182"/>
      <c r="E133" s="182"/>
      <c r="F133" s="182"/>
      <c r="G133" s="182"/>
      <c r="H133" s="182"/>
      <c r="I133" s="198"/>
      <c r="J133" s="198"/>
      <c r="K133" s="198"/>
      <c r="L133" s="198"/>
      <c r="M133" s="198"/>
      <c r="N133" s="186"/>
      <c r="O133" s="186"/>
      <c r="P133" s="186"/>
      <c r="Q133" s="186"/>
      <c r="R133" s="182"/>
    </row>
    <row r="134" spans="1:18" ht="12.75" customHeight="1">
      <c r="A134" s="183"/>
      <c r="B134" s="184"/>
      <c r="C134" s="185"/>
      <c r="D134" s="182" t="s">
        <v>91</v>
      </c>
      <c r="E134" s="182"/>
      <c r="F134" s="182"/>
      <c r="G134" s="182"/>
      <c r="H134" s="182"/>
      <c r="I134" s="186"/>
      <c r="J134" s="186"/>
      <c r="K134" s="186"/>
      <c r="L134" s="186"/>
      <c r="M134" s="186"/>
      <c r="N134" s="186"/>
      <c r="O134" s="186"/>
      <c r="P134" s="186"/>
      <c r="Q134" s="186"/>
      <c r="R134" s="182"/>
    </row>
    <row r="135" spans="1:18" ht="9" customHeight="1">
      <c r="A135" s="183"/>
      <c r="B135" s="196"/>
      <c r="C135" s="196"/>
      <c r="D135" s="182"/>
      <c r="E135" s="182"/>
      <c r="F135" s="182"/>
      <c r="G135" s="182"/>
      <c r="H135" s="182"/>
      <c r="I135" s="257"/>
      <c r="J135" s="257"/>
      <c r="K135" s="257"/>
      <c r="L135" s="257"/>
      <c r="M135" s="257"/>
      <c r="N135" s="186"/>
      <c r="O135" s="182"/>
      <c r="P135" s="182"/>
      <c r="Q135" s="182"/>
      <c r="R135" s="182"/>
    </row>
    <row r="136" spans="1:18" ht="12.75" customHeight="1">
      <c r="A136" s="183"/>
      <c r="B136" s="184"/>
      <c r="C136" s="184"/>
      <c r="D136" s="182"/>
      <c r="E136" s="182"/>
      <c r="F136" s="182"/>
      <c r="G136" s="182"/>
      <c r="H136" s="182"/>
      <c r="I136" s="182"/>
      <c r="J136" s="182"/>
      <c r="K136" s="258">
        <v>0</v>
      </c>
      <c r="L136" s="258">
        <v>-0.61999999940395367</v>
      </c>
      <c r="M136" s="258">
        <v>-0.61999988555908203</v>
      </c>
      <c r="N136" s="258">
        <v>0</v>
      </c>
      <c r="O136" s="258">
        <v>2.059999942779541</v>
      </c>
      <c r="P136" s="258">
        <v>1.4400005340576172</v>
      </c>
      <c r="Q136" s="258"/>
      <c r="R136" s="182"/>
    </row>
    <row r="137" spans="1:18" ht="12.75" customHeight="1">
      <c r="A137" s="183"/>
      <c r="B137" s="184"/>
      <c r="C137" s="259" t="s">
        <v>283</v>
      </c>
      <c r="D137" s="259"/>
      <c r="E137" s="259"/>
      <c r="F137" s="259"/>
      <c r="G137" s="259"/>
      <c r="H137" s="259"/>
      <c r="I137" s="259"/>
      <c r="J137" s="259"/>
      <c r="K137" s="259"/>
      <c r="L137" s="259"/>
      <c r="M137" s="260"/>
      <c r="N137" s="260"/>
      <c r="O137" s="260"/>
      <c r="P137" s="260"/>
      <c r="Q137" s="260"/>
      <c r="R137" s="182"/>
    </row>
    <row r="138" spans="1:18" ht="12.75" customHeight="1">
      <c r="A138" s="183"/>
      <c r="B138" s="184"/>
      <c r="C138" s="184"/>
      <c r="D138" s="182"/>
      <c r="E138" s="182"/>
      <c r="F138" s="182"/>
      <c r="G138" s="182"/>
      <c r="H138" s="182"/>
      <c r="I138" s="182"/>
      <c r="J138" s="182"/>
      <c r="K138" s="182"/>
      <c r="L138" s="261" t="s">
        <v>92</v>
      </c>
      <c r="M138" s="260"/>
      <c r="N138" s="260"/>
      <c r="O138" s="260"/>
      <c r="P138" s="260"/>
      <c r="Q138" s="260"/>
      <c r="R138" s="182"/>
    </row>
    <row r="139" spans="1:18" ht="12.75" customHeight="1">
      <c r="A139" s="183"/>
      <c r="B139" s="184"/>
      <c r="C139" s="184"/>
      <c r="D139" s="182"/>
      <c r="E139" s="182"/>
      <c r="F139" s="182"/>
      <c r="G139" s="182"/>
      <c r="H139" s="182"/>
      <c r="I139" s="182"/>
      <c r="J139" s="182"/>
      <c r="K139" s="182"/>
      <c r="L139" s="182"/>
      <c r="M139" s="260"/>
      <c r="N139" s="260"/>
      <c r="O139" s="260"/>
      <c r="P139" s="260"/>
      <c r="Q139" s="260"/>
      <c r="R139" s="182"/>
    </row>
    <row r="140" spans="1:18" ht="12.75" customHeight="1">
      <c r="A140" s="183"/>
      <c r="B140" s="184"/>
      <c r="C140" s="184"/>
      <c r="D140" s="182"/>
      <c r="E140" s="182"/>
      <c r="F140" s="182"/>
      <c r="G140" s="182"/>
      <c r="H140" s="182"/>
      <c r="I140" s="182"/>
      <c r="J140" s="182"/>
      <c r="K140" s="182"/>
      <c r="L140" s="182"/>
      <c r="M140" s="260"/>
      <c r="N140" s="260"/>
      <c r="O140" s="260"/>
      <c r="P140" s="260"/>
      <c r="Q140" s="260"/>
      <c r="R140" s="182"/>
    </row>
    <row r="141" spans="1:18" ht="12.75" customHeight="1">
      <c r="A141" s="183"/>
      <c r="B141" s="184"/>
      <c r="C141" s="184"/>
      <c r="D141" s="182"/>
      <c r="E141" s="182"/>
      <c r="F141" s="182"/>
      <c r="G141" s="182"/>
      <c r="H141" s="182"/>
      <c r="I141" s="182"/>
      <c r="J141" s="182"/>
      <c r="K141" s="182"/>
      <c r="L141" s="182"/>
      <c r="M141" s="260"/>
      <c r="N141" s="260"/>
      <c r="O141" s="260"/>
      <c r="P141" s="260"/>
      <c r="Q141" s="260"/>
      <c r="R141" s="182"/>
    </row>
    <row r="142" spans="1:18" ht="12.75" customHeight="1">
      <c r="A142" s="183"/>
      <c r="B142" s="184"/>
      <c r="C142" s="184"/>
      <c r="D142" s="182"/>
      <c r="E142" s="182"/>
      <c r="F142" s="182"/>
      <c r="G142" s="182"/>
      <c r="H142" s="182"/>
      <c r="I142" s="182"/>
      <c r="J142" s="182"/>
      <c r="K142" s="182"/>
      <c r="L142" s="182"/>
      <c r="M142" s="260"/>
      <c r="N142" s="260"/>
      <c r="O142" s="260"/>
      <c r="P142" s="260"/>
      <c r="Q142" s="260"/>
      <c r="R142" s="182"/>
    </row>
    <row r="143" spans="1:18" ht="12.75" customHeight="1">
      <c r="A143" s="183"/>
      <c r="B143" s="184"/>
      <c r="C143" s="184"/>
      <c r="D143" s="182"/>
      <c r="E143" s="182"/>
      <c r="F143" s="182"/>
      <c r="G143" s="182"/>
      <c r="H143" s="182"/>
      <c r="I143" s="182"/>
      <c r="J143" s="182"/>
      <c r="K143" s="182"/>
      <c r="L143" s="182"/>
      <c r="M143" s="260"/>
      <c r="N143" s="260"/>
      <c r="O143" s="260"/>
      <c r="P143" s="260"/>
      <c r="Q143" s="260"/>
      <c r="R143" s="182"/>
    </row>
    <row r="144" spans="1:18" ht="12.75" customHeight="1">
      <c r="A144" s="183"/>
      <c r="B144" s="184"/>
      <c r="C144" s="184"/>
      <c r="D144" s="182"/>
      <c r="E144" s="182"/>
      <c r="F144" s="182"/>
      <c r="G144" s="182"/>
      <c r="H144" s="182"/>
      <c r="I144" s="182"/>
      <c r="J144" s="182"/>
      <c r="K144" s="182"/>
      <c r="L144" s="182"/>
      <c r="M144" s="260"/>
      <c r="N144" s="260"/>
      <c r="O144" s="260"/>
      <c r="P144" s="260"/>
      <c r="Q144" s="260"/>
      <c r="R144" s="182"/>
    </row>
    <row r="145" spans="1:18" ht="12.75" customHeight="1">
      <c r="A145" s="183"/>
      <c r="B145" s="184"/>
      <c r="C145" s="184"/>
      <c r="D145" s="182"/>
      <c r="E145" s="182"/>
      <c r="F145" s="182"/>
      <c r="G145" s="182"/>
      <c r="H145" s="182"/>
      <c r="I145" s="182"/>
      <c r="J145" s="182"/>
      <c r="K145" s="182"/>
      <c r="L145" s="182"/>
      <c r="M145" s="260"/>
      <c r="N145" s="260"/>
      <c r="O145" s="260"/>
      <c r="P145" s="260"/>
      <c r="Q145" s="260"/>
      <c r="R145" s="182"/>
    </row>
    <row r="146" spans="1:18" ht="12.75" customHeight="1">
      <c r="A146" s="183"/>
      <c r="B146" s="184"/>
      <c r="C146" s="184"/>
      <c r="D146" s="182"/>
      <c r="E146" s="182"/>
      <c r="F146" s="182"/>
      <c r="G146" s="182"/>
      <c r="H146" s="182"/>
      <c r="I146" s="182"/>
      <c r="J146" s="182"/>
      <c r="K146" s="182"/>
      <c r="L146" s="182"/>
      <c r="M146" s="260"/>
      <c r="N146" s="260"/>
      <c r="O146" s="260"/>
      <c r="P146" s="260"/>
      <c r="Q146" s="260"/>
      <c r="R146" s="182"/>
    </row>
    <row r="147" spans="1:18" ht="12.75" customHeight="1">
      <c r="A147" s="183"/>
      <c r="B147" s="184"/>
      <c r="C147" s="184"/>
      <c r="D147" s="182"/>
      <c r="E147" s="182"/>
      <c r="F147" s="182"/>
      <c r="G147" s="182"/>
      <c r="H147" s="182"/>
      <c r="I147" s="182"/>
      <c r="J147" s="182"/>
      <c r="K147" s="182"/>
      <c r="L147" s="182"/>
      <c r="M147" s="260"/>
      <c r="N147" s="260"/>
      <c r="O147" s="260"/>
      <c r="P147" s="260"/>
      <c r="Q147" s="260"/>
      <c r="R147" s="182"/>
    </row>
    <row r="148" spans="1:18" ht="12.75" customHeight="1">
      <c r="A148" s="183"/>
      <c r="B148" s="184"/>
      <c r="C148" s="184"/>
      <c r="D148" s="182"/>
      <c r="E148" s="182"/>
      <c r="F148" s="182"/>
      <c r="G148" s="182"/>
      <c r="H148" s="182"/>
      <c r="I148" s="182"/>
      <c r="J148" s="182"/>
      <c r="K148" s="182"/>
      <c r="L148" s="182"/>
      <c r="M148" s="260"/>
      <c r="N148" s="260"/>
      <c r="O148" s="260"/>
      <c r="P148" s="260"/>
      <c r="Q148" s="260"/>
      <c r="R148" s="182"/>
    </row>
    <row r="149" spans="1:18" ht="12.75" customHeight="1">
      <c r="A149" s="183"/>
      <c r="B149" s="184"/>
      <c r="C149" s="184"/>
      <c r="D149" s="182"/>
      <c r="E149" s="182"/>
      <c r="F149" s="182"/>
      <c r="G149" s="182"/>
      <c r="H149" s="182"/>
      <c r="I149" s="182"/>
      <c r="J149" s="182"/>
      <c r="K149" s="182"/>
      <c r="L149" s="182"/>
      <c r="M149" s="260"/>
      <c r="N149" s="260"/>
      <c r="O149" s="260"/>
      <c r="P149" s="260"/>
      <c r="Q149" s="260"/>
      <c r="R149" s="182"/>
    </row>
    <row r="150" spans="1:18" ht="12.75" customHeight="1">
      <c r="A150" s="183"/>
      <c r="B150" s="184"/>
      <c r="C150" s="184"/>
      <c r="D150" s="182"/>
      <c r="E150" s="182"/>
      <c r="F150" s="182"/>
      <c r="G150" s="182"/>
      <c r="H150" s="182"/>
      <c r="I150" s="182"/>
      <c r="J150" s="182"/>
      <c r="K150" s="182"/>
      <c r="L150" s="182"/>
      <c r="M150" s="260"/>
      <c r="N150" s="260"/>
      <c r="O150" s="260"/>
      <c r="P150" s="260"/>
      <c r="Q150" s="260"/>
      <c r="R150" s="182"/>
    </row>
    <row r="151" spans="1:18" ht="12.75" customHeight="1">
      <c r="A151" s="183"/>
      <c r="B151" s="184"/>
      <c r="C151" s="184"/>
      <c r="D151" s="182"/>
      <c r="E151" s="182"/>
      <c r="F151" s="182"/>
      <c r="G151" s="182"/>
      <c r="H151" s="182"/>
      <c r="I151" s="182"/>
      <c r="J151" s="182"/>
      <c r="K151" s="182"/>
      <c r="L151" s="182"/>
      <c r="M151" s="260"/>
      <c r="N151" s="260"/>
      <c r="O151" s="260"/>
      <c r="P151" s="260"/>
      <c r="Q151" s="260"/>
      <c r="R151" s="182"/>
    </row>
    <row r="152" spans="1:18" ht="12.75" customHeight="1">
      <c r="A152" s="183"/>
      <c r="B152" s="184"/>
      <c r="C152" s="184"/>
      <c r="D152" s="182"/>
      <c r="E152" s="182"/>
      <c r="F152" s="182"/>
      <c r="G152" s="182"/>
      <c r="H152" s="182"/>
      <c r="I152" s="182"/>
      <c r="J152" s="182"/>
      <c r="K152" s="182"/>
      <c r="L152" s="182"/>
      <c r="M152" s="260"/>
      <c r="N152" s="260"/>
      <c r="O152" s="260"/>
      <c r="P152" s="260"/>
      <c r="Q152" s="260"/>
      <c r="R152" s="182"/>
    </row>
    <row r="153" spans="1:18" ht="12.75" customHeight="1">
      <c r="A153" s="183"/>
      <c r="B153" s="184"/>
      <c r="C153" s="184"/>
      <c r="D153" s="182"/>
      <c r="E153" s="182"/>
      <c r="F153" s="182"/>
      <c r="G153" s="182"/>
      <c r="H153" s="182"/>
      <c r="I153" s="182"/>
      <c r="J153" s="182"/>
      <c r="K153" s="182"/>
      <c r="L153" s="182"/>
      <c r="M153" s="260"/>
      <c r="N153" s="260"/>
      <c r="O153" s="260"/>
      <c r="P153" s="260"/>
      <c r="Q153" s="260"/>
      <c r="R153" s="182"/>
    </row>
    <row r="154" spans="1:18" ht="12.75" customHeight="1">
      <c r="A154" s="183"/>
      <c r="B154" s="184"/>
      <c r="C154" s="184"/>
      <c r="D154" s="182"/>
      <c r="E154" s="182"/>
      <c r="F154" s="182"/>
      <c r="G154" s="182"/>
      <c r="H154" s="182"/>
      <c r="I154" s="182"/>
      <c r="J154" s="182"/>
      <c r="K154" s="182"/>
      <c r="L154" s="182"/>
      <c r="M154" s="260"/>
      <c r="N154" s="260"/>
      <c r="O154" s="260"/>
      <c r="P154" s="260"/>
      <c r="Q154" s="260"/>
      <c r="R154" s="182"/>
    </row>
    <row r="155" spans="1:18" ht="12.75" customHeight="1">
      <c r="A155" s="183"/>
      <c r="B155" s="184"/>
      <c r="C155" s="184"/>
      <c r="D155" s="182"/>
      <c r="E155" s="182"/>
      <c r="F155" s="182"/>
      <c r="G155" s="182"/>
      <c r="H155" s="182"/>
      <c r="I155" s="182"/>
      <c r="J155" s="182"/>
      <c r="K155" s="182"/>
      <c r="L155" s="182"/>
      <c r="M155" s="260"/>
      <c r="N155" s="260"/>
      <c r="O155" s="260"/>
      <c r="P155" s="260"/>
      <c r="Q155" s="260"/>
      <c r="R155" s="182"/>
    </row>
    <row r="156" spans="1:18" ht="12.75" customHeight="1">
      <c r="A156" s="183"/>
      <c r="B156" s="184"/>
      <c r="C156" s="184"/>
      <c r="D156" s="182"/>
      <c r="E156" s="182"/>
      <c r="F156" s="182"/>
      <c r="G156" s="182"/>
      <c r="H156" s="182"/>
      <c r="I156" s="182"/>
      <c r="J156" s="182"/>
      <c r="K156" s="182"/>
      <c r="L156" s="182"/>
      <c r="M156" s="260"/>
      <c r="N156" s="260"/>
      <c r="O156" s="260"/>
      <c r="P156" s="260"/>
      <c r="Q156" s="260"/>
      <c r="R156" s="182"/>
    </row>
    <row r="157" spans="1:18" ht="12.75" customHeight="1">
      <c r="A157" s="183"/>
      <c r="B157" s="184"/>
      <c r="C157" s="184"/>
      <c r="D157" s="182"/>
      <c r="E157" s="182"/>
      <c r="F157" s="182"/>
      <c r="G157" s="182"/>
      <c r="H157" s="182"/>
      <c r="I157" s="182"/>
      <c r="J157" s="182"/>
      <c r="K157" s="182"/>
      <c r="L157" s="182"/>
      <c r="M157" s="260"/>
      <c r="N157" s="260"/>
      <c r="O157" s="260"/>
      <c r="P157" s="260"/>
      <c r="Q157" s="260"/>
      <c r="R157" s="182"/>
    </row>
    <row r="158" spans="1:18" ht="12.75" customHeight="1">
      <c r="A158" s="183"/>
      <c r="B158" s="184"/>
      <c r="C158" s="184"/>
      <c r="D158" s="182"/>
      <c r="E158" s="182"/>
      <c r="F158" s="182"/>
      <c r="G158" s="182"/>
      <c r="H158" s="182"/>
      <c r="I158" s="182"/>
      <c r="J158" s="182"/>
      <c r="K158" s="182"/>
      <c r="L158" s="182"/>
      <c r="M158" s="260"/>
      <c r="N158" s="260"/>
      <c r="O158" s="260"/>
      <c r="P158" s="260"/>
      <c r="Q158" s="260"/>
      <c r="R158" s="182"/>
    </row>
    <row r="159" spans="1:18" ht="12.75" customHeight="1">
      <c r="A159" s="183"/>
      <c r="B159" s="184"/>
      <c r="C159" s="184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</row>
    <row r="160" spans="1:18" ht="12.75" customHeight="1">
      <c r="A160" s="183"/>
      <c r="B160" s="184"/>
      <c r="C160" s="184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</row>
    <row r="161" spans="1:18" ht="12.75" customHeight="1">
      <c r="A161" s="183"/>
      <c r="B161" s="184"/>
      <c r="C161" s="184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</row>
    <row r="162" spans="1:18" ht="12.75" customHeight="1">
      <c r="A162" s="183"/>
      <c r="B162" s="184"/>
      <c r="C162" s="184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</row>
    <row r="163" spans="1:18" ht="12.75" customHeight="1">
      <c r="A163" s="183"/>
      <c r="B163" s="184"/>
      <c r="C163" s="184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</row>
    <row r="164" spans="1:18" ht="12.75" customHeight="1">
      <c r="A164" s="183"/>
      <c r="B164" s="184"/>
      <c r="C164" s="184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</row>
    <row r="165" spans="1:18" ht="12.75" customHeight="1">
      <c r="A165" s="183"/>
      <c r="B165" s="184"/>
      <c r="C165" s="184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</row>
    <row r="166" spans="1:18" ht="12.75" customHeight="1">
      <c r="A166" s="183"/>
      <c r="B166" s="184"/>
      <c r="C166" s="184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</row>
    <row r="167" spans="1:18" ht="12.75" customHeight="1">
      <c r="A167" s="183"/>
      <c r="B167" s="184"/>
      <c r="C167" s="184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</row>
    <row r="168" spans="1:18" ht="12.75" customHeight="1">
      <c r="A168" s="183"/>
      <c r="B168" s="184"/>
      <c r="C168" s="184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</row>
    <row r="169" spans="1:18" ht="12.75" customHeight="1">
      <c r="A169" s="183"/>
      <c r="B169" s="184"/>
      <c r="C169" s="184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</row>
    <row r="170" spans="1:18" ht="12.75" customHeight="1">
      <c r="A170" s="183"/>
      <c r="B170" s="184"/>
      <c r="C170" s="184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</row>
    <row r="171" spans="1:18" ht="12.75" customHeight="1">
      <c r="A171" s="183"/>
      <c r="B171" s="184"/>
      <c r="C171" s="184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</row>
    <row r="172" spans="1:18" ht="12.75" customHeight="1">
      <c r="A172" s="183"/>
      <c r="B172" s="184"/>
      <c r="C172" s="184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</row>
    <row r="173" spans="1:18" ht="12.75" customHeight="1">
      <c r="A173" s="183"/>
      <c r="B173" s="184"/>
      <c r="C173" s="184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</row>
    <row r="174" spans="1:18" ht="12.75" customHeight="1">
      <c r="A174" s="183"/>
      <c r="B174" s="184"/>
      <c r="C174" s="184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</row>
    <row r="175" spans="1:18" ht="12.75" customHeight="1">
      <c r="A175" s="183"/>
      <c r="B175" s="184"/>
      <c r="C175" s="184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</row>
    <row r="176" spans="1:18" ht="12.75" customHeight="1">
      <c r="A176" s="183"/>
      <c r="B176" s="184"/>
      <c r="C176" s="184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</row>
    <row r="177" spans="1:18" ht="12.75" customHeight="1">
      <c r="A177" s="183"/>
      <c r="B177" s="184"/>
      <c r="C177" s="184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</row>
    <row r="178" spans="1:18" ht="12.75" customHeight="1">
      <c r="A178" s="183"/>
      <c r="B178" s="184"/>
      <c r="C178" s="184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</row>
    <row r="179" spans="1:18" ht="12.75" customHeight="1">
      <c r="A179" s="183"/>
      <c r="B179" s="184"/>
      <c r="C179" s="184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</row>
    <row r="180" spans="1:18" ht="12.75" customHeight="1">
      <c r="A180" s="183"/>
      <c r="B180" s="184"/>
      <c r="C180" s="184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</row>
    <row r="181" spans="1:18" ht="12.75" customHeight="1">
      <c r="A181" s="183"/>
      <c r="B181" s="184"/>
      <c r="C181" s="184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</row>
    <row r="182" spans="1:18" ht="12.75" customHeight="1">
      <c r="A182" s="183"/>
      <c r="B182" s="184"/>
      <c r="C182" s="184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</row>
    <row r="183" spans="1:18" ht="12.75" customHeight="1">
      <c r="A183" s="183"/>
      <c r="B183" s="184"/>
      <c r="C183" s="184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</row>
    <row r="184" spans="1:18" ht="12.75" customHeight="1">
      <c r="A184" s="183"/>
      <c r="B184" s="184"/>
      <c r="C184" s="184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</row>
    <row r="185" spans="1:18" ht="12.75" customHeight="1">
      <c r="A185" s="183"/>
      <c r="B185" s="184"/>
      <c r="C185" s="184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</row>
    <row r="186" spans="1:18" ht="12.75" customHeight="1">
      <c r="A186" s="183"/>
      <c r="B186" s="184"/>
      <c r="C186" s="184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</row>
    <row r="187" spans="1:18" ht="12.75" customHeight="1">
      <c r="A187" s="183"/>
      <c r="B187" s="184"/>
      <c r="C187" s="184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</row>
    <row r="188" spans="1:18" ht="12.75" customHeight="1">
      <c r="A188" s="183"/>
      <c r="B188" s="184"/>
      <c r="C188" s="184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</row>
    <row r="189" spans="1:18" ht="12.75" customHeight="1">
      <c r="A189" s="183"/>
      <c r="B189" s="184"/>
      <c r="C189" s="184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</row>
    <row r="190" spans="1:18" ht="12.75" customHeight="1">
      <c r="A190" s="183"/>
      <c r="B190" s="184"/>
      <c r="C190" s="184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</row>
    <row r="191" spans="1:18" ht="12.75" customHeight="1">
      <c r="A191" s="183"/>
      <c r="B191" s="184"/>
      <c r="C191" s="184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</row>
    <row r="192" spans="1:18" ht="12.75" customHeight="1">
      <c r="A192" s="183"/>
      <c r="B192" s="184"/>
      <c r="C192" s="184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</row>
    <row r="193" spans="1:18" ht="12.75" customHeight="1">
      <c r="A193" s="183"/>
      <c r="B193" s="184"/>
      <c r="C193" s="184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</row>
    <row r="194" spans="1:18" ht="12.75" customHeight="1">
      <c r="A194" s="183"/>
      <c r="B194" s="184"/>
      <c r="C194" s="184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</row>
    <row r="195" spans="1:18" ht="12.75" customHeight="1">
      <c r="A195" s="183"/>
      <c r="B195" s="184"/>
      <c r="C195" s="184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</row>
    <row r="196" spans="1:18" ht="12.75" customHeight="1">
      <c r="A196" s="183"/>
      <c r="B196" s="184"/>
      <c r="C196" s="184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</row>
    <row r="197" spans="1:18" ht="12.75" customHeight="1">
      <c r="A197" s="183"/>
      <c r="B197" s="184"/>
      <c r="C197" s="184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</row>
    <row r="198" spans="1:18" ht="12.75" customHeight="1">
      <c r="A198" s="183"/>
      <c r="B198" s="184"/>
      <c r="C198" s="184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</row>
    <row r="199" spans="1:18" ht="12.75" customHeight="1">
      <c r="A199" s="183"/>
      <c r="B199" s="184"/>
      <c r="C199" s="184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</row>
    <row r="200" spans="1:18" ht="12.75" customHeight="1">
      <c r="A200" s="183"/>
      <c r="B200" s="184"/>
      <c r="C200" s="184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</row>
    <row r="201" spans="1:18" ht="12.75" customHeight="1">
      <c r="A201" s="183"/>
      <c r="B201" s="184"/>
      <c r="C201" s="184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</row>
    <row r="202" spans="1:18" ht="12.75" customHeight="1">
      <c r="A202" s="183"/>
      <c r="B202" s="184"/>
      <c r="C202" s="184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</row>
    <row r="203" spans="1:18" ht="12.75" customHeight="1">
      <c r="A203" s="183"/>
      <c r="B203" s="184"/>
      <c r="C203" s="184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</row>
    <row r="204" spans="1:18" ht="12.75" customHeight="1">
      <c r="A204" s="183"/>
      <c r="B204" s="184"/>
      <c r="C204" s="184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</row>
    <row r="205" spans="1:18" ht="12.75" customHeight="1">
      <c r="A205" s="183"/>
      <c r="B205" s="184"/>
      <c r="C205" s="184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</row>
    <row r="206" spans="1:18" ht="12.75" customHeight="1">
      <c r="A206" s="183"/>
      <c r="B206" s="184"/>
      <c r="C206" s="184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</row>
    <row r="207" spans="1:18" ht="12.75" customHeight="1">
      <c r="A207" s="183"/>
      <c r="B207" s="184"/>
      <c r="C207" s="184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</row>
    <row r="208" spans="1:18" ht="12.75" customHeight="1">
      <c r="A208" s="183"/>
      <c r="B208" s="184"/>
      <c r="C208" s="184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</row>
    <row r="209" spans="1:18" ht="12.75" customHeight="1">
      <c r="A209" s="183"/>
      <c r="B209" s="184"/>
      <c r="C209" s="184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</row>
    <row r="210" spans="1:18" ht="12.75" customHeight="1">
      <c r="A210" s="183"/>
      <c r="B210" s="184"/>
      <c r="C210" s="184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</row>
    <row r="211" spans="1:18" ht="12.75" customHeight="1">
      <c r="A211" s="183"/>
      <c r="B211" s="184"/>
      <c r="C211" s="184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</row>
    <row r="212" spans="1:18" ht="12.75" customHeight="1">
      <c r="A212" s="183"/>
      <c r="B212" s="184"/>
      <c r="C212" s="184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</row>
    <row r="213" spans="1:18" ht="12.75" customHeight="1">
      <c r="A213" s="183"/>
      <c r="B213" s="184"/>
      <c r="C213" s="184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</row>
    <row r="214" spans="1:18" ht="12.75" customHeight="1">
      <c r="A214" s="183"/>
      <c r="B214" s="184"/>
      <c r="C214" s="184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</row>
    <row r="215" spans="1:18" ht="12.75" customHeight="1">
      <c r="A215" s="183"/>
      <c r="B215" s="184"/>
      <c r="C215" s="184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</row>
    <row r="216" spans="1:18" ht="12.75" customHeight="1">
      <c r="A216" s="183"/>
      <c r="B216" s="184"/>
      <c r="C216" s="184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</row>
    <row r="217" spans="1:18" ht="12.75" customHeight="1">
      <c r="A217" s="183"/>
      <c r="B217" s="184"/>
      <c r="C217" s="184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</row>
    <row r="218" spans="1:18" ht="12.75" customHeight="1">
      <c r="A218" s="183"/>
      <c r="B218" s="184"/>
      <c r="C218" s="184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</row>
    <row r="219" spans="1:18" ht="12.75" customHeight="1">
      <c r="A219" s="183"/>
      <c r="B219" s="184"/>
      <c r="C219" s="184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</row>
    <row r="220" spans="1:18" ht="12.75" customHeight="1">
      <c r="A220" s="183"/>
      <c r="B220" s="184"/>
      <c r="C220" s="184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</row>
    <row r="221" spans="1:18" ht="12.75" customHeight="1">
      <c r="A221" s="183"/>
      <c r="B221" s="184"/>
      <c r="C221" s="184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</row>
    <row r="222" spans="1:18" ht="12.75" customHeight="1">
      <c r="A222" s="183"/>
      <c r="B222" s="184"/>
      <c r="C222" s="184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</row>
    <row r="223" spans="1:18" ht="12.75" customHeight="1">
      <c r="A223" s="183"/>
      <c r="B223" s="184"/>
      <c r="C223" s="184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</row>
    <row r="224" spans="1:18" ht="12.75" customHeight="1">
      <c r="A224" s="183"/>
      <c r="B224" s="184"/>
      <c r="C224" s="184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</row>
    <row r="225" spans="1:18" ht="12.75" customHeight="1">
      <c r="A225" s="183"/>
      <c r="B225" s="184"/>
      <c r="C225" s="184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</row>
    <row r="226" spans="1:18" ht="12.75" customHeight="1">
      <c r="A226" s="183"/>
      <c r="B226" s="184"/>
      <c r="C226" s="184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</row>
    <row r="227" spans="1:18" ht="12.75" customHeight="1">
      <c r="A227" s="183"/>
      <c r="B227" s="184"/>
      <c r="C227" s="184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</row>
    <row r="228" spans="1:18" ht="12.75" customHeight="1">
      <c r="A228" s="183"/>
      <c r="B228" s="184"/>
      <c r="C228" s="184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</row>
    <row r="229" spans="1:18" ht="12.75" customHeight="1">
      <c r="A229" s="183"/>
      <c r="B229" s="184"/>
      <c r="C229" s="184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</row>
    <row r="230" spans="1:18" ht="12.75" customHeight="1">
      <c r="A230" s="183"/>
      <c r="B230" s="184"/>
      <c r="C230" s="184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</row>
    <row r="231" spans="1:18" ht="12.75" customHeight="1">
      <c r="A231" s="183"/>
      <c r="B231" s="184"/>
      <c r="C231" s="184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</row>
    <row r="232" spans="1:18" ht="12.75" customHeight="1">
      <c r="A232" s="183"/>
      <c r="B232" s="184"/>
      <c r="C232" s="184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</row>
    <row r="233" spans="1:18" ht="12.75" customHeight="1">
      <c r="A233" s="183"/>
      <c r="B233" s="184"/>
      <c r="C233" s="184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</row>
    <row r="234" spans="1:18" ht="12.75" customHeight="1">
      <c r="A234" s="183"/>
      <c r="B234" s="184"/>
      <c r="C234" s="184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</row>
    <row r="235" spans="1:18" ht="12.75" customHeight="1">
      <c r="A235" s="183"/>
      <c r="B235" s="184"/>
      <c r="C235" s="184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</row>
    <row r="236" spans="1:18" ht="12.75" customHeight="1">
      <c r="A236" s="183"/>
      <c r="B236" s="184"/>
      <c r="C236" s="184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</row>
    <row r="237" spans="1:18" ht="12.75" customHeight="1">
      <c r="A237" s="183"/>
      <c r="B237" s="184"/>
      <c r="C237" s="184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</row>
    <row r="238" spans="1:18" ht="12.75" customHeight="1">
      <c r="A238" s="183"/>
      <c r="B238" s="184"/>
      <c r="C238" s="184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</row>
    <row r="239" spans="1:18" ht="12.75" customHeight="1">
      <c r="A239" s="183"/>
      <c r="B239" s="184"/>
      <c r="C239" s="184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</row>
    <row r="240" spans="1:18" ht="12.75" customHeight="1">
      <c r="A240" s="183"/>
      <c r="B240" s="184"/>
      <c r="C240" s="184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</row>
    <row r="241" spans="1:18" ht="12.75" customHeight="1">
      <c r="A241" s="183"/>
      <c r="B241" s="184"/>
      <c r="C241" s="184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</row>
    <row r="242" spans="1:18" ht="12.75" customHeight="1">
      <c r="A242" s="183"/>
      <c r="B242" s="184"/>
      <c r="C242" s="184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</row>
    <row r="243" spans="1:18" ht="12.75" customHeight="1">
      <c r="A243" s="183"/>
      <c r="B243" s="184"/>
      <c r="C243" s="184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</row>
    <row r="244" spans="1:18" ht="12.75" customHeight="1">
      <c r="A244" s="183"/>
      <c r="B244" s="184"/>
      <c r="C244" s="184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</row>
    <row r="245" spans="1:18" ht="12.75" customHeight="1">
      <c r="A245" s="183"/>
      <c r="B245" s="184"/>
      <c r="C245" s="184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</row>
    <row r="246" spans="1:18" ht="12.75" customHeight="1">
      <c r="A246" s="183"/>
      <c r="B246" s="184"/>
      <c r="C246" s="184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  <c r="P246" s="182"/>
      <c r="Q246" s="182"/>
      <c r="R246" s="182"/>
    </row>
    <row r="247" spans="1:18" ht="12.75" customHeight="1">
      <c r="A247" s="183"/>
      <c r="B247" s="184"/>
      <c r="C247" s="184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P247" s="182"/>
      <c r="Q247" s="182"/>
      <c r="R247" s="182"/>
    </row>
    <row r="248" spans="1:18" ht="12.75" customHeight="1">
      <c r="A248" s="183"/>
      <c r="B248" s="184"/>
      <c r="C248" s="184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P248" s="182"/>
      <c r="Q248" s="182"/>
      <c r="R248" s="182"/>
    </row>
    <row r="249" spans="1:18" ht="12.75" customHeight="1">
      <c r="A249" s="183"/>
      <c r="B249" s="184"/>
      <c r="C249" s="184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P249" s="182"/>
      <c r="Q249" s="182"/>
      <c r="R249" s="182"/>
    </row>
    <row r="250" spans="1:18" ht="12.75" customHeight="1">
      <c r="A250" s="183"/>
      <c r="B250" s="184"/>
      <c r="C250" s="184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</row>
    <row r="251" spans="1:18" ht="12.75" customHeight="1">
      <c r="A251" s="183"/>
      <c r="B251" s="184"/>
      <c r="C251" s="184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</row>
    <row r="252" spans="1:18" ht="12.75" customHeight="1">
      <c r="A252" s="183"/>
      <c r="B252" s="184"/>
      <c r="C252" s="184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  <c r="O252" s="182"/>
      <c r="P252" s="182"/>
      <c r="Q252" s="182"/>
      <c r="R252" s="182"/>
    </row>
    <row r="253" spans="1:18" ht="12.75" customHeight="1">
      <c r="A253" s="183"/>
      <c r="B253" s="184"/>
      <c r="C253" s="184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  <c r="P253" s="182"/>
      <c r="Q253" s="182"/>
      <c r="R253" s="182"/>
    </row>
    <row r="254" spans="1:18" ht="12.75" customHeight="1">
      <c r="A254" s="183"/>
      <c r="B254" s="184"/>
      <c r="C254" s="184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  <c r="P254" s="182"/>
      <c r="Q254" s="182"/>
      <c r="R254" s="182"/>
    </row>
    <row r="255" spans="1:18" ht="12.75" customHeight="1">
      <c r="A255" s="183"/>
      <c r="B255" s="184"/>
      <c r="C255" s="184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  <c r="P255" s="182"/>
      <c r="Q255" s="182"/>
      <c r="R255" s="182"/>
    </row>
    <row r="256" spans="1:18" ht="12.75" customHeight="1">
      <c r="A256" s="183"/>
      <c r="B256" s="184"/>
      <c r="C256" s="184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</row>
    <row r="257" spans="1:18" ht="12.75" customHeight="1">
      <c r="A257" s="183"/>
      <c r="B257" s="184"/>
      <c r="C257" s="184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</row>
    <row r="258" spans="1:18" ht="12.75" customHeight="1">
      <c r="A258" s="183"/>
      <c r="B258" s="184"/>
      <c r="C258" s="184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</row>
    <row r="259" spans="1:18" ht="12.75" customHeight="1">
      <c r="A259" s="183"/>
      <c r="B259" s="184"/>
      <c r="C259" s="184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P259" s="182"/>
      <c r="Q259" s="182"/>
      <c r="R259" s="182"/>
    </row>
    <row r="260" spans="1:18" ht="12.75" customHeight="1">
      <c r="A260" s="183"/>
      <c r="B260" s="184"/>
      <c r="C260" s="184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P260" s="182"/>
      <c r="Q260" s="182"/>
      <c r="R260" s="182"/>
    </row>
    <row r="261" spans="1:18" ht="12.75" customHeight="1">
      <c r="A261" s="183"/>
      <c r="B261" s="184"/>
      <c r="C261" s="184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</row>
    <row r="262" spans="1:18" ht="12.75" customHeight="1">
      <c r="A262" s="183"/>
      <c r="B262" s="184"/>
      <c r="C262" s="184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</row>
    <row r="263" spans="1:18" ht="12.75" customHeight="1">
      <c r="A263" s="183"/>
      <c r="B263" s="184"/>
      <c r="C263" s="184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O263" s="182"/>
      <c r="P263" s="182"/>
      <c r="Q263" s="182"/>
      <c r="R263" s="182"/>
    </row>
    <row r="264" spans="1:18" ht="12.75" customHeight="1">
      <c r="A264" s="183"/>
      <c r="B264" s="184"/>
      <c r="C264" s="184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</row>
    <row r="265" spans="1:18" ht="12.75" customHeight="1">
      <c r="A265" s="183"/>
      <c r="B265" s="184"/>
      <c r="C265" s="184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</row>
    <row r="266" spans="1:18" ht="12.75" customHeight="1">
      <c r="A266" s="183"/>
      <c r="B266" s="184"/>
      <c r="C266" s="184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  <c r="P266" s="182"/>
      <c r="Q266" s="182"/>
      <c r="R266" s="182"/>
    </row>
    <row r="267" spans="1:18" ht="12.75" customHeight="1">
      <c r="A267" s="183"/>
      <c r="B267" s="184"/>
      <c r="C267" s="184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P267" s="182"/>
      <c r="Q267" s="182"/>
      <c r="R267" s="182"/>
    </row>
    <row r="268" spans="1:18" ht="12.75" customHeight="1">
      <c r="A268" s="183"/>
      <c r="B268" s="184"/>
      <c r="C268" s="184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P268" s="182"/>
      <c r="Q268" s="182"/>
      <c r="R268" s="182"/>
    </row>
    <row r="269" spans="1:18" ht="12.75" customHeight="1">
      <c r="A269" s="183"/>
      <c r="B269" s="184"/>
      <c r="C269" s="184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  <c r="O269" s="182"/>
      <c r="P269" s="182"/>
      <c r="Q269" s="182"/>
      <c r="R269" s="182"/>
    </row>
    <row r="270" spans="1:18" ht="12.75" customHeight="1">
      <c r="A270" s="183"/>
      <c r="B270" s="184"/>
      <c r="C270" s="184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P270" s="182"/>
      <c r="Q270" s="182"/>
      <c r="R270" s="182"/>
    </row>
    <row r="271" spans="1:18" ht="12.75" customHeight="1">
      <c r="A271" s="183"/>
      <c r="B271" s="184"/>
      <c r="C271" s="184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</row>
    <row r="272" spans="1:18" ht="12.75" customHeight="1">
      <c r="A272" s="183"/>
      <c r="B272" s="184"/>
      <c r="C272" s="184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  <c r="P272" s="182"/>
      <c r="Q272" s="182"/>
      <c r="R272" s="182"/>
    </row>
    <row r="273" spans="1:18" ht="12.75" customHeight="1">
      <c r="A273" s="183"/>
      <c r="B273" s="184"/>
      <c r="C273" s="184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</row>
    <row r="274" spans="1:18" ht="12.75" customHeight="1">
      <c r="A274" s="183"/>
      <c r="B274" s="184"/>
      <c r="C274" s="184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</row>
    <row r="275" spans="1:18" ht="12.75" customHeight="1">
      <c r="A275" s="183"/>
      <c r="B275" s="184"/>
      <c r="C275" s="184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  <c r="P275" s="182"/>
      <c r="Q275" s="182"/>
      <c r="R275" s="182"/>
    </row>
    <row r="276" spans="1:18" ht="12.75" customHeight="1">
      <c r="A276" s="183"/>
      <c r="B276" s="184"/>
      <c r="C276" s="184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P276" s="182"/>
      <c r="Q276" s="182"/>
      <c r="R276" s="182"/>
    </row>
    <row r="277" spans="1:18" ht="12.75" customHeight="1">
      <c r="A277" s="183"/>
      <c r="B277" s="184"/>
      <c r="C277" s="184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</row>
    <row r="278" spans="1:18" ht="12.75" customHeight="1">
      <c r="A278" s="183"/>
      <c r="B278" s="184"/>
      <c r="C278" s="184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</row>
    <row r="279" spans="1:18" ht="12.75" customHeight="1">
      <c r="A279" s="183"/>
      <c r="B279" s="184"/>
      <c r="C279" s="184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</row>
    <row r="280" spans="1:18" ht="12.75" customHeight="1">
      <c r="A280" s="183"/>
      <c r="B280" s="184"/>
      <c r="C280" s="184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</row>
    <row r="281" spans="1:18" ht="12.75" customHeight="1">
      <c r="A281" s="183"/>
      <c r="B281" s="184"/>
      <c r="C281" s="184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P281" s="182"/>
      <c r="Q281" s="182"/>
      <c r="R281" s="182"/>
    </row>
    <row r="282" spans="1:18" ht="12.75" customHeight="1">
      <c r="A282" s="183"/>
      <c r="B282" s="184"/>
      <c r="C282" s="184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</row>
    <row r="283" spans="1:18" ht="12.75" customHeight="1">
      <c r="A283" s="183"/>
      <c r="B283" s="184"/>
      <c r="C283" s="184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P283" s="182"/>
      <c r="Q283" s="182"/>
      <c r="R283" s="182"/>
    </row>
    <row r="284" spans="1:18" ht="12.75" customHeight="1">
      <c r="A284" s="183"/>
      <c r="B284" s="184"/>
      <c r="C284" s="184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  <c r="P284" s="182"/>
      <c r="Q284" s="182"/>
      <c r="R284" s="182"/>
    </row>
    <row r="285" spans="1:18" ht="12.75" customHeight="1">
      <c r="A285" s="183"/>
      <c r="B285" s="184"/>
      <c r="C285" s="184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P285" s="182"/>
      <c r="Q285" s="182"/>
      <c r="R285" s="182"/>
    </row>
    <row r="286" spans="1:18" ht="12.75" customHeight="1">
      <c r="A286" s="183"/>
      <c r="B286" s="184"/>
      <c r="C286" s="184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</row>
    <row r="287" spans="1:18" ht="12.75" customHeight="1">
      <c r="A287" s="183"/>
      <c r="B287" s="184"/>
      <c r="C287" s="184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P287" s="182"/>
      <c r="Q287" s="182"/>
      <c r="R287" s="182"/>
    </row>
    <row r="288" spans="1:18" ht="12.75" customHeight="1">
      <c r="A288" s="183"/>
      <c r="B288" s="184"/>
      <c r="C288" s="184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</row>
    <row r="289" spans="1:18" ht="12.75" customHeight="1">
      <c r="A289" s="183"/>
      <c r="B289" s="184"/>
      <c r="C289" s="184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</row>
    <row r="290" spans="1:18" ht="12.75" customHeight="1">
      <c r="A290" s="183"/>
      <c r="B290" s="184"/>
      <c r="C290" s="184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P290" s="182"/>
      <c r="Q290" s="182"/>
      <c r="R290" s="182"/>
    </row>
    <row r="291" spans="1:18" ht="12.75" customHeight="1">
      <c r="A291" s="183"/>
      <c r="B291" s="184"/>
      <c r="C291" s="184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82"/>
      <c r="Q291" s="182"/>
      <c r="R291" s="182"/>
    </row>
    <row r="292" spans="1:18" ht="12.75" customHeight="1">
      <c r="A292" s="183"/>
      <c r="B292" s="184"/>
      <c r="C292" s="184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P292" s="182"/>
      <c r="Q292" s="182"/>
      <c r="R292" s="182"/>
    </row>
    <row r="293" spans="1:18" ht="12.75" customHeight="1">
      <c r="A293" s="183"/>
      <c r="B293" s="184"/>
      <c r="C293" s="184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O293" s="182"/>
      <c r="P293" s="182"/>
      <c r="Q293" s="182"/>
      <c r="R293" s="182"/>
    </row>
    <row r="294" spans="1:18" ht="12.75" customHeight="1">
      <c r="A294" s="183"/>
      <c r="B294" s="184"/>
      <c r="C294" s="184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</row>
    <row r="295" spans="1:18" ht="12.75" customHeight="1">
      <c r="A295" s="183"/>
      <c r="B295" s="184"/>
      <c r="C295" s="184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182"/>
    </row>
    <row r="296" spans="1:18" ht="12.75" customHeight="1">
      <c r="A296" s="183"/>
      <c r="B296" s="184"/>
      <c r="C296" s="184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  <c r="Q296" s="182"/>
      <c r="R296" s="182"/>
    </row>
    <row r="297" spans="1:18" ht="12.75" customHeight="1">
      <c r="A297" s="183"/>
      <c r="B297" s="184"/>
      <c r="C297" s="184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</row>
    <row r="298" spans="1:18" ht="12.75" customHeight="1">
      <c r="A298" s="183"/>
      <c r="B298" s="184"/>
      <c r="C298" s="184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</row>
    <row r="299" spans="1:18" ht="12.75" customHeight="1">
      <c r="A299" s="183"/>
      <c r="B299" s="184"/>
      <c r="C299" s="184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P299" s="182"/>
      <c r="Q299" s="182"/>
      <c r="R299" s="182"/>
    </row>
    <row r="300" spans="1:18" ht="12.75" customHeight="1">
      <c r="A300" s="183"/>
      <c r="B300" s="184"/>
      <c r="C300" s="184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</row>
    <row r="301" spans="1:18" ht="12.75" customHeight="1">
      <c r="A301" s="183"/>
      <c r="B301" s="184"/>
      <c r="C301" s="184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</row>
    <row r="302" spans="1:18" ht="12.75" customHeight="1">
      <c r="A302" s="183"/>
      <c r="B302" s="184"/>
      <c r="C302" s="184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</row>
    <row r="303" spans="1:18" ht="12.75" customHeight="1">
      <c r="A303" s="183"/>
      <c r="B303" s="184"/>
      <c r="C303" s="184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182"/>
    </row>
    <row r="304" spans="1:18" ht="12.75" customHeight="1">
      <c r="A304" s="183"/>
      <c r="B304" s="184"/>
      <c r="C304" s="184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182"/>
    </row>
    <row r="305" spans="1:18" ht="12.75" customHeight="1">
      <c r="A305" s="183"/>
      <c r="B305" s="184"/>
      <c r="C305" s="184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O305" s="182"/>
      <c r="P305" s="182"/>
      <c r="Q305" s="182"/>
      <c r="R305" s="182"/>
    </row>
    <row r="306" spans="1:18" ht="12.75" customHeight="1">
      <c r="A306" s="183"/>
      <c r="B306" s="184"/>
      <c r="C306" s="184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</row>
    <row r="307" spans="1:18" ht="12.75" customHeight="1">
      <c r="A307" s="183"/>
      <c r="B307" s="184"/>
      <c r="C307" s="184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O307" s="182"/>
      <c r="P307" s="182"/>
      <c r="Q307" s="182"/>
      <c r="R307" s="182"/>
    </row>
    <row r="308" spans="1:18" ht="12.75" customHeight="1">
      <c r="A308" s="183"/>
      <c r="B308" s="184"/>
      <c r="C308" s="184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  <c r="P308" s="182"/>
      <c r="Q308" s="182"/>
      <c r="R308" s="182"/>
    </row>
    <row r="309" spans="1:18" ht="12.75" customHeight="1">
      <c r="A309" s="183"/>
      <c r="B309" s="184"/>
      <c r="C309" s="184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  <c r="P309" s="182"/>
      <c r="Q309" s="182"/>
      <c r="R309" s="182"/>
    </row>
    <row r="310" spans="1:18" ht="12.75" customHeight="1">
      <c r="A310" s="183"/>
      <c r="B310" s="184"/>
      <c r="C310" s="184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</row>
    <row r="311" spans="1:18" ht="12.75" customHeight="1">
      <c r="A311" s="183"/>
      <c r="B311" s="184"/>
      <c r="C311" s="184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  <c r="P311" s="182"/>
      <c r="Q311" s="182"/>
      <c r="R311" s="182"/>
    </row>
    <row r="312" spans="1:18" ht="12.75" customHeight="1">
      <c r="A312" s="183"/>
      <c r="B312" s="184"/>
      <c r="C312" s="184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  <c r="P312" s="182"/>
      <c r="Q312" s="182"/>
      <c r="R312" s="182"/>
    </row>
    <row r="313" spans="1:18" ht="12.75" customHeight="1">
      <c r="A313" s="183"/>
      <c r="B313" s="184"/>
      <c r="C313" s="184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</row>
    <row r="314" spans="1:18" ht="12.75" customHeight="1">
      <c r="A314" s="183"/>
      <c r="B314" s="184"/>
      <c r="C314" s="184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</row>
    <row r="315" spans="1:18" ht="12.75" customHeight="1">
      <c r="A315" s="183"/>
      <c r="B315" s="184"/>
      <c r="C315" s="184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182"/>
    </row>
    <row r="316" spans="1:18" ht="12.75" customHeight="1">
      <c r="A316" s="183"/>
      <c r="B316" s="184"/>
      <c r="C316" s="184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P316" s="182"/>
      <c r="Q316" s="182"/>
      <c r="R316" s="182"/>
    </row>
    <row r="317" spans="1:18" ht="12.75" customHeight="1">
      <c r="A317" s="183"/>
      <c r="B317" s="184"/>
      <c r="C317" s="184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</row>
    <row r="318" spans="1:18" ht="12.75" customHeight="1">
      <c r="A318" s="183"/>
      <c r="B318" s="184"/>
      <c r="C318" s="184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</row>
    <row r="319" spans="1:18" ht="12.75" customHeight="1">
      <c r="A319" s="183"/>
      <c r="B319" s="184"/>
      <c r="C319" s="184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</row>
    <row r="320" spans="1:18" ht="12.75" customHeight="1">
      <c r="A320" s="183"/>
      <c r="B320" s="184"/>
      <c r="C320" s="184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</row>
    <row r="321" spans="1:18" ht="12.75" customHeight="1">
      <c r="A321" s="183"/>
      <c r="B321" s="184"/>
      <c r="C321" s="184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</row>
    <row r="322" spans="1:18" ht="12.75" customHeight="1">
      <c r="A322" s="183"/>
      <c r="B322" s="184"/>
      <c r="C322" s="184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</row>
    <row r="323" spans="1:18" ht="12.75" customHeight="1">
      <c r="A323" s="183"/>
      <c r="B323" s="184"/>
      <c r="C323" s="184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</row>
    <row r="324" spans="1:18" ht="12.75" customHeight="1">
      <c r="A324" s="183"/>
      <c r="B324" s="184"/>
      <c r="C324" s="184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</row>
    <row r="325" spans="1:18" ht="12.75" customHeight="1">
      <c r="A325" s="183"/>
      <c r="B325" s="184"/>
      <c r="C325" s="184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</row>
    <row r="326" spans="1:18" ht="12.75" customHeight="1">
      <c r="A326" s="183"/>
      <c r="B326" s="184"/>
      <c r="C326" s="184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</row>
    <row r="327" spans="1:18" ht="12.75" customHeight="1">
      <c r="A327" s="183"/>
      <c r="B327" s="184"/>
      <c r="C327" s="184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</row>
    <row r="328" spans="1:18" ht="12.75" customHeight="1">
      <c r="A328" s="183"/>
      <c r="B328" s="184"/>
      <c r="C328" s="184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</row>
    <row r="329" spans="1:18" ht="12.75" customHeight="1">
      <c r="A329" s="183"/>
      <c r="B329" s="184"/>
      <c r="C329" s="184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</row>
    <row r="330" spans="1:18" ht="12.75" customHeight="1">
      <c r="A330" s="183"/>
      <c r="B330" s="184"/>
      <c r="C330" s="184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</row>
    <row r="331" spans="1:18" ht="12.75" customHeight="1">
      <c r="A331" s="183"/>
      <c r="B331" s="184"/>
      <c r="C331" s="184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</row>
    <row r="332" spans="1:18" ht="12.75" customHeight="1">
      <c r="A332" s="183"/>
      <c r="B332" s="184"/>
      <c r="C332" s="184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</row>
    <row r="333" spans="1:18" ht="12.75" customHeight="1">
      <c r="A333" s="183"/>
      <c r="B333" s="184"/>
      <c r="C333" s="184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</row>
    <row r="334" spans="1:18" ht="12.75" customHeight="1">
      <c r="A334" s="183"/>
      <c r="B334" s="184"/>
      <c r="C334" s="184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</row>
    <row r="335" spans="1:18" ht="12.75" customHeight="1">
      <c r="A335" s="183"/>
      <c r="B335" s="184"/>
      <c r="C335" s="184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  <c r="P335" s="182"/>
      <c r="Q335" s="182"/>
      <c r="R335" s="182"/>
    </row>
    <row r="336" spans="1:18" ht="12.75" customHeight="1">
      <c r="A336" s="183"/>
      <c r="B336" s="184"/>
      <c r="C336" s="184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</row>
    <row r="337" spans="1:18" ht="12.75" customHeight="1">
      <c r="A337" s="183"/>
      <c r="B337" s="184"/>
      <c r="C337" s="184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182"/>
    </row>
    <row r="338" spans="1:18" ht="12.75" customHeight="1">
      <c r="A338" s="183"/>
      <c r="B338" s="184"/>
      <c r="C338" s="184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</row>
    <row r="339" spans="1:18" ht="12.75" customHeight="1">
      <c r="A339" s="183"/>
      <c r="B339" s="184"/>
      <c r="C339" s="184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  <c r="P339" s="182"/>
      <c r="Q339" s="182"/>
      <c r="R339" s="182"/>
    </row>
    <row r="340" spans="1:18" ht="12.75" customHeight="1">
      <c r="A340" s="183"/>
      <c r="B340" s="184"/>
      <c r="C340" s="184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  <c r="P340" s="182"/>
      <c r="Q340" s="182"/>
      <c r="R340" s="182"/>
    </row>
    <row r="341" spans="1:18" ht="12.75" customHeight="1">
      <c r="A341" s="183"/>
      <c r="B341" s="184"/>
      <c r="C341" s="184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O341" s="182"/>
      <c r="P341" s="182"/>
      <c r="Q341" s="182"/>
      <c r="R341" s="182"/>
    </row>
    <row r="342" spans="1:18" ht="12.75" customHeight="1">
      <c r="A342" s="183"/>
      <c r="B342" s="184"/>
      <c r="C342" s="184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</row>
    <row r="343" spans="1:18" ht="12.75" customHeight="1">
      <c r="A343" s="183"/>
      <c r="B343" s="184"/>
      <c r="C343" s="184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</row>
    <row r="344" spans="1:18" ht="12.75" customHeight="1">
      <c r="A344" s="183"/>
      <c r="B344" s="184"/>
      <c r="C344" s="184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P344" s="182"/>
      <c r="Q344" s="182"/>
      <c r="R344" s="182"/>
    </row>
    <row r="345" spans="1:18" ht="12.75" customHeight="1">
      <c r="A345" s="183"/>
      <c r="B345" s="184"/>
      <c r="C345" s="184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</row>
    <row r="346" spans="1:18" ht="12.75" customHeight="1">
      <c r="A346" s="183"/>
      <c r="B346" s="184"/>
      <c r="C346" s="184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</row>
    <row r="347" spans="1:18" ht="12.75" customHeight="1">
      <c r="A347" s="183"/>
      <c r="B347" s="184"/>
      <c r="C347" s="184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82"/>
      <c r="P347" s="182"/>
      <c r="Q347" s="182"/>
      <c r="R347" s="182"/>
    </row>
    <row r="348" spans="1:18" ht="12.75" customHeight="1">
      <c r="A348" s="183"/>
      <c r="B348" s="184"/>
      <c r="C348" s="184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  <c r="P348" s="182"/>
      <c r="Q348" s="182"/>
      <c r="R348" s="182"/>
    </row>
    <row r="349" spans="1:18" ht="12.75" customHeight="1">
      <c r="A349" s="183"/>
      <c r="B349" s="184"/>
      <c r="C349" s="184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P349" s="182"/>
      <c r="Q349" s="182"/>
      <c r="R349" s="182"/>
    </row>
    <row r="350" spans="1:18" ht="12.75" customHeight="1">
      <c r="A350" s="183"/>
      <c r="B350" s="184"/>
      <c r="C350" s="184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  <c r="P350" s="182"/>
      <c r="Q350" s="182"/>
      <c r="R350" s="182"/>
    </row>
    <row r="351" spans="1:18" ht="12.75" customHeight="1">
      <c r="A351" s="183"/>
      <c r="B351" s="184"/>
      <c r="C351" s="184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  <c r="P351" s="182"/>
      <c r="Q351" s="182"/>
      <c r="R351" s="182"/>
    </row>
    <row r="352" spans="1:18" ht="12.75" customHeight="1">
      <c r="A352" s="183"/>
      <c r="B352" s="184"/>
      <c r="C352" s="184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</row>
    <row r="353" spans="1:18" ht="12.75" customHeight="1">
      <c r="A353" s="183"/>
      <c r="B353" s="184"/>
      <c r="C353" s="184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82"/>
    </row>
    <row r="354" spans="1:18" ht="12.75" customHeight="1">
      <c r="A354" s="183"/>
      <c r="B354" s="184"/>
      <c r="C354" s="184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  <c r="P354" s="182"/>
      <c r="Q354" s="182"/>
      <c r="R354" s="182"/>
    </row>
    <row r="355" spans="1:18" ht="12.75" customHeight="1">
      <c r="A355" s="183"/>
      <c r="B355" s="184"/>
      <c r="C355" s="184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P355" s="182"/>
      <c r="Q355" s="182"/>
      <c r="R355" s="182"/>
    </row>
    <row r="356" spans="1:18" ht="12.75" customHeight="1">
      <c r="A356" s="183"/>
      <c r="B356" s="184"/>
      <c r="C356" s="184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</row>
    <row r="357" spans="1:18" ht="12.75" customHeight="1">
      <c r="A357" s="183"/>
      <c r="B357" s="184"/>
      <c r="C357" s="184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182"/>
    </row>
    <row r="358" spans="1:18" ht="12.75" customHeight="1">
      <c r="A358" s="183"/>
      <c r="B358" s="184"/>
      <c r="C358" s="184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</row>
    <row r="359" spans="1:18" ht="12.75" customHeight="1">
      <c r="A359" s="183"/>
      <c r="B359" s="184"/>
      <c r="C359" s="184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</row>
    <row r="360" spans="1:18" ht="12.75" customHeight="1">
      <c r="A360" s="183"/>
      <c r="B360" s="184"/>
      <c r="C360" s="184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</row>
    <row r="361" spans="1:18" ht="12.75" customHeight="1">
      <c r="A361" s="183"/>
      <c r="B361" s="184"/>
      <c r="C361" s="184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</row>
    <row r="362" spans="1:18" ht="12.75" customHeight="1">
      <c r="A362" s="183"/>
      <c r="B362" s="184"/>
      <c r="C362" s="184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182"/>
    </row>
    <row r="363" spans="1:18" ht="12.75" customHeight="1">
      <c r="A363" s="183"/>
      <c r="B363" s="184"/>
      <c r="C363" s="184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  <c r="P363" s="182"/>
      <c r="Q363" s="182"/>
      <c r="R363" s="182"/>
    </row>
    <row r="364" spans="1:18" ht="12.75" customHeight="1">
      <c r="A364" s="183"/>
      <c r="B364" s="184"/>
      <c r="C364" s="184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</row>
    <row r="365" spans="1:18" ht="12.75" customHeight="1">
      <c r="A365" s="183"/>
      <c r="B365" s="184"/>
      <c r="C365" s="184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</row>
    <row r="366" spans="1:18" ht="12.75" customHeight="1">
      <c r="A366" s="183"/>
      <c r="B366" s="184"/>
      <c r="C366" s="184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  <c r="P366" s="182"/>
      <c r="Q366" s="182"/>
      <c r="R366" s="182"/>
    </row>
    <row r="367" spans="1:18" ht="12.75" customHeight="1">
      <c r="A367" s="183"/>
      <c r="B367" s="184"/>
      <c r="C367" s="184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</row>
    <row r="368" spans="1:18" ht="12.75" customHeight="1">
      <c r="A368" s="183"/>
      <c r="B368" s="184"/>
      <c r="C368" s="184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</row>
    <row r="369" spans="1:18" ht="12.75" customHeight="1">
      <c r="A369" s="183"/>
      <c r="B369" s="184"/>
      <c r="C369" s="184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  <c r="P369" s="182"/>
      <c r="Q369" s="182"/>
      <c r="R369" s="182"/>
    </row>
    <row r="370" spans="1:18" ht="12.75" customHeight="1">
      <c r="A370" s="183"/>
      <c r="B370" s="184"/>
      <c r="C370" s="184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</row>
    <row r="371" spans="1:18" ht="12.75" customHeight="1">
      <c r="A371" s="183"/>
      <c r="B371" s="184"/>
      <c r="C371" s="184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  <c r="P371" s="182"/>
      <c r="Q371" s="182"/>
      <c r="R371" s="182"/>
    </row>
    <row r="372" spans="1:18" ht="12.75" customHeight="1">
      <c r="A372" s="183"/>
      <c r="B372" s="184"/>
      <c r="C372" s="184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P372" s="182"/>
      <c r="Q372" s="182"/>
      <c r="R372" s="182"/>
    </row>
    <row r="373" spans="1:18" ht="12.75" customHeight="1">
      <c r="A373" s="183"/>
      <c r="B373" s="184"/>
      <c r="C373" s="184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</row>
    <row r="374" spans="1:18" ht="12.75" customHeight="1">
      <c r="A374" s="183"/>
      <c r="B374" s="184"/>
      <c r="C374" s="184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</row>
    <row r="375" spans="1:18" ht="12.75" customHeight="1">
      <c r="A375" s="183"/>
      <c r="B375" s="184"/>
      <c r="C375" s="184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  <c r="P375" s="182"/>
      <c r="Q375" s="182"/>
      <c r="R375" s="182"/>
    </row>
    <row r="376" spans="1:18" ht="12.75" customHeight="1">
      <c r="A376" s="183"/>
      <c r="B376" s="184"/>
      <c r="C376" s="184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</row>
    <row r="377" spans="1:18" ht="12.75" customHeight="1">
      <c r="A377" s="183"/>
      <c r="B377" s="184"/>
      <c r="C377" s="184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P377" s="182"/>
      <c r="Q377" s="182"/>
      <c r="R377" s="182"/>
    </row>
    <row r="378" spans="1:18" ht="12.75" customHeight="1">
      <c r="A378" s="183"/>
      <c r="B378" s="184"/>
      <c r="C378" s="184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O378" s="182"/>
      <c r="P378" s="182"/>
      <c r="Q378" s="182"/>
      <c r="R378" s="182"/>
    </row>
    <row r="379" spans="1:18" ht="12.75" customHeight="1">
      <c r="A379" s="183"/>
      <c r="B379" s="184"/>
      <c r="C379" s="184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</row>
    <row r="380" spans="1:18" ht="12.75" customHeight="1">
      <c r="A380" s="183"/>
      <c r="B380" s="184"/>
      <c r="C380" s="184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  <c r="P380" s="182"/>
      <c r="Q380" s="182"/>
      <c r="R380" s="182"/>
    </row>
    <row r="381" spans="1:18" ht="12.75" customHeight="1">
      <c r="A381" s="183"/>
      <c r="B381" s="184"/>
      <c r="C381" s="184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O381" s="182"/>
      <c r="P381" s="182"/>
      <c r="Q381" s="182"/>
      <c r="R381" s="182"/>
    </row>
    <row r="382" spans="1:18" ht="12.75" customHeight="1">
      <c r="A382" s="183"/>
      <c r="B382" s="184"/>
      <c r="C382" s="184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</row>
    <row r="383" spans="1:18" ht="12.75" customHeight="1">
      <c r="A383" s="183"/>
      <c r="B383" s="184"/>
      <c r="C383" s="184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</row>
    <row r="384" spans="1:18" ht="12.75" customHeight="1">
      <c r="A384" s="183"/>
      <c r="B384" s="184"/>
      <c r="C384" s="184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</row>
    <row r="385" spans="1:18" ht="12.75" customHeight="1">
      <c r="A385" s="183"/>
      <c r="B385" s="184"/>
      <c r="C385" s="184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  <c r="P385" s="182"/>
      <c r="Q385" s="182"/>
      <c r="R385" s="182"/>
    </row>
    <row r="386" spans="1:18" ht="12.75" customHeight="1">
      <c r="A386" s="183"/>
      <c r="B386" s="184"/>
      <c r="C386" s="184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O386" s="182"/>
      <c r="P386" s="182"/>
      <c r="Q386" s="182"/>
      <c r="R386" s="182"/>
    </row>
    <row r="387" spans="1:18" ht="12.75" customHeight="1">
      <c r="A387" s="183"/>
      <c r="B387" s="184"/>
      <c r="C387" s="184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O387" s="182"/>
      <c r="P387" s="182"/>
      <c r="Q387" s="182"/>
      <c r="R387" s="182"/>
    </row>
    <row r="388" spans="1:18" ht="12.75" customHeight="1">
      <c r="A388" s="183"/>
      <c r="B388" s="184"/>
      <c r="C388" s="184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</row>
    <row r="389" spans="1:18" ht="12.75" customHeight="1">
      <c r="A389" s="183"/>
      <c r="B389" s="184"/>
      <c r="C389" s="184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O389" s="182"/>
      <c r="P389" s="182"/>
      <c r="Q389" s="182"/>
      <c r="R389" s="182"/>
    </row>
    <row r="390" spans="1:18" ht="12.75" customHeight="1">
      <c r="A390" s="183"/>
      <c r="B390" s="184"/>
      <c r="C390" s="184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</row>
    <row r="391" spans="1:18" ht="12.75" customHeight="1">
      <c r="A391" s="183"/>
      <c r="B391" s="184"/>
      <c r="C391" s="184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P391" s="182"/>
      <c r="Q391" s="182"/>
      <c r="R391" s="182"/>
    </row>
    <row r="392" spans="1:18" ht="12.75" customHeight="1">
      <c r="A392" s="183"/>
      <c r="B392" s="184"/>
      <c r="C392" s="184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  <c r="P392" s="182"/>
      <c r="Q392" s="182"/>
      <c r="R392" s="182"/>
    </row>
    <row r="393" spans="1:18" ht="12.75" customHeight="1">
      <c r="A393" s="183"/>
      <c r="B393" s="184"/>
      <c r="C393" s="184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</row>
    <row r="394" spans="1:18" ht="12.75" customHeight="1">
      <c r="A394" s="183"/>
      <c r="B394" s="184"/>
      <c r="C394" s="184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  <c r="P394" s="182"/>
      <c r="Q394" s="182"/>
      <c r="R394" s="182"/>
    </row>
    <row r="395" spans="1:18" ht="12.75" customHeight="1">
      <c r="A395" s="183"/>
      <c r="B395" s="184"/>
      <c r="C395" s="184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  <c r="P395" s="182"/>
      <c r="Q395" s="182"/>
      <c r="R395" s="182"/>
    </row>
    <row r="396" spans="1:18" ht="12.75" customHeight="1">
      <c r="A396" s="183"/>
      <c r="B396" s="184"/>
      <c r="C396" s="184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</row>
    <row r="397" spans="1:18" ht="12.75" customHeight="1">
      <c r="A397" s="183"/>
      <c r="B397" s="184"/>
      <c r="C397" s="184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P397" s="182"/>
      <c r="Q397" s="182"/>
      <c r="R397" s="182"/>
    </row>
    <row r="398" spans="1:18" ht="12.75" customHeight="1">
      <c r="A398" s="183"/>
      <c r="B398" s="184"/>
      <c r="C398" s="184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</row>
    <row r="399" spans="1:18" ht="12.75" customHeight="1">
      <c r="A399" s="183"/>
      <c r="B399" s="184"/>
      <c r="C399" s="184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</row>
    <row r="400" spans="1:18" ht="12.75" customHeight="1">
      <c r="A400" s="183"/>
      <c r="B400" s="184"/>
      <c r="C400" s="184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P400" s="182"/>
      <c r="Q400" s="182"/>
      <c r="R400" s="182"/>
    </row>
    <row r="401" spans="1:18" ht="12.75" customHeight="1">
      <c r="A401" s="183"/>
      <c r="B401" s="184"/>
      <c r="C401" s="184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P401" s="182"/>
      <c r="Q401" s="182"/>
      <c r="R401" s="182"/>
    </row>
    <row r="402" spans="1:18" ht="12.75" customHeight="1">
      <c r="A402" s="183"/>
      <c r="B402" s="184"/>
      <c r="C402" s="184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</row>
    <row r="403" spans="1:18" ht="12.75" customHeight="1">
      <c r="A403" s="183"/>
      <c r="B403" s="184"/>
      <c r="C403" s="184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P403" s="182"/>
      <c r="Q403" s="182"/>
      <c r="R403" s="182"/>
    </row>
    <row r="404" spans="1:18" ht="12.75" customHeight="1">
      <c r="A404" s="183"/>
      <c r="B404" s="184"/>
      <c r="C404" s="184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  <c r="P404" s="182"/>
      <c r="Q404" s="182"/>
      <c r="R404" s="182"/>
    </row>
    <row r="405" spans="1:18" ht="12.75" customHeight="1">
      <c r="A405" s="183"/>
      <c r="B405" s="184"/>
      <c r="C405" s="184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</row>
    <row r="406" spans="1:18" ht="12.75" customHeight="1">
      <c r="A406" s="183"/>
      <c r="B406" s="184"/>
      <c r="C406" s="184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P406" s="182"/>
      <c r="Q406" s="182"/>
      <c r="R406" s="182"/>
    </row>
    <row r="407" spans="1:18" ht="12.75" customHeight="1">
      <c r="A407" s="183"/>
      <c r="B407" s="184"/>
      <c r="C407" s="184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O407" s="182"/>
      <c r="P407" s="182"/>
      <c r="Q407" s="182"/>
      <c r="R407" s="182"/>
    </row>
    <row r="408" spans="1:18" ht="12.75" customHeight="1">
      <c r="A408" s="183"/>
      <c r="B408" s="184"/>
      <c r="C408" s="184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</row>
    <row r="409" spans="1:18" ht="12.75" customHeight="1">
      <c r="A409" s="183"/>
      <c r="B409" s="184"/>
      <c r="C409" s="184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</row>
    <row r="410" spans="1:18" ht="12.75" customHeight="1">
      <c r="A410" s="183"/>
      <c r="B410" s="184"/>
      <c r="C410" s="184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O410" s="182"/>
      <c r="P410" s="182"/>
      <c r="Q410" s="182"/>
      <c r="R410" s="182"/>
    </row>
    <row r="411" spans="1:18" ht="12.75" customHeight="1">
      <c r="A411" s="183"/>
      <c r="B411" s="184"/>
      <c r="C411" s="184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</row>
    <row r="412" spans="1:18" ht="12.75" customHeight="1">
      <c r="A412" s="183"/>
      <c r="B412" s="184"/>
      <c r="C412" s="184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O412" s="182"/>
      <c r="P412" s="182"/>
      <c r="Q412" s="182"/>
      <c r="R412" s="182"/>
    </row>
    <row r="413" spans="1:18" ht="12.75" customHeight="1">
      <c r="A413" s="183"/>
      <c r="B413" s="184"/>
      <c r="C413" s="184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O413" s="182"/>
      <c r="P413" s="182"/>
      <c r="Q413" s="182"/>
      <c r="R413" s="182"/>
    </row>
    <row r="414" spans="1:18" ht="12.75" customHeight="1">
      <c r="A414" s="183"/>
      <c r="B414" s="184"/>
      <c r="C414" s="184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</row>
    <row r="415" spans="1:18" ht="12.75" customHeight="1">
      <c r="A415" s="183"/>
      <c r="B415" s="184"/>
      <c r="C415" s="184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</row>
    <row r="416" spans="1:18" ht="12.75" customHeight="1">
      <c r="A416" s="183"/>
      <c r="B416" s="184"/>
      <c r="C416" s="184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</row>
    <row r="417" spans="1:18" ht="12.75" customHeight="1">
      <c r="A417" s="183"/>
      <c r="B417" s="184"/>
      <c r="C417" s="184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  <c r="P417" s="182"/>
      <c r="Q417" s="182"/>
      <c r="R417" s="182"/>
    </row>
    <row r="418" spans="1:18" ht="12.75" customHeight="1">
      <c r="A418" s="183"/>
      <c r="B418" s="184"/>
      <c r="C418" s="184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</row>
    <row r="419" spans="1:18" ht="12.75" customHeight="1">
      <c r="A419" s="183"/>
      <c r="B419" s="184"/>
      <c r="C419" s="184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</row>
    <row r="420" spans="1:18" ht="12.75" customHeight="1">
      <c r="A420" s="183"/>
      <c r="B420" s="184"/>
      <c r="C420" s="184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  <c r="P420" s="182"/>
      <c r="Q420" s="182"/>
      <c r="R420" s="182"/>
    </row>
    <row r="421" spans="1:18" ht="12.75" customHeight="1">
      <c r="A421" s="183"/>
      <c r="B421" s="184"/>
      <c r="C421" s="184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P421" s="182"/>
      <c r="Q421" s="182"/>
      <c r="R421" s="182"/>
    </row>
    <row r="422" spans="1:18" ht="12.75" customHeight="1">
      <c r="A422" s="183"/>
      <c r="B422" s="184"/>
      <c r="C422" s="184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  <c r="P422" s="182"/>
      <c r="Q422" s="182"/>
      <c r="R422" s="182"/>
    </row>
    <row r="423" spans="1:18" ht="12.75" customHeight="1">
      <c r="A423" s="183"/>
      <c r="B423" s="184"/>
      <c r="C423" s="184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O423" s="182"/>
      <c r="P423" s="182"/>
      <c r="Q423" s="182"/>
      <c r="R423" s="182"/>
    </row>
    <row r="424" spans="1:18" ht="12.75" customHeight="1">
      <c r="A424" s="183"/>
      <c r="B424" s="184"/>
      <c r="C424" s="184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  <c r="P424" s="182"/>
      <c r="Q424" s="182"/>
      <c r="R424" s="182"/>
    </row>
    <row r="425" spans="1:18" ht="12.75" customHeight="1">
      <c r="A425" s="183"/>
      <c r="B425" s="184"/>
      <c r="C425" s="184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</row>
    <row r="426" spans="1:18" ht="12.75" customHeight="1">
      <c r="A426" s="183"/>
      <c r="B426" s="184"/>
      <c r="C426" s="184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  <c r="O426" s="182"/>
      <c r="P426" s="182"/>
      <c r="Q426" s="182"/>
      <c r="R426" s="182"/>
    </row>
    <row r="427" spans="1:18" ht="12.75" customHeight="1">
      <c r="A427" s="183"/>
      <c r="B427" s="184"/>
      <c r="C427" s="184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82"/>
    </row>
    <row r="428" spans="1:18" ht="12.75" customHeight="1">
      <c r="A428" s="183"/>
      <c r="B428" s="184"/>
      <c r="C428" s="184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</row>
    <row r="429" spans="1:18" ht="12.75" customHeight="1">
      <c r="A429" s="183"/>
      <c r="B429" s="184"/>
      <c r="C429" s="184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  <c r="P429" s="182"/>
      <c r="Q429" s="182"/>
      <c r="R429" s="182"/>
    </row>
    <row r="430" spans="1:18" ht="12.75" customHeight="1">
      <c r="A430" s="183"/>
      <c r="B430" s="184"/>
      <c r="C430" s="184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82"/>
    </row>
    <row r="431" spans="1:18" ht="12.75" customHeight="1">
      <c r="A431" s="183"/>
      <c r="B431" s="184"/>
      <c r="C431" s="184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</row>
    <row r="432" spans="1:18" ht="12.75" customHeight="1">
      <c r="A432" s="183"/>
      <c r="B432" s="184"/>
      <c r="C432" s="184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</row>
    <row r="433" spans="1:18" ht="12.75" customHeight="1">
      <c r="A433" s="183"/>
      <c r="B433" s="184"/>
      <c r="C433" s="184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  <c r="P433" s="182"/>
      <c r="Q433" s="182"/>
      <c r="R433" s="182"/>
    </row>
    <row r="434" spans="1:18" ht="12.75" customHeight="1">
      <c r="A434" s="183"/>
      <c r="B434" s="184"/>
      <c r="C434" s="184"/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</row>
    <row r="435" spans="1:18" ht="12.75" customHeight="1">
      <c r="A435" s="183"/>
      <c r="B435" s="184"/>
      <c r="C435" s="184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</row>
    <row r="436" spans="1:18" ht="12.75" customHeight="1">
      <c r="A436" s="183"/>
      <c r="B436" s="184"/>
      <c r="C436" s="184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</row>
    <row r="437" spans="1:18" ht="12.75" customHeight="1">
      <c r="A437" s="183"/>
      <c r="B437" s="184"/>
      <c r="C437" s="184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</row>
    <row r="438" spans="1:18" ht="12.75" customHeight="1">
      <c r="A438" s="183"/>
      <c r="B438" s="184"/>
      <c r="C438" s="184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</row>
    <row r="439" spans="1:18" ht="12.75" customHeight="1">
      <c r="A439" s="183"/>
      <c r="B439" s="184"/>
      <c r="C439" s="184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P439" s="182"/>
      <c r="Q439" s="182"/>
      <c r="R439" s="182"/>
    </row>
    <row r="440" spans="1:18" ht="12.75" customHeight="1">
      <c r="A440" s="183"/>
      <c r="B440" s="184"/>
      <c r="C440" s="184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</row>
    <row r="441" spans="1:18" ht="12.75" customHeight="1">
      <c r="A441" s="183"/>
      <c r="B441" s="184"/>
      <c r="C441" s="184"/>
      <c r="D441" s="182"/>
      <c r="E441" s="182"/>
      <c r="F441" s="182"/>
      <c r="G441" s="182"/>
      <c r="H441" s="182"/>
      <c r="I441" s="182"/>
      <c r="J441" s="182"/>
      <c r="K441" s="182"/>
      <c r="L441" s="182"/>
      <c r="M441" s="182"/>
      <c r="N441" s="182"/>
      <c r="O441" s="182"/>
      <c r="P441" s="182"/>
      <c r="Q441" s="182"/>
      <c r="R441" s="182"/>
    </row>
    <row r="442" spans="1:18" ht="12.75" customHeight="1">
      <c r="A442" s="183"/>
      <c r="B442" s="184"/>
      <c r="C442" s="184"/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  <c r="P442" s="182"/>
      <c r="Q442" s="182"/>
      <c r="R442" s="182"/>
    </row>
    <row r="443" spans="1:18" ht="12.75" customHeight="1">
      <c r="A443" s="183"/>
      <c r="B443" s="184"/>
      <c r="C443" s="184"/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</row>
    <row r="444" spans="1:18" ht="12.75" customHeight="1">
      <c r="A444" s="183"/>
      <c r="B444" s="184"/>
      <c r="C444" s="184"/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</row>
    <row r="445" spans="1:18" ht="12.75" customHeight="1">
      <c r="A445" s="183"/>
      <c r="B445" s="184"/>
      <c r="C445" s="184"/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  <c r="P445" s="182"/>
      <c r="Q445" s="182"/>
      <c r="R445" s="182"/>
    </row>
    <row r="446" spans="1:18" ht="12.75" customHeight="1">
      <c r="A446" s="183"/>
      <c r="B446" s="184"/>
      <c r="C446" s="184"/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</row>
    <row r="447" spans="1:18" ht="12.75" customHeight="1">
      <c r="A447" s="183"/>
      <c r="B447" s="184"/>
      <c r="C447" s="184"/>
      <c r="D447" s="182"/>
      <c r="E447" s="182"/>
      <c r="F447" s="182"/>
      <c r="G447" s="182"/>
      <c r="H447" s="182"/>
      <c r="I447" s="182"/>
      <c r="J447" s="182"/>
      <c r="K447" s="182"/>
      <c r="L447" s="182"/>
      <c r="M447" s="182"/>
      <c r="N447" s="182"/>
      <c r="O447" s="182"/>
      <c r="P447" s="182"/>
      <c r="Q447" s="182"/>
      <c r="R447" s="182"/>
    </row>
    <row r="448" spans="1:18" ht="12.75" customHeight="1">
      <c r="A448" s="183"/>
      <c r="B448" s="184"/>
      <c r="C448" s="184"/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  <c r="O448" s="182"/>
      <c r="P448" s="182"/>
      <c r="Q448" s="182"/>
      <c r="R448" s="182"/>
    </row>
    <row r="449" spans="1:18" ht="12.75" customHeight="1">
      <c r="A449" s="183"/>
      <c r="B449" s="184"/>
      <c r="C449" s="184"/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</row>
    <row r="450" spans="1:18" ht="12.75" customHeight="1">
      <c r="A450" s="183"/>
      <c r="B450" s="184"/>
      <c r="C450" s="184"/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</row>
    <row r="451" spans="1:18" ht="12.75" customHeight="1">
      <c r="A451" s="183"/>
      <c r="B451" s="184"/>
      <c r="C451" s="184"/>
      <c r="D451" s="182"/>
      <c r="E451" s="182"/>
      <c r="F451" s="182"/>
      <c r="G451" s="182"/>
      <c r="H451" s="182"/>
      <c r="I451" s="182"/>
      <c r="J451" s="182"/>
      <c r="K451" s="182"/>
      <c r="L451" s="182"/>
      <c r="M451" s="182"/>
      <c r="N451" s="182"/>
      <c r="O451" s="182"/>
      <c r="P451" s="182"/>
      <c r="Q451" s="182"/>
      <c r="R451" s="182"/>
    </row>
    <row r="452" spans="1:18" ht="12.75" customHeight="1">
      <c r="A452" s="183"/>
      <c r="B452" s="184"/>
      <c r="C452" s="184"/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</row>
    <row r="453" spans="1:18" ht="12.75" customHeight="1">
      <c r="A453" s="183"/>
      <c r="B453" s="184"/>
      <c r="C453" s="184"/>
      <c r="D453" s="182"/>
      <c r="E453" s="182"/>
      <c r="F453" s="182"/>
      <c r="G453" s="182"/>
      <c r="H453" s="182"/>
      <c r="I453" s="182"/>
      <c r="J453" s="182"/>
      <c r="K453" s="182"/>
      <c r="L453" s="182"/>
      <c r="M453" s="182"/>
      <c r="N453" s="182"/>
      <c r="O453" s="182"/>
      <c r="P453" s="182"/>
      <c r="Q453" s="182"/>
      <c r="R453" s="182"/>
    </row>
    <row r="454" spans="1:18" ht="12.75" customHeight="1">
      <c r="A454" s="183"/>
      <c r="B454" s="184"/>
      <c r="C454" s="184"/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</row>
    <row r="455" spans="1:18" ht="12.75" customHeight="1">
      <c r="A455" s="183"/>
      <c r="B455" s="184"/>
      <c r="C455" s="184"/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  <c r="O455" s="182"/>
      <c r="P455" s="182"/>
      <c r="Q455" s="182"/>
      <c r="R455" s="182"/>
    </row>
    <row r="456" spans="1:18" ht="12.75" customHeight="1">
      <c r="A456" s="183"/>
      <c r="B456" s="184"/>
      <c r="C456" s="184"/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  <c r="O456" s="182"/>
      <c r="P456" s="182"/>
      <c r="Q456" s="182"/>
      <c r="R456" s="182"/>
    </row>
    <row r="457" spans="1:18" ht="12.75" customHeight="1">
      <c r="A457" s="183"/>
      <c r="B457" s="184"/>
      <c r="C457" s="184"/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  <c r="O457" s="182"/>
      <c r="P457" s="182"/>
      <c r="Q457" s="182"/>
      <c r="R457" s="182"/>
    </row>
    <row r="458" spans="1:18" ht="12.75" customHeight="1">
      <c r="A458" s="183"/>
      <c r="B458" s="184"/>
      <c r="C458" s="184"/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  <c r="P458" s="182"/>
      <c r="Q458" s="182"/>
      <c r="R458" s="182"/>
    </row>
    <row r="459" spans="1:18" ht="12.75" customHeight="1">
      <c r="A459" s="183"/>
      <c r="B459" s="184"/>
      <c r="C459" s="184"/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  <c r="P459" s="182"/>
      <c r="Q459" s="182"/>
      <c r="R459" s="182"/>
    </row>
    <row r="460" spans="1:18" ht="12.75" customHeight="1">
      <c r="A460" s="183"/>
      <c r="B460" s="184"/>
      <c r="C460" s="184"/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  <c r="P460" s="182"/>
      <c r="Q460" s="182"/>
      <c r="R460" s="182"/>
    </row>
    <row r="461" spans="1:18" ht="12.75" customHeight="1">
      <c r="A461" s="183"/>
      <c r="B461" s="184"/>
      <c r="C461" s="184"/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  <c r="P461" s="182"/>
      <c r="Q461" s="182"/>
      <c r="R461" s="182"/>
    </row>
    <row r="462" spans="1:18" ht="12.75" customHeight="1">
      <c r="A462" s="183"/>
      <c r="B462" s="184"/>
      <c r="C462" s="184"/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  <c r="O462" s="182"/>
      <c r="P462" s="182"/>
      <c r="Q462" s="182"/>
      <c r="R462" s="182"/>
    </row>
    <row r="463" spans="1:18" ht="12.75" customHeight="1">
      <c r="A463" s="183"/>
      <c r="B463" s="184"/>
      <c r="C463" s="184"/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  <c r="O463" s="182"/>
      <c r="P463" s="182"/>
      <c r="Q463" s="182"/>
      <c r="R463" s="182"/>
    </row>
    <row r="464" spans="1:18" ht="12.75" customHeight="1">
      <c r="A464" s="183"/>
      <c r="B464" s="184"/>
      <c r="C464" s="184"/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  <c r="O464" s="182"/>
      <c r="P464" s="182"/>
      <c r="Q464" s="182"/>
      <c r="R464" s="182"/>
    </row>
    <row r="465" spans="1:18" ht="12.75" customHeight="1">
      <c r="A465" s="183"/>
      <c r="B465" s="184"/>
      <c r="C465" s="184"/>
      <c r="D465" s="182"/>
      <c r="E465" s="182"/>
      <c r="F465" s="182"/>
      <c r="G465" s="182"/>
      <c r="H465" s="182"/>
      <c r="I465" s="182"/>
      <c r="J465" s="182"/>
      <c r="K465" s="182"/>
      <c r="L465" s="182"/>
      <c r="M465" s="182"/>
      <c r="N465" s="182"/>
      <c r="O465" s="182"/>
      <c r="P465" s="182"/>
      <c r="Q465" s="182"/>
      <c r="R465" s="182"/>
    </row>
    <row r="466" spans="1:18" ht="12.75" customHeight="1">
      <c r="A466" s="183"/>
      <c r="B466" s="184"/>
      <c r="C466" s="184"/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</row>
    <row r="467" spans="1:18" ht="12.75" customHeight="1">
      <c r="A467" s="183"/>
      <c r="B467" s="184"/>
      <c r="C467" s="184"/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</row>
    <row r="468" spans="1:18" ht="12.75" customHeight="1">
      <c r="A468" s="183"/>
      <c r="B468" s="184"/>
      <c r="C468" s="184"/>
      <c r="D468" s="182"/>
      <c r="E468" s="182"/>
      <c r="F468" s="182"/>
      <c r="G468" s="182"/>
      <c r="H468" s="182"/>
      <c r="I468" s="182"/>
      <c r="J468" s="182"/>
      <c r="K468" s="182"/>
      <c r="L468" s="182"/>
      <c r="M468" s="182"/>
      <c r="N468" s="182"/>
      <c r="O468" s="182"/>
      <c r="P468" s="182"/>
      <c r="Q468" s="182"/>
      <c r="R468" s="182"/>
    </row>
    <row r="469" spans="1:18" ht="12.75" customHeight="1">
      <c r="A469" s="183"/>
      <c r="B469" s="184"/>
      <c r="C469" s="184"/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  <c r="P469" s="182"/>
      <c r="Q469" s="182"/>
      <c r="R469" s="182"/>
    </row>
    <row r="470" spans="1:18" ht="12.75" customHeight="1">
      <c r="A470" s="183"/>
      <c r="B470" s="184"/>
      <c r="C470" s="184"/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</row>
    <row r="471" spans="1:18" ht="12.75" customHeight="1">
      <c r="A471" s="183"/>
      <c r="B471" s="184"/>
      <c r="C471" s="184"/>
      <c r="D471" s="182"/>
      <c r="E471" s="182"/>
      <c r="F471" s="182"/>
      <c r="G471" s="182"/>
      <c r="H471" s="182"/>
      <c r="I471" s="182"/>
      <c r="J471" s="182"/>
      <c r="K471" s="182"/>
      <c r="L471" s="182"/>
      <c r="M471" s="182"/>
      <c r="N471" s="182"/>
      <c r="O471" s="182"/>
      <c r="P471" s="182"/>
      <c r="Q471" s="182"/>
      <c r="R471" s="182"/>
    </row>
    <row r="472" spans="1:18" ht="12.75" customHeight="1">
      <c r="A472" s="183"/>
      <c r="B472" s="184"/>
      <c r="C472" s="184"/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  <c r="P472" s="182"/>
      <c r="Q472" s="182"/>
      <c r="R472" s="182"/>
    </row>
    <row r="473" spans="1:18" ht="12.75" customHeight="1">
      <c r="A473" s="183"/>
      <c r="B473" s="184"/>
      <c r="C473" s="184"/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82"/>
    </row>
    <row r="474" spans="1:18" ht="12.75" customHeight="1">
      <c r="A474" s="183"/>
      <c r="B474" s="184"/>
      <c r="C474" s="184"/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  <c r="P474" s="182"/>
      <c r="Q474" s="182"/>
      <c r="R474" s="182"/>
    </row>
    <row r="475" spans="1:18" ht="12.75" customHeight="1">
      <c r="A475" s="183"/>
      <c r="B475" s="184"/>
      <c r="C475" s="184"/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82"/>
    </row>
    <row r="476" spans="1:18" ht="12.75" customHeight="1">
      <c r="A476" s="183"/>
      <c r="B476" s="184"/>
      <c r="C476" s="184"/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</row>
    <row r="477" spans="1:18" ht="12.75" customHeight="1">
      <c r="A477" s="183"/>
      <c r="B477" s="184"/>
      <c r="C477" s="184"/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  <c r="O477" s="182"/>
      <c r="P477" s="182"/>
      <c r="Q477" s="182"/>
      <c r="R477" s="182"/>
    </row>
    <row r="478" spans="1:18" ht="12.75" customHeight="1">
      <c r="A478" s="183"/>
      <c r="B478" s="184"/>
      <c r="C478" s="184"/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R478" s="182"/>
    </row>
    <row r="479" spans="1:18" ht="12.75" customHeight="1">
      <c r="A479" s="183"/>
      <c r="B479" s="184"/>
      <c r="C479" s="184"/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</row>
    <row r="480" spans="1:18" ht="12.75" customHeight="1">
      <c r="A480" s="183"/>
      <c r="B480" s="184"/>
      <c r="C480" s="184"/>
      <c r="D480" s="182"/>
      <c r="E480" s="182"/>
      <c r="F480" s="182"/>
      <c r="G480" s="182"/>
      <c r="H480" s="182"/>
      <c r="I480" s="182"/>
      <c r="J480" s="182"/>
      <c r="K480" s="182"/>
      <c r="L480" s="182"/>
      <c r="M480" s="182"/>
      <c r="N480" s="182"/>
      <c r="O480" s="182"/>
      <c r="P480" s="182"/>
      <c r="Q480" s="182"/>
      <c r="R480" s="182"/>
    </row>
    <row r="481" spans="1:18" ht="12.75" customHeight="1">
      <c r="A481" s="183"/>
      <c r="B481" s="184"/>
      <c r="C481" s="184"/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</row>
    <row r="482" spans="1:18" ht="12.75" customHeight="1">
      <c r="A482" s="183"/>
      <c r="B482" s="184"/>
      <c r="C482" s="184"/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</row>
    <row r="483" spans="1:18" ht="12.75" customHeight="1">
      <c r="A483" s="183"/>
      <c r="B483" s="184"/>
      <c r="C483" s="184"/>
      <c r="D483" s="182"/>
      <c r="E483" s="182"/>
      <c r="F483" s="182"/>
      <c r="G483" s="182"/>
      <c r="H483" s="182"/>
      <c r="I483" s="182"/>
      <c r="J483" s="182"/>
      <c r="K483" s="182"/>
      <c r="L483" s="182"/>
      <c r="M483" s="182"/>
      <c r="N483" s="182"/>
      <c r="O483" s="182"/>
      <c r="P483" s="182"/>
      <c r="Q483" s="182"/>
      <c r="R483" s="182"/>
    </row>
    <row r="484" spans="1:18" ht="12.75" customHeight="1">
      <c r="A484" s="183"/>
      <c r="B484" s="184"/>
      <c r="C484" s="184"/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</row>
    <row r="485" spans="1:18" ht="12.75" customHeight="1">
      <c r="A485" s="183"/>
      <c r="B485" s="184"/>
      <c r="C485" s="184"/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</row>
    <row r="486" spans="1:18" ht="12.75" customHeight="1">
      <c r="A486" s="183"/>
      <c r="B486" s="184"/>
      <c r="C486" s="184"/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</row>
    <row r="487" spans="1:18" ht="12.75" customHeight="1">
      <c r="A487" s="183"/>
      <c r="B487" s="184"/>
      <c r="C487" s="184"/>
      <c r="D487" s="182"/>
      <c r="E487" s="182"/>
      <c r="F487" s="182"/>
      <c r="G487" s="182"/>
      <c r="H487" s="182"/>
      <c r="I487" s="182"/>
      <c r="J487" s="182"/>
      <c r="K487" s="182"/>
      <c r="L487" s="182"/>
      <c r="M487" s="182"/>
      <c r="N487" s="182"/>
      <c r="O487" s="182"/>
      <c r="P487" s="182"/>
      <c r="Q487" s="182"/>
      <c r="R487" s="182"/>
    </row>
    <row r="488" spans="1:18" ht="12.75" customHeight="1">
      <c r="A488" s="183"/>
      <c r="B488" s="184"/>
      <c r="C488" s="184"/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  <c r="P488" s="182"/>
      <c r="Q488" s="182"/>
      <c r="R488" s="182"/>
    </row>
    <row r="489" spans="1:18" ht="12.75" customHeight="1">
      <c r="A489" s="183"/>
      <c r="B489" s="184"/>
      <c r="C489" s="184"/>
      <c r="D489" s="182"/>
      <c r="E489" s="182"/>
      <c r="F489" s="182"/>
      <c r="G489" s="182"/>
      <c r="H489" s="182"/>
      <c r="I489" s="182"/>
      <c r="J489" s="182"/>
      <c r="K489" s="182"/>
      <c r="L489" s="182"/>
      <c r="M489" s="182"/>
      <c r="N489" s="182"/>
      <c r="O489" s="182"/>
      <c r="P489" s="182"/>
      <c r="Q489" s="182"/>
      <c r="R489" s="182"/>
    </row>
    <row r="490" spans="1:18" ht="12.75" customHeight="1">
      <c r="A490" s="183"/>
      <c r="B490" s="184"/>
      <c r="C490" s="184"/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</row>
    <row r="491" spans="1:18" ht="12.75" customHeight="1">
      <c r="A491" s="183"/>
      <c r="B491" s="184"/>
      <c r="C491" s="184"/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  <c r="O491" s="182"/>
      <c r="P491" s="182"/>
      <c r="Q491" s="182"/>
      <c r="R491" s="182"/>
    </row>
    <row r="492" spans="1:18" ht="12.75" customHeight="1">
      <c r="A492" s="183"/>
      <c r="B492" s="184"/>
      <c r="C492" s="184"/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  <c r="O492" s="182"/>
      <c r="P492" s="182"/>
      <c r="Q492" s="182"/>
      <c r="R492" s="182"/>
    </row>
    <row r="493" spans="1:18" ht="12.75" customHeight="1">
      <c r="A493" s="183"/>
      <c r="B493" s="184"/>
      <c r="C493" s="184"/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  <c r="O493" s="182"/>
      <c r="P493" s="182"/>
      <c r="Q493" s="182"/>
      <c r="R493" s="182"/>
    </row>
    <row r="494" spans="1:18" ht="12.75" customHeight="1">
      <c r="A494" s="183"/>
      <c r="B494" s="184"/>
      <c r="C494" s="184"/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82"/>
    </row>
    <row r="495" spans="1:18" ht="12.75" customHeight="1">
      <c r="A495" s="183"/>
      <c r="B495" s="184"/>
      <c r="C495" s="184"/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  <c r="O495" s="182"/>
      <c r="P495" s="182"/>
      <c r="Q495" s="182"/>
      <c r="R495" s="182"/>
    </row>
    <row r="496" spans="1:18" ht="12.75" customHeight="1">
      <c r="A496" s="183"/>
      <c r="B496" s="184"/>
      <c r="C496" s="184"/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  <c r="P496" s="182"/>
      <c r="Q496" s="182"/>
      <c r="R496" s="182"/>
    </row>
    <row r="497" spans="1:18" ht="12.75" customHeight="1">
      <c r="A497" s="183"/>
      <c r="B497" s="184"/>
      <c r="C497" s="184"/>
      <c r="D497" s="182"/>
      <c r="E497" s="182"/>
      <c r="F497" s="182"/>
      <c r="G497" s="182"/>
      <c r="H497" s="182"/>
      <c r="I497" s="182"/>
      <c r="J497" s="182"/>
      <c r="K497" s="182"/>
      <c r="L497" s="182"/>
      <c r="M497" s="182"/>
      <c r="N497" s="182"/>
      <c r="O497" s="182"/>
      <c r="P497" s="182"/>
      <c r="Q497" s="182"/>
      <c r="R497" s="182"/>
    </row>
    <row r="498" spans="1:18" ht="12.75" customHeight="1">
      <c r="A498" s="183"/>
      <c r="B498" s="184"/>
      <c r="C498" s="184"/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</row>
    <row r="499" spans="1:18" ht="12.75" customHeight="1">
      <c r="A499" s="183"/>
      <c r="B499" s="184"/>
      <c r="C499" s="184"/>
      <c r="D499" s="182"/>
      <c r="E499" s="182"/>
      <c r="F499" s="182"/>
      <c r="G499" s="182"/>
      <c r="H499" s="182"/>
      <c r="I499" s="182"/>
      <c r="J499" s="182"/>
      <c r="K499" s="182"/>
      <c r="L499" s="182"/>
      <c r="M499" s="182"/>
      <c r="N499" s="182"/>
      <c r="O499" s="182"/>
      <c r="P499" s="182"/>
      <c r="Q499" s="182"/>
      <c r="R499" s="182"/>
    </row>
    <row r="500" spans="1:18" ht="12.75" customHeight="1">
      <c r="A500" s="183"/>
      <c r="B500" s="184"/>
      <c r="C500" s="184"/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  <c r="P500" s="182"/>
      <c r="Q500" s="182"/>
      <c r="R500" s="182"/>
    </row>
    <row r="501" spans="1:18" ht="12.75" customHeight="1">
      <c r="A501" s="183"/>
      <c r="B501" s="184"/>
      <c r="C501" s="184"/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</row>
    <row r="502" spans="1:18" ht="12.75" customHeight="1">
      <c r="A502" s="183"/>
      <c r="B502" s="184"/>
      <c r="C502" s="184"/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</row>
    <row r="503" spans="1:18" ht="12.75" customHeight="1">
      <c r="A503" s="183"/>
      <c r="B503" s="184"/>
      <c r="C503" s="184"/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  <c r="O503" s="182"/>
      <c r="P503" s="182"/>
      <c r="Q503" s="182"/>
      <c r="R503" s="182"/>
    </row>
    <row r="504" spans="1:18" ht="12.75" customHeight="1">
      <c r="A504" s="183"/>
      <c r="B504" s="184"/>
      <c r="C504" s="184"/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</row>
    <row r="505" spans="1:18" ht="12.75" customHeight="1">
      <c r="A505" s="183"/>
      <c r="B505" s="184"/>
      <c r="C505" s="184"/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  <c r="O505" s="182"/>
      <c r="P505" s="182"/>
      <c r="Q505" s="182"/>
      <c r="R505" s="182"/>
    </row>
    <row r="506" spans="1:18" ht="12.75" customHeight="1">
      <c r="A506" s="183"/>
      <c r="B506" s="184"/>
      <c r="C506" s="184"/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  <c r="O506" s="182"/>
      <c r="P506" s="182"/>
      <c r="Q506" s="182"/>
      <c r="R506" s="182"/>
    </row>
    <row r="507" spans="1:18" ht="12.75" customHeight="1">
      <c r="A507" s="183"/>
      <c r="B507" s="184"/>
      <c r="C507" s="184"/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  <c r="O507" s="182"/>
      <c r="P507" s="182"/>
      <c r="Q507" s="182"/>
      <c r="R507" s="182"/>
    </row>
    <row r="508" spans="1:18" ht="12.75" customHeight="1">
      <c r="A508" s="183"/>
      <c r="B508" s="184"/>
      <c r="C508" s="184"/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R508" s="182"/>
    </row>
    <row r="509" spans="1:18" ht="12.75" customHeight="1">
      <c r="A509" s="183"/>
      <c r="B509" s="184"/>
      <c r="C509" s="184"/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  <c r="O509" s="182"/>
      <c r="P509" s="182"/>
      <c r="Q509" s="182"/>
      <c r="R509" s="182"/>
    </row>
    <row r="510" spans="1:18" ht="12.75" customHeight="1">
      <c r="A510" s="183"/>
      <c r="B510" s="184"/>
      <c r="C510" s="184"/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</row>
    <row r="511" spans="1:18" ht="12.75" customHeight="1">
      <c r="A511" s="183"/>
      <c r="B511" s="184"/>
      <c r="C511" s="184"/>
      <c r="D511" s="182"/>
      <c r="E511" s="182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  <c r="P511" s="182"/>
      <c r="Q511" s="182"/>
      <c r="R511" s="182"/>
    </row>
    <row r="512" spans="1:18" ht="12.75" customHeight="1">
      <c r="A512" s="183"/>
      <c r="B512" s="184"/>
      <c r="C512" s="184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</row>
    <row r="513" spans="1:18" ht="12.75" customHeight="1">
      <c r="A513" s="183"/>
      <c r="B513" s="184"/>
      <c r="C513" s="184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</row>
    <row r="514" spans="1:18" ht="12.75" customHeight="1">
      <c r="A514" s="183"/>
      <c r="B514" s="184"/>
      <c r="C514" s="184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</row>
    <row r="515" spans="1:18" ht="12.75" customHeight="1">
      <c r="A515" s="183"/>
      <c r="B515" s="184"/>
      <c r="C515" s="184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  <c r="P515" s="182"/>
      <c r="Q515" s="182"/>
      <c r="R515" s="182"/>
    </row>
    <row r="516" spans="1:18" ht="12.75" customHeight="1">
      <c r="A516" s="183"/>
      <c r="B516" s="184"/>
      <c r="C516" s="184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  <c r="P516" s="182"/>
      <c r="Q516" s="182"/>
      <c r="R516" s="182"/>
    </row>
    <row r="517" spans="1:18" ht="12.75" customHeight="1">
      <c r="A517" s="183"/>
      <c r="B517" s="184"/>
      <c r="C517" s="184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</row>
    <row r="518" spans="1:18" ht="12.75" customHeight="1">
      <c r="A518" s="183"/>
      <c r="B518" s="184"/>
      <c r="C518" s="184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</row>
    <row r="519" spans="1:18" ht="12.75" customHeight="1">
      <c r="A519" s="183"/>
      <c r="B519" s="184"/>
      <c r="C519" s="184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  <c r="P519" s="182"/>
      <c r="Q519" s="182"/>
      <c r="R519" s="182"/>
    </row>
    <row r="520" spans="1:18" ht="12.75" customHeight="1">
      <c r="A520" s="183"/>
      <c r="B520" s="184"/>
      <c r="C520" s="184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</row>
    <row r="521" spans="1:18" ht="12.75" customHeight="1">
      <c r="A521" s="183"/>
      <c r="B521" s="184"/>
      <c r="C521" s="184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</row>
    <row r="522" spans="1:18" ht="12.75" customHeight="1">
      <c r="A522" s="183"/>
      <c r="B522" s="184"/>
      <c r="C522" s="184"/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</row>
    <row r="523" spans="1:18" ht="12.75" customHeight="1">
      <c r="A523" s="183"/>
      <c r="B523" s="184"/>
      <c r="C523" s="184"/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</row>
    <row r="524" spans="1:18" ht="12.75" customHeight="1">
      <c r="A524" s="183"/>
      <c r="B524" s="184"/>
      <c r="C524" s="184"/>
      <c r="D524" s="182"/>
      <c r="E524" s="182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</row>
    <row r="525" spans="1:18" ht="12.75" customHeight="1">
      <c r="A525" s="183"/>
      <c r="B525" s="184"/>
      <c r="C525" s="184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</row>
    <row r="526" spans="1:18" ht="12.75" customHeight="1">
      <c r="A526" s="183"/>
      <c r="B526" s="184"/>
      <c r="C526" s="184"/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</row>
    <row r="527" spans="1:18" ht="12.75" customHeight="1">
      <c r="A527" s="183"/>
      <c r="B527" s="184"/>
      <c r="C527" s="184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</row>
    <row r="528" spans="1:18" ht="12.75" customHeight="1">
      <c r="A528" s="183"/>
      <c r="B528" s="184"/>
      <c r="C528" s="184"/>
      <c r="D528" s="182"/>
      <c r="E528" s="182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</row>
    <row r="529" spans="1:18" ht="12.75" customHeight="1">
      <c r="A529" s="183"/>
      <c r="B529" s="184"/>
      <c r="C529" s="184"/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</row>
    <row r="530" spans="1:18" ht="12.75" customHeight="1">
      <c r="A530" s="183"/>
      <c r="B530" s="184"/>
      <c r="C530" s="184"/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</row>
    <row r="531" spans="1:18" ht="12.75" customHeight="1">
      <c r="A531" s="183"/>
      <c r="B531" s="184"/>
      <c r="C531" s="184"/>
      <c r="D531" s="182"/>
      <c r="E531" s="182"/>
      <c r="F531" s="182"/>
      <c r="G531" s="182"/>
      <c r="H531" s="182"/>
      <c r="I531" s="182"/>
      <c r="J531" s="182"/>
      <c r="K531" s="182"/>
      <c r="L531" s="182"/>
      <c r="M531" s="182"/>
      <c r="N531" s="182"/>
      <c r="O531" s="182"/>
      <c r="P531" s="182"/>
      <c r="Q531" s="182"/>
      <c r="R531" s="182"/>
    </row>
    <row r="532" spans="1:18" ht="12.75" customHeight="1">
      <c r="A532" s="183"/>
      <c r="B532" s="184"/>
      <c r="C532" s="184"/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</row>
    <row r="533" spans="1:18" ht="12.75" customHeight="1">
      <c r="A533" s="183"/>
      <c r="B533" s="184"/>
      <c r="C533" s="184"/>
      <c r="D533" s="182"/>
      <c r="E533" s="182"/>
      <c r="F533" s="182"/>
      <c r="G533" s="182"/>
      <c r="H533" s="182"/>
      <c r="I533" s="182"/>
      <c r="J533" s="182"/>
      <c r="K533" s="182"/>
      <c r="L533" s="182"/>
      <c r="M533" s="182"/>
      <c r="N533" s="182"/>
      <c r="O533" s="182"/>
      <c r="P533" s="182"/>
      <c r="Q533" s="182"/>
      <c r="R533" s="182"/>
    </row>
    <row r="534" spans="1:18" ht="12.75" customHeight="1">
      <c r="A534" s="183"/>
      <c r="B534" s="184"/>
      <c r="C534" s="184"/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</row>
    <row r="535" spans="1:18" ht="12.75" customHeight="1">
      <c r="A535" s="183"/>
      <c r="B535" s="184"/>
      <c r="C535" s="184"/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</row>
    <row r="536" spans="1:18" ht="12.75" customHeight="1">
      <c r="A536" s="183"/>
      <c r="B536" s="184"/>
      <c r="C536" s="184"/>
      <c r="D536" s="182"/>
      <c r="E536" s="182"/>
      <c r="F536" s="182"/>
      <c r="G536" s="182"/>
      <c r="H536" s="182"/>
      <c r="I536" s="182"/>
      <c r="J536" s="182"/>
      <c r="K536" s="182"/>
      <c r="L536" s="182"/>
      <c r="M536" s="182"/>
      <c r="N536" s="182"/>
      <c r="O536" s="182"/>
      <c r="P536" s="182"/>
      <c r="Q536" s="182"/>
      <c r="R536" s="182"/>
    </row>
    <row r="537" spans="1:18" ht="12.75" customHeight="1">
      <c r="A537" s="183"/>
      <c r="B537" s="184"/>
      <c r="C537" s="184"/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</row>
    <row r="538" spans="1:18" ht="12.75" customHeight="1">
      <c r="A538" s="183"/>
      <c r="B538" s="184"/>
      <c r="C538" s="184"/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</row>
    <row r="539" spans="1:18" ht="12.75" customHeight="1">
      <c r="A539" s="183"/>
      <c r="B539" s="184"/>
      <c r="C539" s="184"/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</row>
    <row r="540" spans="1:18" ht="12.75" customHeight="1">
      <c r="A540" s="183"/>
      <c r="B540" s="184"/>
      <c r="C540" s="184"/>
      <c r="D540" s="182"/>
      <c r="E540" s="182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</row>
    <row r="541" spans="1:18" ht="12.75" customHeight="1">
      <c r="A541" s="183"/>
      <c r="B541" s="184"/>
      <c r="C541" s="184"/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</row>
    <row r="542" spans="1:18" ht="12.75" customHeight="1">
      <c r="A542" s="183"/>
      <c r="B542" s="184"/>
      <c r="C542" s="184"/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</row>
    <row r="543" spans="1:18" ht="12.75" customHeight="1">
      <c r="A543" s="183"/>
      <c r="B543" s="184"/>
      <c r="C543" s="184"/>
      <c r="D543" s="182"/>
      <c r="E543" s="182"/>
      <c r="F543" s="182"/>
      <c r="G543" s="182"/>
      <c r="H543" s="182"/>
      <c r="I543" s="182"/>
      <c r="J543" s="182"/>
      <c r="K543" s="182"/>
      <c r="L543" s="182"/>
      <c r="M543" s="182"/>
      <c r="N543" s="182"/>
      <c r="O543" s="182"/>
      <c r="P543" s="182"/>
      <c r="Q543" s="182"/>
      <c r="R543" s="182"/>
    </row>
    <row r="544" spans="1:18" ht="12.75" customHeight="1">
      <c r="A544" s="183"/>
      <c r="B544" s="184"/>
      <c r="C544" s="184"/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</row>
    <row r="545" spans="1:18" ht="12.75" customHeight="1">
      <c r="A545" s="183"/>
      <c r="B545" s="184"/>
      <c r="C545" s="184"/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</row>
    <row r="546" spans="1:18" ht="12.75" customHeight="1">
      <c r="A546" s="183"/>
      <c r="B546" s="184"/>
      <c r="C546" s="184"/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</row>
    <row r="547" spans="1:18" ht="12.75" customHeight="1">
      <c r="A547" s="183"/>
      <c r="B547" s="184"/>
      <c r="C547" s="184"/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</row>
    <row r="548" spans="1:18" ht="12.75" customHeight="1">
      <c r="A548" s="183"/>
      <c r="B548" s="184"/>
      <c r="C548" s="184"/>
      <c r="D548" s="182"/>
      <c r="E548" s="182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</row>
    <row r="549" spans="1:18" ht="12.75" customHeight="1">
      <c r="A549" s="183"/>
      <c r="B549" s="184"/>
      <c r="C549" s="184"/>
      <c r="D549" s="182"/>
      <c r="E549" s="182"/>
      <c r="F549" s="182"/>
      <c r="G549" s="182"/>
      <c r="H549" s="182"/>
      <c r="I549" s="182"/>
      <c r="J549" s="182"/>
      <c r="K549" s="182"/>
      <c r="L549" s="182"/>
      <c r="M549" s="182"/>
      <c r="N549" s="182"/>
      <c r="O549" s="182"/>
      <c r="P549" s="182"/>
      <c r="Q549" s="182"/>
      <c r="R549" s="182"/>
    </row>
    <row r="550" spans="1:18" ht="12.75" customHeight="1">
      <c r="A550" s="183"/>
      <c r="B550" s="184"/>
      <c r="C550" s="184"/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</row>
    <row r="551" spans="1:18" ht="12.75" customHeight="1">
      <c r="A551" s="183"/>
      <c r="B551" s="184"/>
      <c r="C551" s="184"/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</row>
    <row r="552" spans="1:18" ht="12.75" customHeight="1">
      <c r="A552" s="183"/>
      <c r="B552" s="184"/>
      <c r="C552" s="184"/>
      <c r="D552" s="182"/>
      <c r="E552" s="182"/>
      <c r="F552" s="182"/>
      <c r="G552" s="182"/>
      <c r="H552" s="182"/>
      <c r="I552" s="182"/>
      <c r="J552" s="182"/>
      <c r="K552" s="182"/>
      <c r="L552" s="182"/>
      <c r="M552" s="182"/>
      <c r="N552" s="182"/>
      <c r="O552" s="182"/>
      <c r="P552" s="182"/>
      <c r="Q552" s="182"/>
      <c r="R552" s="182"/>
    </row>
    <row r="553" spans="1:18" ht="12.75" customHeight="1">
      <c r="A553" s="183"/>
      <c r="B553" s="184"/>
      <c r="C553" s="184"/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</row>
    <row r="554" spans="1:18" ht="12.75" customHeight="1">
      <c r="A554" s="183"/>
      <c r="B554" s="184"/>
      <c r="C554" s="184"/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</row>
    <row r="555" spans="1:18" ht="12.75" customHeight="1">
      <c r="A555" s="183"/>
      <c r="B555" s="184"/>
      <c r="C555" s="184"/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</row>
    <row r="556" spans="1:18" ht="12.75" customHeight="1">
      <c r="A556" s="183"/>
      <c r="B556" s="184"/>
      <c r="C556" s="184"/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</row>
    <row r="557" spans="1:18" ht="12.75" customHeight="1">
      <c r="A557" s="183"/>
      <c r="B557" s="184"/>
      <c r="C557" s="184"/>
      <c r="D557" s="182"/>
      <c r="E557" s="182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82"/>
    </row>
    <row r="558" spans="1:18" ht="12.75" customHeight="1">
      <c r="A558" s="183"/>
      <c r="B558" s="184"/>
      <c r="C558" s="184"/>
      <c r="D558" s="182"/>
      <c r="E558" s="182"/>
      <c r="F558" s="182"/>
      <c r="G558" s="182"/>
      <c r="H558" s="182"/>
      <c r="I558" s="182"/>
      <c r="J558" s="182"/>
      <c r="K558" s="182"/>
      <c r="L558" s="182"/>
      <c r="M558" s="182"/>
      <c r="N558" s="182"/>
      <c r="O558" s="182"/>
      <c r="P558" s="182"/>
      <c r="Q558" s="182"/>
      <c r="R558" s="182"/>
    </row>
    <row r="559" spans="1:18" ht="12.75" customHeight="1">
      <c r="A559" s="183"/>
      <c r="B559" s="184"/>
      <c r="C559" s="184"/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</row>
    <row r="560" spans="1:18" ht="12.75" customHeight="1">
      <c r="A560" s="183"/>
      <c r="B560" s="184"/>
      <c r="C560" s="184"/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</row>
    <row r="561" spans="1:18" ht="12.75" customHeight="1">
      <c r="A561" s="183"/>
      <c r="B561" s="184"/>
      <c r="C561" s="184"/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</row>
    <row r="562" spans="1:18" ht="12.75" customHeight="1">
      <c r="A562" s="183"/>
      <c r="B562" s="184"/>
      <c r="C562" s="184"/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</row>
    <row r="563" spans="1:18" ht="12.75" customHeight="1">
      <c r="A563" s="183"/>
      <c r="B563" s="184"/>
      <c r="C563" s="184"/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</row>
    <row r="564" spans="1:18" ht="12.75" customHeight="1">
      <c r="A564" s="183"/>
      <c r="B564" s="184"/>
      <c r="C564" s="184"/>
      <c r="D564" s="182"/>
      <c r="E564" s="182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82"/>
    </row>
    <row r="565" spans="1:18" ht="12.75" customHeight="1">
      <c r="A565" s="183"/>
      <c r="B565" s="184"/>
      <c r="C565" s="184"/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</row>
    <row r="566" spans="1:18" ht="12.75" customHeight="1">
      <c r="A566" s="183"/>
      <c r="B566" s="184"/>
      <c r="C566" s="184"/>
      <c r="D566" s="182"/>
      <c r="E566" s="182"/>
      <c r="F566" s="182"/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82"/>
    </row>
    <row r="567" spans="1:18" ht="12.75" customHeight="1">
      <c r="A567" s="183"/>
      <c r="B567" s="184"/>
      <c r="C567" s="184"/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</row>
    <row r="568" spans="1:18" ht="12.75" customHeight="1">
      <c r="A568" s="183"/>
      <c r="B568" s="184"/>
      <c r="C568" s="184"/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</row>
    <row r="569" spans="1:18" ht="12.75" customHeight="1">
      <c r="A569" s="183"/>
      <c r="B569" s="184"/>
      <c r="C569" s="184"/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</row>
    <row r="570" spans="1:18" ht="12.75" customHeight="1">
      <c r="A570" s="183"/>
      <c r="B570" s="184"/>
      <c r="C570" s="184"/>
      <c r="D570" s="182"/>
      <c r="E570" s="182"/>
      <c r="F570" s="182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</row>
    <row r="571" spans="1:18" ht="12.75" customHeight="1">
      <c r="A571" s="183"/>
      <c r="B571" s="184"/>
      <c r="C571" s="184"/>
      <c r="D571" s="182"/>
      <c r="E571" s="182"/>
      <c r="F571" s="182"/>
      <c r="G571" s="182"/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82"/>
    </row>
    <row r="572" spans="1:18" ht="12.75" customHeight="1">
      <c r="A572" s="183"/>
      <c r="B572" s="184"/>
      <c r="C572" s="184"/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</row>
    <row r="573" spans="1:18" ht="12.75" customHeight="1">
      <c r="A573" s="183"/>
      <c r="B573" s="184"/>
      <c r="C573" s="184"/>
      <c r="D573" s="182"/>
      <c r="E573" s="182"/>
      <c r="F573" s="182"/>
      <c r="G573" s="182"/>
      <c r="H573" s="182"/>
      <c r="I573" s="182"/>
      <c r="J573" s="182"/>
      <c r="K573" s="182"/>
      <c r="L573" s="182"/>
      <c r="M573" s="182"/>
      <c r="N573" s="182"/>
      <c r="O573" s="182"/>
      <c r="P573" s="182"/>
      <c r="Q573" s="182"/>
      <c r="R573" s="182"/>
    </row>
    <row r="574" spans="1:18" ht="12.75" customHeight="1">
      <c r="A574" s="183"/>
      <c r="B574" s="184"/>
      <c r="C574" s="184"/>
      <c r="D574" s="182"/>
      <c r="E574" s="182"/>
      <c r="F574" s="182"/>
      <c r="G574" s="182"/>
      <c r="H574" s="182"/>
      <c r="I574" s="182"/>
      <c r="J574" s="182"/>
      <c r="K574" s="182"/>
      <c r="L574" s="182"/>
      <c r="M574" s="182"/>
      <c r="N574" s="182"/>
      <c r="O574" s="182"/>
      <c r="P574" s="182"/>
      <c r="Q574" s="182"/>
      <c r="R574" s="182"/>
    </row>
    <row r="575" spans="1:18" ht="12.75" customHeight="1">
      <c r="A575" s="183"/>
      <c r="B575" s="184"/>
      <c r="C575" s="184"/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82"/>
    </row>
    <row r="576" spans="1:18" ht="12.75" customHeight="1">
      <c r="A576" s="183"/>
      <c r="B576" s="184"/>
      <c r="C576" s="184"/>
      <c r="D576" s="182"/>
      <c r="E576" s="182"/>
      <c r="F576" s="182"/>
      <c r="G576" s="182"/>
      <c r="H576" s="182"/>
      <c r="I576" s="182"/>
      <c r="J576" s="182"/>
      <c r="K576" s="182"/>
      <c r="L576" s="182"/>
      <c r="M576" s="182"/>
      <c r="N576" s="182"/>
      <c r="O576" s="182"/>
      <c r="P576" s="182"/>
      <c r="Q576" s="182"/>
      <c r="R576" s="182"/>
    </row>
    <row r="577" spans="1:18" ht="12.75" customHeight="1">
      <c r="A577" s="183"/>
      <c r="B577" s="184"/>
      <c r="C577" s="184"/>
      <c r="D577" s="182"/>
      <c r="E577" s="182"/>
      <c r="F577" s="182"/>
      <c r="G577" s="182"/>
      <c r="H577" s="182"/>
      <c r="I577" s="182"/>
      <c r="J577" s="182"/>
      <c r="K577" s="182"/>
      <c r="L577" s="182"/>
      <c r="M577" s="182"/>
      <c r="N577" s="182"/>
      <c r="O577" s="182"/>
      <c r="P577" s="182"/>
      <c r="Q577" s="182"/>
      <c r="R577" s="182"/>
    </row>
    <row r="578" spans="1:18" ht="12.75" customHeight="1">
      <c r="A578" s="183"/>
      <c r="B578" s="184"/>
      <c r="C578" s="184"/>
      <c r="D578" s="182"/>
      <c r="E578" s="182"/>
      <c r="F578" s="182"/>
      <c r="G578" s="182"/>
      <c r="H578" s="182"/>
      <c r="I578" s="182"/>
      <c r="J578" s="182"/>
      <c r="K578" s="182"/>
      <c r="L578" s="182"/>
      <c r="M578" s="182"/>
      <c r="N578" s="182"/>
      <c r="O578" s="182"/>
      <c r="P578" s="182"/>
      <c r="Q578" s="182"/>
      <c r="R578" s="182"/>
    </row>
    <row r="579" spans="1:18" ht="12.75" customHeight="1">
      <c r="A579" s="183"/>
      <c r="B579" s="184"/>
      <c r="C579" s="184"/>
      <c r="D579" s="182"/>
      <c r="E579" s="182"/>
      <c r="F579" s="182"/>
      <c r="G579" s="182"/>
      <c r="H579" s="182"/>
      <c r="I579" s="182"/>
      <c r="J579" s="182"/>
      <c r="K579" s="182"/>
      <c r="L579" s="182"/>
      <c r="M579" s="182"/>
      <c r="N579" s="182"/>
      <c r="O579" s="182"/>
      <c r="P579" s="182"/>
      <c r="Q579" s="182"/>
      <c r="R579" s="182"/>
    </row>
    <row r="580" spans="1:18" ht="12.75" customHeight="1">
      <c r="A580" s="183"/>
      <c r="B580" s="184"/>
      <c r="C580" s="184"/>
      <c r="D580" s="182"/>
      <c r="E580" s="182"/>
      <c r="F580" s="182"/>
      <c r="G580" s="182"/>
      <c r="H580" s="182"/>
      <c r="I580" s="182"/>
      <c r="J580" s="182"/>
      <c r="K580" s="182"/>
      <c r="L580" s="182"/>
      <c r="M580" s="182"/>
      <c r="N580" s="182"/>
      <c r="O580" s="182"/>
      <c r="P580" s="182"/>
      <c r="Q580" s="182"/>
      <c r="R580" s="182"/>
    </row>
    <row r="581" spans="1:18" ht="12.75" customHeight="1">
      <c r="A581" s="183"/>
      <c r="B581" s="184"/>
      <c r="C581" s="184"/>
      <c r="D581" s="182"/>
      <c r="E581" s="182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</row>
    <row r="582" spans="1:18" ht="12.75" customHeight="1">
      <c r="A582" s="183"/>
      <c r="B582" s="184"/>
      <c r="C582" s="184"/>
      <c r="D582" s="182"/>
      <c r="E582" s="182"/>
      <c r="F582" s="182"/>
      <c r="G582" s="182"/>
      <c r="H582" s="182"/>
      <c r="I582" s="182"/>
      <c r="J582" s="182"/>
      <c r="K582" s="182"/>
      <c r="L582" s="182"/>
      <c r="M582" s="182"/>
      <c r="N582" s="182"/>
      <c r="O582" s="182"/>
      <c r="P582" s="182"/>
      <c r="Q582" s="182"/>
      <c r="R582" s="182"/>
    </row>
    <row r="583" spans="1:18" ht="12.75" customHeight="1">
      <c r="A583" s="183"/>
      <c r="B583" s="184"/>
      <c r="C583" s="184"/>
      <c r="D583" s="182"/>
      <c r="E583" s="182"/>
      <c r="F583" s="182"/>
      <c r="G583" s="182"/>
      <c r="H583" s="182"/>
      <c r="I583" s="182"/>
      <c r="J583" s="182"/>
      <c r="K583" s="182"/>
      <c r="L583" s="182"/>
      <c r="M583" s="182"/>
      <c r="N583" s="182"/>
      <c r="O583" s="182"/>
      <c r="P583" s="182"/>
      <c r="Q583" s="182"/>
      <c r="R583" s="182"/>
    </row>
    <row r="584" spans="1:18" ht="12.75" customHeight="1">
      <c r="A584" s="183"/>
      <c r="B584" s="184"/>
      <c r="C584" s="184"/>
      <c r="D584" s="182"/>
      <c r="E584" s="182"/>
      <c r="F584" s="182"/>
      <c r="G584" s="182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</row>
    <row r="585" spans="1:18" ht="12.75" customHeight="1">
      <c r="A585" s="183"/>
      <c r="B585" s="184"/>
      <c r="C585" s="184"/>
      <c r="D585" s="182"/>
      <c r="E585" s="182"/>
      <c r="F585" s="182"/>
      <c r="G585" s="182"/>
      <c r="H585" s="182"/>
      <c r="I585" s="182"/>
      <c r="J585" s="182"/>
      <c r="K585" s="182"/>
      <c r="L585" s="182"/>
      <c r="M585" s="182"/>
      <c r="N585" s="182"/>
      <c r="O585" s="182"/>
      <c r="P585" s="182"/>
      <c r="Q585" s="182"/>
      <c r="R585" s="182"/>
    </row>
    <row r="586" spans="1:18" ht="12.75" customHeight="1">
      <c r="A586" s="183"/>
      <c r="B586" s="184"/>
      <c r="C586" s="184"/>
      <c r="D586" s="182"/>
      <c r="E586" s="182"/>
      <c r="F586" s="182"/>
      <c r="G586" s="182"/>
      <c r="H586" s="182"/>
      <c r="I586" s="182"/>
      <c r="J586" s="182"/>
      <c r="K586" s="182"/>
      <c r="L586" s="182"/>
      <c r="M586" s="182"/>
      <c r="N586" s="182"/>
      <c r="O586" s="182"/>
      <c r="P586" s="182"/>
      <c r="Q586" s="182"/>
      <c r="R586" s="182"/>
    </row>
    <row r="587" spans="1:18" ht="12.75" customHeight="1">
      <c r="A587" s="183"/>
      <c r="B587" s="184"/>
      <c r="C587" s="184"/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</row>
    <row r="588" spans="1:18" ht="12.75" customHeight="1">
      <c r="A588" s="183"/>
      <c r="B588" s="184"/>
      <c r="C588" s="184"/>
      <c r="D588" s="182"/>
      <c r="E588" s="182"/>
      <c r="F588" s="182"/>
      <c r="G588" s="182"/>
      <c r="H588" s="182"/>
      <c r="I588" s="182"/>
      <c r="J588" s="182"/>
      <c r="K588" s="182"/>
      <c r="L588" s="182"/>
      <c r="M588" s="182"/>
      <c r="N588" s="182"/>
      <c r="O588" s="182"/>
      <c r="P588" s="182"/>
      <c r="Q588" s="182"/>
      <c r="R588" s="182"/>
    </row>
    <row r="589" spans="1:18" ht="12.75" customHeight="1">
      <c r="A589" s="183"/>
      <c r="B589" s="184"/>
      <c r="C589" s="184"/>
      <c r="D589" s="182"/>
      <c r="E589" s="182"/>
      <c r="F589" s="182"/>
      <c r="G589" s="182"/>
      <c r="H589" s="182"/>
      <c r="I589" s="182"/>
      <c r="J589" s="182"/>
      <c r="K589" s="182"/>
      <c r="L589" s="182"/>
      <c r="M589" s="182"/>
      <c r="N589" s="182"/>
      <c r="O589" s="182"/>
      <c r="P589" s="182"/>
      <c r="Q589" s="182"/>
      <c r="R589" s="182"/>
    </row>
    <row r="590" spans="1:18" ht="12.75" customHeight="1">
      <c r="A590" s="183"/>
      <c r="B590" s="184"/>
      <c r="C590" s="184"/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</row>
    <row r="591" spans="1:18" ht="12.75" customHeight="1">
      <c r="A591" s="183"/>
      <c r="B591" s="184"/>
      <c r="C591" s="184"/>
      <c r="D591" s="182"/>
      <c r="E591" s="182"/>
      <c r="F591" s="182"/>
      <c r="G591" s="182"/>
      <c r="H591" s="182"/>
      <c r="I591" s="182"/>
      <c r="J591" s="182"/>
      <c r="K591" s="182"/>
      <c r="L591" s="182"/>
      <c r="M591" s="182"/>
      <c r="N591" s="182"/>
      <c r="O591" s="182"/>
      <c r="P591" s="182"/>
      <c r="Q591" s="182"/>
      <c r="R591" s="182"/>
    </row>
    <row r="592" spans="1:18" ht="12.75" customHeight="1">
      <c r="A592" s="183"/>
      <c r="B592" s="184"/>
      <c r="C592" s="184"/>
      <c r="D592" s="182"/>
      <c r="E592" s="182"/>
      <c r="F592" s="182"/>
      <c r="G592" s="182"/>
      <c r="H592" s="182"/>
      <c r="I592" s="182"/>
      <c r="J592" s="182"/>
      <c r="K592" s="182"/>
      <c r="L592" s="182"/>
      <c r="M592" s="182"/>
      <c r="N592" s="182"/>
      <c r="O592" s="182"/>
      <c r="P592" s="182"/>
      <c r="Q592" s="182"/>
      <c r="R592" s="182"/>
    </row>
    <row r="593" spans="1:18" ht="12.75" customHeight="1">
      <c r="A593" s="183"/>
      <c r="B593" s="184"/>
      <c r="C593" s="184"/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</row>
    <row r="594" spans="1:18" ht="12.75" customHeight="1">
      <c r="A594" s="183"/>
      <c r="B594" s="184"/>
      <c r="C594" s="184"/>
      <c r="D594" s="182"/>
      <c r="E594" s="182"/>
      <c r="F594" s="182"/>
      <c r="G594" s="182"/>
      <c r="H594" s="182"/>
      <c r="I594" s="182"/>
      <c r="J594" s="182"/>
      <c r="K594" s="182"/>
      <c r="L594" s="182"/>
      <c r="M594" s="182"/>
      <c r="N594" s="182"/>
      <c r="O594" s="182"/>
      <c r="P594" s="182"/>
      <c r="Q594" s="182"/>
      <c r="R594" s="182"/>
    </row>
    <row r="595" spans="1:18" ht="12.75" customHeight="1">
      <c r="A595" s="183"/>
      <c r="B595" s="184"/>
      <c r="C595" s="184"/>
      <c r="D595" s="182"/>
      <c r="E595" s="182"/>
      <c r="F595" s="182"/>
      <c r="G595" s="182"/>
      <c r="H595" s="182"/>
      <c r="I595" s="182"/>
      <c r="J595" s="182"/>
      <c r="K595" s="182"/>
      <c r="L595" s="182"/>
      <c r="M595" s="182"/>
      <c r="N595" s="182"/>
      <c r="O595" s="182"/>
      <c r="P595" s="182"/>
      <c r="Q595" s="182"/>
      <c r="R595" s="182"/>
    </row>
    <row r="596" spans="1:18" ht="12.75" customHeight="1">
      <c r="A596" s="183"/>
      <c r="B596" s="184"/>
      <c r="C596" s="184"/>
      <c r="D596" s="182"/>
      <c r="E596" s="182"/>
      <c r="F596" s="182"/>
      <c r="G596" s="182"/>
      <c r="H596" s="182"/>
      <c r="I596" s="182"/>
      <c r="J596" s="182"/>
      <c r="K596" s="182"/>
      <c r="L596" s="182"/>
      <c r="M596" s="182"/>
      <c r="N596" s="182"/>
      <c r="O596" s="182"/>
      <c r="P596" s="182"/>
      <c r="Q596" s="182"/>
      <c r="R596" s="182"/>
    </row>
    <row r="597" spans="1:18" ht="12.75" customHeight="1">
      <c r="A597" s="183"/>
      <c r="B597" s="184"/>
      <c r="C597" s="184"/>
      <c r="D597" s="182"/>
      <c r="E597" s="182"/>
      <c r="F597" s="182"/>
      <c r="G597" s="182"/>
      <c r="H597" s="182"/>
      <c r="I597" s="182"/>
      <c r="J597" s="182"/>
      <c r="K597" s="182"/>
      <c r="L597" s="182"/>
      <c r="M597" s="182"/>
      <c r="N597" s="182"/>
      <c r="O597" s="182"/>
      <c r="P597" s="182"/>
      <c r="Q597" s="182"/>
      <c r="R597" s="182"/>
    </row>
    <row r="598" spans="1:18" ht="12.75" customHeight="1">
      <c r="A598" s="183"/>
      <c r="B598" s="184"/>
      <c r="C598" s="184"/>
      <c r="D598" s="182"/>
      <c r="E598" s="182"/>
      <c r="F598" s="182"/>
      <c r="G598" s="182"/>
      <c r="H598" s="182"/>
      <c r="I598" s="182"/>
      <c r="J598" s="182"/>
      <c r="K598" s="182"/>
      <c r="L598" s="182"/>
      <c r="M598" s="182"/>
      <c r="N598" s="182"/>
      <c r="O598" s="182"/>
      <c r="P598" s="182"/>
      <c r="Q598" s="182"/>
      <c r="R598" s="182"/>
    </row>
    <row r="599" spans="1:18" ht="12.75" customHeight="1">
      <c r="A599" s="183"/>
      <c r="B599" s="184"/>
      <c r="C599" s="184"/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</row>
    <row r="600" spans="1:18" ht="12.75" customHeight="1">
      <c r="A600" s="183"/>
      <c r="B600" s="184"/>
      <c r="C600" s="184"/>
      <c r="D600" s="182"/>
      <c r="E600" s="182"/>
      <c r="F600" s="182"/>
      <c r="G600" s="182"/>
      <c r="H600" s="182"/>
      <c r="I600" s="182"/>
      <c r="J600" s="182"/>
      <c r="K600" s="182"/>
      <c r="L600" s="182"/>
      <c r="M600" s="182"/>
      <c r="N600" s="182"/>
      <c r="O600" s="182"/>
      <c r="P600" s="182"/>
      <c r="Q600" s="182"/>
      <c r="R600" s="182"/>
    </row>
    <row r="601" spans="1:18" ht="12.75" customHeight="1">
      <c r="A601" s="183"/>
      <c r="B601" s="184"/>
      <c r="C601" s="184"/>
      <c r="D601" s="182"/>
      <c r="E601" s="182"/>
      <c r="F601" s="182"/>
      <c r="G601" s="182"/>
      <c r="H601" s="182"/>
      <c r="I601" s="182"/>
      <c r="J601" s="182"/>
      <c r="K601" s="182"/>
      <c r="L601" s="182"/>
      <c r="M601" s="182"/>
      <c r="N601" s="182"/>
      <c r="O601" s="182"/>
      <c r="P601" s="182"/>
      <c r="Q601" s="182"/>
      <c r="R601" s="182"/>
    </row>
    <row r="602" spans="1:18" ht="12.75" customHeight="1">
      <c r="A602" s="183"/>
      <c r="B602" s="184"/>
      <c r="C602" s="184"/>
      <c r="D602" s="182"/>
      <c r="E602" s="182"/>
      <c r="F602" s="182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</row>
    <row r="603" spans="1:18" ht="12.75" customHeight="1">
      <c r="A603" s="183"/>
      <c r="B603" s="184"/>
      <c r="C603" s="184"/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</row>
    <row r="604" spans="1:18" ht="12.75" customHeight="1">
      <c r="A604" s="183"/>
      <c r="B604" s="184"/>
      <c r="C604" s="184"/>
      <c r="D604" s="182"/>
      <c r="E604" s="182"/>
      <c r="F604" s="182"/>
      <c r="G604" s="182"/>
      <c r="H604" s="182"/>
      <c r="I604" s="182"/>
      <c r="J604" s="182"/>
      <c r="K604" s="182"/>
      <c r="L604" s="182"/>
      <c r="M604" s="182"/>
      <c r="N604" s="182"/>
      <c r="O604" s="182"/>
      <c r="P604" s="182"/>
      <c r="Q604" s="182"/>
      <c r="R604" s="182"/>
    </row>
    <row r="605" spans="1:18" ht="12.75" customHeight="1">
      <c r="A605" s="183"/>
      <c r="B605" s="184"/>
      <c r="C605" s="184"/>
      <c r="D605" s="182"/>
      <c r="E605" s="182"/>
      <c r="F605" s="182"/>
      <c r="G605" s="182"/>
      <c r="H605" s="182"/>
      <c r="I605" s="182"/>
      <c r="J605" s="182"/>
      <c r="K605" s="182"/>
      <c r="L605" s="182"/>
      <c r="M605" s="182"/>
      <c r="N605" s="182"/>
      <c r="O605" s="182"/>
      <c r="P605" s="182"/>
      <c r="Q605" s="182"/>
      <c r="R605" s="182"/>
    </row>
    <row r="606" spans="1:18" ht="12.75" customHeight="1">
      <c r="A606" s="183"/>
      <c r="B606" s="184"/>
      <c r="C606" s="184"/>
      <c r="D606" s="182"/>
      <c r="E606" s="182"/>
      <c r="F606" s="182"/>
      <c r="G606" s="182"/>
      <c r="H606" s="182"/>
      <c r="I606" s="182"/>
      <c r="J606" s="182"/>
      <c r="K606" s="182"/>
      <c r="L606" s="182"/>
      <c r="M606" s="182"/>
      <c r="N606" s="182"/>
      <c r="O606" s="182"/>
      <c r="P606" s="182"/>
      <c r="Q606" s="182"/>
      <c r="R606" s="182"/>
    </row>
    <row r="607" spans="1:18" ht="12.75" customHeight="1">
      <c r="A607" s="183"/>
      <c r="B607" s="184"/>
      <c r="C607" s="184"/>
      <c r="D607" s="182"/>
      <c r="E607" s="182"/>
      <c r="F607" s="182"/>
      <c r="G607" s="182"/>
      <c r="H607" s="182"/>
      <c r="I607" s="182"/>
      <c r="J607" s="182"/>
      <c r="K607" s="182"/>
      <c r="L607" s="182"/>
      <c r="M607" s="182"/>
      <c r="N607" s="182"/>
      <c r="O607" s="182"/>
      <c r="P607" s="182"/>
      <c r="Q607" s="182"/>
      <c r="R607" s="182"/>
    </row>
    <row r="608" spans="1:18" ht="12.75" customHeight="1">
      <c r="A608" s="183"/>
      <c r="B608" s="184"/>
      <c r="C608" s="184"/>
      <c r="D608" s="182"/>
      <c r="E608" s="182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</row>
    <row r="609" spans="1:18" ht="12.75" customHeight="1">
      <c r="A609" s="183"/>
      <c r="B609" s="184"/>
      <c r="C609" s="184"/>
      <c r="D609" s="182"/>
      <c r="E609" s="182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</row>
    <row r="610" spans="1:18" ht="12.75" customHeight="1">
      <c r="A610" s="183"/>
      <c r="B610" s="184"/>
      <c r="C610" s="184"/>
      <c r="D610" s="182"/>
      <c r="E610" s="182"/>
      <c r="F610" s="182"/>
      <c r="G610" s="182"/>
      <c r="H610" s="182"/>
      <c r="I610" s="182"/>
      <c r="J610" s="182"/>
      <c r="K610" s="182"/>
      <c r="L610" s="182"/>
      <c r="M610" s="182"/>
      <c r="N610" s="182"/>
      <c r="O610" s="182"/>
      <c r="P610" s="182"/>
      <c r="Q610" s="182"/>
      <c r="R610" s="182"/>
    </row>
    <row r="611" spans="1:18" ht="12.75" customHeight="1">
      <c r="A611" s="183"/>
      <c r="B611" s="184"/>
      <c r="C611" s="184"/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</row>
    <row r="612" spans="1:18" ht="12.75" customHeight="1">
      <c r="A612" s="183"/>
      <c r="B612" s="184"/>
      <c r="C612" s="184"/>
      <c r="D612" s="182"/>
      <c r="E612" s="182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2"/>
      <c r="R612" s="182"/>
    </row>
    <row r="613" spans="1:18" ht="12.75" customHeight="1">
      <c r="A613" s="183"/>
      <c r="B613" s="184"/>
      <c r="C613" s="184"/>
      <c r="D613" s="182"/>
      <c r="E613" s="182"/>
      <c r="F613" s="182"/>
      <c r="G613" s="182"/>
      <c r="H613" s="182"/>
      <c r="I613" s="182"/>
      <c r="J613" s="182"/>
      <c r="K613" s="182"/>
      <c r="L613" s="182"/>
      <c r="M613" s="182"/>
      <c r="N613" s="182"/>
      <c r="O613" s="182"/>
      <c r="P613" s="182"/>
      <c r="Q613" s="182"/>
      <c r="R613" s="182"/>
    </row>
    <row r="614" spans="1:18" ht="12.75" customHeight="1">
      <c r="A614" s="183"/>
      <c r="B614" s="184"/>
      <c r="C614" s="184"/>
      <c r="D614" s="182"/>
      <c r="E614" s="182"/>
      <c r="F614" s="182"/>
      <c r="G614" s="182"/>
      <c r="H614" s="182"/>
      <c r="I614" s="182"/>
      <c r="J614" s="182"/>
      <c r="K614" s="182"/>
      <c r="L614" s="182"/>
      <c r="M614" s="182"/>
      <c r="N614" s="182"/>
      <c r="O614" s="182"/>
      <c r="P614" s="182"/>
      <c r="Q614" s="182"/>
      <c r="R614" s="182"/>
    </row>
    <row r="615" spans="1:18" ht="12.75" customHeight="1">
      <c r="A615" s="183"/>
      <c r="B615" s="184"/>
      <c r="C615" s="184"/>
      <c r="D615" s="182"/>
      <c r="E615" s="182"/>
      <c r="F615" s="182"/>
      <c r="G615" s="182"/>
      <c r="H615" s="182"/>
      <c r="I615" s="182"/>
      <c r="J615" s="182"/>
      <c r="K615" s="182"/>
      <c r="L615" s="182"/>
      <c r="M615" s="182"/>
      <c r="N615" s="182"/>
      <c r="O615" s="182"/>
      <c r="P615" s="182"/>
      <c r="Q615" s="182"/>
      <c r="R615" s="182"/>
    </row>
    <row r="616" spans="1:18" ht="12.75" customHeight="1">
      <c r="A616" s="183"/>
      <c r="B616" s="184"/>
      <c r="C616" s="184"/>
      <c r="D616" s="182"/>
      <c r="E616" s="182"/>
      <c r="F616" s="182"/>
      <c r="G616" s="182"/>
      <c r="H616" s="182"/>
      <c r="I616" s="182"/>
      <c r="J616" s="182"/>
      <c r="K616" s="182"/>
      <c r="L616" s="182"/>
      <c r="M616" s="182"/>
      <c r="N616" s="182"/>
      <c r="O616" s="182"/>
      <c r="P616" s="182"/>
      <c r="Q616" s="182"/>
      <c r="R616" s="182"/>
    </row>
    <row r="617" spans="1:18" ht="12.75" customHeight="1">
      <c r="A617" s="183"/>
      <c r="B617" s="184"/>
      <c r="C617" s="184"/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</row>
    <row r="618" spans="1:18" ht="12.75" customHeight="1">
      <c r="A618" s="183"/>
      <c r="B618" s="184"/>
      <c r="C618" s="184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</row>
    <row r="619" spans="1:18" ht="12.75" customHeight="1">
      <c r="A619" s="183"/>
      <c r="B619" s="184"/>
      <c r="C619" s="184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</row>
    <row r="620" spans="1:18" ht="12.75" customHeight="1">
      <c r="A620" s="183"/>
      <c r="B620" s="184"/>
      <c r="C620" s="184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</row>
    <row r="621" spans="1:18" ht="12.75" customHeight="1">
      <c r="A621" s="183"/>
      <c r="B621" s="184"/>
      <c r="C621" s="184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</row>
    <row r="622" spans="1:18" ht="12.75" customHeight="1">
      <c r="A622" s="183"/>
      <c r="B622" s="184"/>
      <c r="C622" s="184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</row>
    <row r="623" spans="1:18" ht="12.75" customHeight="1">
      <c r="A623" s="183"/>
      <c r="B623" s="184"/>
      <c r="C623" s="184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</row>
    <row r="624" spans="1:18" ht="12.75" customHeight="1">
      <c r="A624" s="183"/>
      <c r="B624" s="184"/>
      <c r="C624" s="184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</row>
    <row r="625" spans="1:18" ht="12.75" customHeight="1">
      <c r="A625" s="183"/>
      <c r="B625" s="184"/>
      <c r="C625" s="184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</row>
    <row r="626" spans="1:18" ht="12.75" customHeight="1">
      <c r="A626" s="183"/>
      <c r="B626" s="184"/>
      <c r="C626" s="184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</row>
    <row r="627" spans="1:18" ht="12.75" customHeight="1">
      <c r="A627" s="183"/>
      <c r="B627" s="184"/>
      <c r="C627" s="184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</row>
    <row r="628" spans="1:18" ht="12.75" customHeight="1">
      <c r="A628" s="183"/>
      <c r="B628" s="184"/>
      <c r="C628" s="184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</row>
    <row r="629" spans="1:18" ht="12.75" customHeight="1">
      <c r="A629" s="183"/>
      <c r="B629" s="184"/>
      <c r="C629" s="184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</row>
    <row r="630" spans="1:18" ht="12.75" customHeight="1">
      <c r="A630" s="183"/>
      <c r="B630" s="184"/>
      <c r="C630" s="184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</row>
    <row r="631" spans="1:18" ht="12.75" customHeight="1">
      <c r="A631" s="183"/>
      <c r="B631" s="184"/>
      <c r="C631" s="184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</row>
    <row r="632" spans="1:18" ht="12.75" customHeight="1">
      <c r="A632" s="183"/>
      <c r="B632" s="184"/>
      <c r="C632" s="184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</row>
    <row r="633" spans="1:18" ht="12.75" customHeight="1">
      <c r="A633" s="183"/>
      <c r="B633" s="184"/>
      <c r="C633" s="184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</row>
    <row r="634" spans="1:18" ht="12.75" customHeight="1">
      <c r="A634" s="183"/>
      <c r="B634" s="184"/>
      <c r="C634" s="184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</row>
    <row r="635" spans="1:18" ht="12.75" customHeight="1">
      <c r="A635" s="183"/>
      <c r="B635" s="184"/>
      <c r="C635" s="184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</row>
    <row r="636" spans="1:18" ht="12.75" customHeight="1">
      <c r="A636" s="183"/>
      <c r="B636" s="184"/>
      <c r="C636" s="184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</row>
    <row r="637" spans="1:18" ht="12.75" customHeight="1">
      <c r="A637" s="183"/>
      <c r="B637" s="184"/>
      <c r="C637" s="184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</row>
    <row r="638" spans="1:18" ht="12.75" customHeight="1">
      <c r="A638" s="183"/>
      <c r="B638" s="184"/>
      <c r="C638" s="184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</row>
    <row r="639" spans="1:18" ht="12.75" customHeight="1">
      <c r="A639" s="183"/>
      <c r="B639" s="184"/>
      <c r="C639" s="184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</row>
    <row r="640" spans="1:18" ht="12.75" customHeight="1">
      <c r="A640" s="183"/>
      <c r="B640" s="184"/>
      <c r="C640" s="184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</row>
    <row r="641" spans="1:18" ht="12.75" customHeight="1">
      <c r="A641" s="183"/>
      <c r="B641" s="184"/>
      <c r="C641" s="184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</row>
    <row r="642" spans="1:18" ht="12.75" customHeight="1">
      <c r="A642" s="183"/>
      <c r="B642" s="184"/>
      <c r="C642" s="184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</row>
    <row r="643" spans="1:18" ht="12.75" customHeight="1">
      <c r="A643" s="183"/>
      <c r="B643" s="184"/>
      <c r="C643" s="184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</row>
    <row r="644" spans="1:18" ht="12.75" customHeight="1">
      <c r="A644" s="183"/>
      <c r="B644" s="184"/>
      <c r="C644" s="184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</row>
    <row r="645" spans="1:18" ht="12.75" customHeight="1">
      <c r="A645" s="183"/>
      <c r="B645" s="184"/>
      <c r="C645" s="184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</row>
    <row r="646" spans="1:18" ht="12.75" customHeight="1">
      <c r="A646" s="183"/>
      <c r="B646" s="184"/>
      <c r="C646" s="184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</row>
    <row r="647" spans="1:18" ht="12.75" customHeight="1">
      <c r="A647" s="183"/>
      <c r="B647" s="184"/>
      <c r="C647" s="184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</row>
    <row r="648" spans="1:18" ht="12.75" customHeight="1">
      <c r="A648" s="183"/>
      <c r="B648" s="184"/>
      <c r="C648" s="184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</row>
    <row r="649" spans="1:18" ht="12.75" customHeight="1">
      <c r="A649" s="183"/>
      <c r="B649" s="184"/>
      <c r="C649" s="184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</row>
    <row r="650" spans="1:18" ht="12.75" customHeight="1">
      <c r="A650" s="183"/>
      <c r="B650" s="184"/>
      <c r="C650" s="184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</row>
    <row r="651" spans="1:18" ht="12.75" customHeight="1">
      <c r="A651" s="183"/>
      <c r="B651" s="184"/>
      <c r="C651" s="184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</row>
    <row r="652" spans="1:18" ht="12.75" customHeight="1">
      <c r="A652" s="183"/>
      <c r="B652" s="184"/>
      <c r="C652" s="184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</row>
    <row r="653" spans="1:18" ht="12.75" customHeight="1">
      <c r="A653" s="183"/>
      <c r="B653" s="184"/>
      <c r="C653" s="184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</row>
    <row r="654" spans="1:18" ht="12.75" customHeight="1">
      <c r="A654" s="183"/>
      <c r="B654" s="184"/>
      <c r="C654" s="184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</row>
    <row r="655" spans="1:18" ht="12.75" customHeight="1">
      <c r="A655" s="183"/>
      <c r="B655" s="184"/>
      <c r="C655" s="184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</row>
    <row r="656" spans="1:18" ht="12.75" customHeight="1">
      <c r="A656" s="183"/>
      <c r="B656" s="184"/>
      <c r="C656" s="184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</row>
    <row r="657" spans="1:18" ht="12.75" customHeight="1">
      <c r="A657" s="183"/>
      <c r="B657" s="184"/>
      <c r="C657" s="184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</row>
    <row r="658" spans="1:18" ht="12.75" customHeight="1">
      <c r="A658" s="183"/>
      <c r="B658" s="184"/>
      <c r="C658" s="184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</row>
    <row r="659" spans="1:18" ht="12.75" customHeight="1">
      <c r="A659" s="183"/>
      <c r="B659" s="184"/>
      <c r="C659" s="184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</row>
    <row r="660" spans="1:18" ht="12.75" customHeight="1">
      <c r="A660" s="183"/>
      <c r="B660" s="184"/>
      <c r="C660" s="184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</row>
    <row r="661" spans="1:18" ht="12.75" customHeight="1">
      <c r="A661" s="183"/>
      <c r="B661" s="184"/>
      <c r="C661" s="184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</row>
    <row r="662" spans="1:18" ht="12.75" customHeight="1">
      <c r="A662" s="183"/>
      <c r="B662" s="184"/>
      <c r="C662" s="184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</row>
    <row r="663" spans="1:18" ht="12.75" customHeight="1">
      <c r="A663" s="183"/>
      <c r="B663" s="184"/>
      <c r="C663" s="184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</row>
    <row r="664" spans="1:18" ht="12.75" customHeight="1">
      <c r="A664" s="183"/>
      <c r="B664" s="184"/>
      <c r="C664" s="184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</row>
    <row r="665" spans="1:18" ht="12.75" customHeight="1">
      <c r="A665" s="183"/>
      <c r="B665" s="184"/>
      <c r="C665" s="184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</row>
    <row r="666" spans="1:18" ht="12.75" customHeight="1">
      <c r="A666" s="183"/>
      <c r="B666" s="184"/>
      <c r="C666" s="184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</row>
    <row r="667" spans="1:18" ht="12.75" customHeight="1">
      <c r="A667" s="183"/>
      <c r="B667" s="184"/>
      <c r="C667" s="184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</row>
    <row r="668" spans="1:18" ht="12.75" customHeight="1">
      <c r="A668" s="183"/>
      <c r="B668" s="184"/>
      <c r="C668" s="184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</row>
    <row r="669" spans="1:18" ht="12.75" customHeight="1">
      <c r="A669" s="183"/>
      <c r="B669" s="184"/>
      <c r="C669" s="184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</row>
    <row r="670" spans="1:18" ht="12.75" customHeight="1">
      <c r="A670" s="183"/>
      <c r="B670" s="184"/>
      <c r="C670" s="184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</row>
    <row r="671" spans="1:18" ht="12.75" customHeight="1">
      <c r="A671" s="183"/>
      <c r="B671" s="184"/>
      <c r="C671" s="184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</row>
    <row r="672" spans="1:18" ht="12.75" customHeight="1">
      <c r="A672" s="183"/>
      <c r="B672" s="184"/>
      <c r="C672" s="184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</row>
    <row r="673" spans="1:18" ht="12.75" customHeight="1">
      <c r="A673" s="183"/>
      <c r="B673" s="184"/>
      <c r="C673" s="184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</row>
    <row r="674" spans="1:18" ht="12.75" customHeight="1">
      <c r="A674" s="183"/>
      <c r="B674" s="184"/>
      <c r="C674" s="184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</row>
    <row r="675" spans="1:18" ht="12.75" customHeight="1">
      <c r="A675" s="183"/>
      <c r="B675" s="184"/>
      <c r="C675" s="184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</row>
    <row r="676" spans="1:18" ht="12.75" customHeight="1">
      <c r="A676" s="183"/>
      <c r="B676" s="184"/>
      <c r="C676" s="184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</row>
    <row r="677" spans="1:18" ht="12.75" customHeight="1">
      <c r="A677" s="183"/>
      <c r="B677" s="184"/>
      <c r="C677" s="184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</row>
    <row r="678" spans="1:18" ht="12.75" customHeight="1">
      <c r="A678" s="183"/>
      <c r="B678" s="184"/>
      <c r="C678" s="184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</row>
    <row r="679" spans="1:18" ht="12.75" customHeight="1">
      <c r="A679" s="183"/>
      <c r="B679" s="184"/>
      <c r="C679" s="184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</row>
    <row r="680" spans="1:18" ht="12.75" customHeight="1">
      <c r="A680" s="183"/>
      <c r="B680" s="184"/>
      <c r="C680" s="184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</row>
    <row r="681" spans="1:18" ht="12.75" customHeight="1">
      <c r="A681" s="183"/>
      <c r="B681" s="184"/>
      <c r="C681" s="184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</row>
    <row r="682" spans="1:18" ht="12.75" customHeight="1">
      <c r="A682" s="183"/>
      <c r="B682" s="184"/>
      <c r="C682" s="184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</row>
    <row r="683" spans="1:18" ht="12.75" customHeight="1">
      <c r="A683" s="183"/>
      <c r="B683" s="184"/>
      <c r="C683" s="184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</row>
    <row r="684" spans="1:18" ht="12.75" customHeight="1">
      <c r="A684" s="183"/>
      <c r="B684" s="184"/>
      <c r="C684" s="184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</row>
    <row r="685" spans="1:18" ht="12.75" customHeight="1">
      <c r="A685" s="183"/>
      <c r="B685" s="184"/>
      <c r="C685" s="184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</row>
    <row r="686" spans="1:18" ht="12.75" customHeight="1">
      <c r="A686" s="183"/>
      <c r="B686" s="184"/>
      <c r="C686" s="184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</row>
    <row r="687" spans="1:18" ht="12.75" customHeight="1">
      <c r="A687" s="183"/>
      <c r="B687" s="184"/>
      <c r="C687" s="184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</row>
    <row r="688" spans="1:18" ht="12.75" customHeight="1">
      <c r="A688" s="183"/>
      <c r="B688" s="184"/>
      <c r="C688" s="184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</row>
    <row r="689" spans="1:18" ht="12.75" customHeight="1">
      <c r="A689" s="183"/>
      <c r="B689" s="184"/>
      <c r="C689" s="184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</row>
    <row r="690" spans="1:18" ht="12.75" customHeight="1">
      <c r="A690" s="183"/>
      <c r="B690" s="184"/>
      <c r="C690" s="184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</row>
    <row r="691" spans="1:18" ht="12.75" customHeight="1">
      <c r="A691" s="183"/>
      <c r="B691" s="184"/>
      <c r="C691" s="184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</row>
    <row r="692" spans="1:18" ht="12.75" customHeight="1">
      <c r="A692" s="183"/>
      <c r="B692" s="184"/>
      <c r="C692" s="184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</row>
    <row r="693" spans="1:18" ht="12.75" customHeight="1">
      <c r="A693" s="183"/>
      <c r="B693" s="184"/>
      <c r="C693" s="184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</row>
    <row r="694" spans="1:18" ht="12.75" customHeight="1">
      <c r="A694" s="183"/>
      <c r="B694" s="184"/>
      <c r="C694" s="184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</row>
    <row r="695" spans="1:18" ht="12.75" customHeight="1">
      <c r="A695" s="183"/>
      <c r="B695" s="184"/>
      <c r="C695" s="184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</row>
    <row r="696" spans="1:18" ht="12.75" customHeight="1">
      <c r="A696" s="183"/>
      <c r="B696" s="184"/>
      <c r="C696" s="184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</row>
    <row r="697" spans="1:18" ht="12.75" customHeight="1">
      <c r="A697" s="183"/>
      <c r="B697" s="184"/>
      <c r="C697" s="184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</row>
    <row r="698" spans="1:18" ht="12.75" customHeight="1">
      <c r="A698" s="183"/>
      <c r="B698" s="184"/>
      <c r="C698" s="184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</row>
    <row r="699" spans="1:18" ht="12.75" customHeight="1">
      <c r="A699" s="183"/>
      <c r="B699" s="184"/>
      <c r="C699" s="184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</row>
    <row r="700" spans="1:18" ht="12.75" customHeight="1">
      <c r="A700" s="183"/>
      <c r="B700" s="184"/>
      <c r="C700" s="184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</row>
    <row r="701" spans="1:18" ht="12.75" customHeight="1">
      <c r="A701" s="183"/>
      <c r="B701" s="184"/>
      <c r="C701" s="184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</row>
    <row r="702" spans="1:18" ht="12.75" customHeight="1">
      <c r="A702" s="183"/>
      <c r="B702" s="184"/>
      <c r="C702" s="184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</row>
    <row r="703" spans="1:18" ht="12.75" customHeight="1">
      <c r="A703" s="183"/>
      <c r="B703" s="184"/>
      <c r="C703" s="184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</row>
    <row r="704" spans="1:18" ht="12.75" customHeight="1">
      <c r="A704" s="183"/>
      <c r="B704" s="184"/>
      <c r="C704" s="184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</row>
    <row r="705" spans="1:18" ht="12.75" customHeight="1">
      <c r="A705" s="183"/>
      <c r="B705" s="184"/>
      <c r="C705" s="184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</row>
    <row r="706" spans="1:18" ht="12.75" customHeight="1">
      <c r="A706" s="183"/>
      <c r="B706" s="184"/>
      <c r="C706" s="184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</row>
    <row r="707" spans="1:18" ht="12.75" customHeight="1">
      <c r="A707" s="183"/>
      <c r="B707" s="184"/>
      <c r="C707" s="184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</row>
    <row r="708" spans="1:18" ht="12.75" customHeight="1">
      <c r="A708" s="183"/>
      <c r="B708" s="184"/>
      <c r="C708" s="184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</row>
    <row r="709" spans="1:18" ht="12.75" customHeight="1">
      <c r="A709" s="183"/>
      <c r="B709" s="184"/>
      <c r="C709" s="184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</row>
    <row r="710" spans="1:18" ht="12.75" customHeight="1">
      <c r="A710" s="183"/>
      <c r="B710" s="184"/>
      <c r="C710" s="184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</row>
    <row r="711" spans="1:18" ht="12.75" customHeight="1">
      <c r="A711" s="183"/>
      <c r="B711" s="184"/>
      <c r="C711" s="184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</row>
    <row r="712" spans="1:18" ht="12.75" customHeight="1">
      <c r="A712" s="183"/>
      <c r="B712" s="184"/>
      <c r="C712" s="184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</row>
    <row r="713" spans="1:18" ht="12.75" customHeight="1">
      <c r="A713" s="183"/>
      <c r="B713" s="184"/>
      <c r="C713" s="184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</row>
    <row r="714" spans="1:18" ht="12.75" customHeight="1">
      <c r="A714" s="183"/>
      <c r="B714" s="184"/>
      <c r="C714" s="184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</row>
    <row r="715" spans="1:18" ht="12.75" customHeight="1">
      <c r="A715" s="183"/>
      <c r="B715" s="184"/>
      <c r="C715" s="184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</row>
    <row r="716" spans="1:18" ht="12.75" customHeight="1">
      <c r="A716" s="183"/>
      <c r="B716" s="184"/>
      <c r="C716" s="184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</row>
    <row r="717" spans="1:18" ht="12.75" customHeight="1">
      <c r="A717" s="183"/>
      <c r="B717" s="184"/>
      <c r="C717" s="184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</row>
    <row r="718" spans="1:18" ht="12.75" customHeight="1">
      <c r="A718" s="183"/>
      <c r="B718" s="184"/>
      <c r="C718" s="184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</row>
    <row r="719" spans="1:18" ht="12.75" customHeight="1">
      <c r="A719" s="183"/>
      <c r="B719" s="184"/>
      <c r="C719" s="184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</row>
    <row r="720" spans="1:18" ht="12.75" customHeight="1">
      <c r="A720" s="183"/>
      <c r="B720" s="184"/>
      <c r="C720" s="184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</row>
    <row r="721" spans="1:18" ht="12.75" customHeight="1">
      <c r="A721" s="183"/>
      <c r="B721" s="184"/>
      <c r="C721" s="184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</row>
    <row r="722" spans="1:18" ht="12.75" customHeight="1">
      <c r="A722" s="183"/>
      <c r="B722" s="184"/>
      <c r="C722" s="184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</row>
    <row r="723" spans="1:18" ht="12.75" customHeight="1">
      <c r="A723" s="183"/>
      <c r="B723" s="184"/>
      <c r="C723" s="184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</row>
    <row r="724" spans="1:18" ht="12.75" customHeight="1">
      <c r="A724" s="183"/>
      <c r="B724" s="184"/>
      <c r="C724" s="184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</row>
    <row r="725" spans="1:18" ht="12.75" customHeight="1">
      <c r="A725" s="183"/>
      <c r="B725" s="184"/>
      <c r="C725" s="184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</row>
    <row r="726" spans="1:18" ht="12.75" customHeight="1">
      <c r="A726" s="183"/>
      <c r="B726" s="184"/>
      <c r="C726" s="184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</row>
    <row r="727" spans="1:18" ht="12.75" customHeight="1">
      <c r="A727" s="183"/>
      <c r="B727" s="184"/>
      <c r="C727" s="184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</row>
    <row r="728" spans="1:18" ht="12.75" customHeight="1">
      <c r="A728" s="183"/>
      <c r="B728" s="184"/>
      <c r="C728" s="184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</row>
    <row r="729" spans="1:18" ht="12.75" customHeight="1">
      <c r="A729" s="183"/>
      <c r="B729" s="184"/>
      <c r="C729" s="184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</row>
    <row r="730" spans="1:18" ht="12.75" customHeight="1">
      <c r="A730" s="183"/>
      <c r="B730" s="184"/>
      <c r="C730" s="184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</row>
    <row r="731" spans="1:18" ht="12.75" customHeight="1">
      <c r="A731" s="183"/>
      <c r="B731" s="184"/>
      <c r="C731" s="184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</row>
    <row r="732" spans="1:18" ht="12.75" customHeight="1">
      <c r="A732" s="183"/>
      <c r="B732" s="184"/>
      <c r="C732" s="184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</row>
    <row r="733" spans="1:18" ht="12.75" customHeight="1">
      <c r="A733" s="183"/>
      <c r="B733" s="184"/>
      <c r="C733" s="184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</row>
    <row r="734" spans="1:18" ht="12.75" customHeight="1">
      <c r="A734" s="183"/>
      <c r="B734" s="184"/>
      <c r="C734" s="184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</row>
    <row r="735" spans="1:18" ht="12.75" customHeight="1">
      <c r="A735" s="183"/>
      <c r="B735" s="184"/>
      <c r="C735" s="184"/>
      <c r="D735" s="182"/>
      <c r="E735" s="182"/>
      <c r="F735" s="182"/>
      <c r="G735" s="182"/>
      <c r="H735" s="182"/>
      <c r="I735" s="182"/>
      <c r="J735" s="182"/>
      <c r="K735" s="182"/>
      <c r="L735" s="182"/>
      <c r="M735" s="182"/>
      <c r="N735" s="182"/>
      <c r="O735" s="182"/>
      <c r="P735" s="182"/>
      <c r="Q735" s="182"/>
      <c r="R735" s="182"/>
    </row>
    <row r="736" spans="1:18" ht="12.75" customHeight="1">
      <c r="A736" s="183"/>
      <c r="B736" s="184"/>
      <c r="C736" s="184"/>
      <c r="D736" s="182"/>
      <c r="E736" s="182"/>
      <c r="F736" s="182"/>
      <c r="G736" s="182"/>
      <c r="H736" s="182"/>
      <c r="I736" s="182"/>
      <c r="J736" s="182"/>
      <c r="K736" s="182"/>
      <c r="L736" s="182"/>
      <c r="M736" s="182"/>
      <c r="N736" s="182"/>
      <c r="O736" s="182"/>
      <c r="P736" s="182"/>
      <c r="Q736" s="182"/>
      <c r="R736" s="182"/>
    </row>
    <row r="737" spans="1:18" ht="12.75" customHeight="1">
      <c r="A737" s="183"/>
      <c r="B737" s="184"/>
      <c r="C737" s="184"/>
      <c r="D737" s="182"/>
      <c r="E737" s="182"/>
      <c r="F737" s="182"/>
      <c r="G737" s="182"/>
      <c r="H737" s="182"/>
      <c r="I737" s="182"/>
      <c r="J737" s="182"/>
      <c r="K737" s="182"/>
      <c r="L737" s="182"/>
      <c r="M737" s="182"/>
      <c r="N737" s="182"/>
      <c r="O737" s="182"/>
      <c r="P737" s="182"/>
      <c r="Q737" s="182"/>
      <c r="R737" s="182"/>
    </row>
    <row r="738" spans="1:18" ht="12.75" customHeight="1">
      <c r="A738" s="183"/>
      <c r="B738" s="184"/>
      <c r="C738" s="184"/>
      <c r="D738" s="182"/>
      <c r="E738" s="182"/>
      <c r="F738" s="182"/>
      <c r="G738" s="182"/>
      <c r="H738" s="182"/>
      <c r="I738" s="182"/>
      <c r="J738" s="182"/>
      <c r="K738" s="182"/>
      <c r="L738" s="182"/>
      <c r="M738" s="182"/>
      <c r="N738" s="182"/>
      <c r="O738" s="182"/>
      <c r="P738" s="182"/>
      <c r="Q738" s="182"/>
      <c r="R738" s="182"/>
    </row>
    <row r="739" spans="1:18" ht="12.75" customHeight="1">
      <c r="A739" s="183"/>
      <c r="B739" s="184"/>
      <c r="C739" s="184"/>
      <c r="D739" s="182"/>
      <c r="E739" s="182"/>
      <c r="F739" s="182"/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82"/>
    </row>
    <row r="740" spans="1:18" ht="12.75" customHeight="1">
      <c r="A740" s="183"/>
      <c r="B740" s="184"/>
      <c r="C740" s="184"/>
      <c r="D740" s="182"/>
      <c r="E740" s="182"/>
      <c r="F740" s="182"/>
      <c r="G740" s="182"/>
      <c r="H740" s="182"/>
      <c r="I740" s="182"/>
      <c r="J740" s="182"/>
      <c r="K740" s="182"/>
      <c r="L740" s="182"/>
      <c r="M740" s="182"/>
      <c r="N740" s="182"/>
      <c r="O740" s="182"/>
      <c r="P740" s="182"/>
      <c r="Q740" s="182"/>
      <c r="R740" s="182"/>
    </row>
    <row r="741" spans="1:18" ht="12.75" customHeight="1">
      <c r="A741" s="183"/>
      <c r="B741" s="184"/>
      <c r="C741" s="184"/>
      <c r="D741" s="182"/>
      <c r="E741" s="182"/>
      <c r="F741" s="182"/>
      <c r="G741" s="182"/>
      <c r="H741" s="182"/>
      <c r="I741" s="182"/>
      <c r="J741" s="182"/>
      <c r="K741" s="182"/>
      <c r="L741" s="182"/>
      <c r="M741" s="182"/>
      <c r="N741" s="182"/>
      <c r="O741" s="182"/>
      <c r="P741" s="182"/>
      <c r="Q741" s="182"/>
      <c r="R741" s="182"/>
    </row>
    <row r="742" spans="1:18" ht="12.75" customHeight="1">
      <c r="A742" s="183"/>
      <c r="B742" s="184"/>
      <c r="C742" s="184"/>
      <c r="D742" s="182"/>
      <c r="E742" s="182"/>
      <c r="F742" s="182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</row>
    <row r="743" spans="1:18" ht="12.75" customHeight="1">
      <c r="A743" s="183"/>
      <c r="B743" s="184"/>
      <c r="C743" s="184"/>
      <c r="D743" s="182"/>
      <c r="E743" s="182"/>
      <c r="F743" s="182"/>
      <c r="G743" s="182"/>
      <c r="H743" s="182"/>
      <c r="I743" s="182"/>
      <c r="J743" s="182"/>
      <c r="K743" s="182"/>
      <c r="L743" s="182"/>
      <c r="M743" s="182"/>
      <c r="N743" s="182"/>
      <c r="O743" s="182"/>
      <c r="P743" s="182"/>
      <c r="Q743" s="182"/>
      <c r="R743" s="182"/>
    </row>
    <row r="744" spans="1:18" ht="12.75" customHeight="1">
      <c r="A744" s="183"/>
      <c r="B744" s="184"/>
      <c r="C744" s="184"/>
      <c r="D744" s="182"/>
      <c r="E744" s="182"/>
      <c r="F744" s="182"/>
      <c r="G744" s="182"/>
      <c r="H744" s="182"/>
      <c r="I744" s="182"/>
      <c r="J744" s="182"/>
      <c r="K744" s="182"/>
      <c r="L744" s="182"/>
      <c r="M744" s="182"/>
      <c r="N744" s="182"/>
      <c r="O744" s="182"/>
      <c r="P744" s="182"/>
      <c r="Q744" s="182"/>
      <c r="R744" s="182"/>
    </row>
    <row r="745" spans="1:18" ht="12.75" customHeight="1">
      <c r="A745" s="183"/>
      <c r="B745" s="184"/>
      <c r="C745" s="184"/>
      <c r="D745" s="182"/>
      <c r="E745" s="182"/>
      <c r="F745" s="182"/>
      <c r="G745" s="182"/>
      <c r="H745" s="182"/>
      <c r="I745" s="182"/>
      <c r="J745" s="182"/>
      <c r="K745" s="182"/>
      <c r="L745" s="182"/>
      <c r="M745" s="182"/>
      <c r="N745" s="182"/>
      <c r="O745" s="182"/>
      <c r="P745" s="182"/>
      <c r="Q745" s="182"/>
      <c r="R745" s="182"/>
    </row>
    <row r="746" spans="1:18" ht="12.75" customHeight="1">
      <c r="A746" s="183"/>
      <c r="B746" s="184"/>
      <c r="C746" s="184"/>
      <c r="D746" s="182"/>
      <c r="E746" s="182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</row>
    <row r="747" spans="1:18" ht="12.75" customHeight="1">
      <c r="A747" s="183"/>
      <c r="B747" s="184"/>
      <c r="C747" s="184"/>
      <c r="D747" s="182"/>
      <c r="E747" s="182"/>
      <c r="F747" s="182"/>
      <c r="G747" s="182"/>
      <c r="H747" s="182"/>
      <c r="I747" s="182"/>
      <c r="J747" s="182"/>
      <c r="K747" s="182"/>
      <c r="L747" s="182"/>
      <c r="M747" s="182"/>
      <c r="N747" s="182"/>
      <c r="O747" s="182"/>
      <c r="P747" s="182"/>
      <c r="Q747" s="182"/>
      <c r="R747" s="182"/>
    </row>
    <row r="748" spans="1:18" ht="12.75" customHeight="1">
      <c r="A748" s="183"/>
      <c r="B748" s="184"/>
      <c r="C748" s="184"/>
      <c r="D748" s="182"/>
      <c r="E748" s="182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</row>
    <row r="749" spans="1:18" ht="12.75" customHeight="1">
      <c r="A749" s="183"/>
      <c r="B749" s="184"/>
      <c r="C749" s="184"/>
      <c r="D749" s="182"/>
      <c r="E749" s="182"/>
      <c r="F749" s="182"/>
      <c r="G749" s="182"/>
      <c r="H749" s="182"/>
      <c r="I749" s="182"/>
      <c r="J749" s="182"/>
      <c r="K749" s="182"/>
      <c r="L749" s="182"/>
      <c r="M749" s="182"/>
      <c r="N749" s="182"/>
      <c r="O749" s="182"/>
      <c r="P749" s="182"/>
      <c r="Q749" s="182"/>
      <c r="R749" s="182"/>
    </row>
    <row r="750" spans="1:18" ht="12.75" customHeight="1">
      <c r="A750" s="183"/>
      <c r="B750" s="184"/>
      <c r="C750" s="184"/>
      <c r="D750" s="182"/>
      <c r="E750" s="182"/>
      <c r="F750" s="182"/>
      <c r="G750" s="182"/>
      <c r="H750" s="182"/>
      <c r="I750" s="182"/>
      <c r="J750" s="182"/>
      <c r="K750" s="182"/>
      <c r="L750" s="182"/>
      <c r="M750" s="182"/>
      <c r="N750" s="182"/>
      <c r="O750" s="182"/>
      <c r="P750" s="182"/>
      <c r="Q750" s="182"/>
      <c r="R750" s="182"/>
    </row>
    <row r="751" spans="1:18" ht="12.75" customHeight="1">
      <c r="A751" s="183"/>
      <c r="B751" s="184"/>
      <c r="C751" s="184"/>
      <c r="D751" s="182"/>
      <c r="E751" s="182"/>
      <c r="F751" s="182"/>
      <c r="G751" s="182"/>
      <c r="H751" s="182"/>
      <c r="I751" s="182"/>
      <c r="J751" s="182"/>
      <c r="K751" s="182"/>
      <c r="L751" s="182"/>
      <c r="M751" s="182"/>
      <c r="N751" s="182"/>
      <c r="O751" s="182"/>
      <c r="P751" s="182"/>
      <c r="Q751" s="182"/>
      <c r="R751" s="182"/>
    </row>
    <row r="752" spans="1:18" ht="12.75" customHeight="1">
      <c r="A752" s="183"/>
      <c r="B752" s="184"/>
      <c r="C752" s="184"/>
      <c r="D752" s="182"/>
      <c r="E752" s="182"/>
      <c r="F752" s="182"/>
      <c r="G752" s="182"/>
      <c r="H752" s="182"/>
      <c r="I752" s="182"/>
      <c r="J752" s="182"/>
      <c r="K752" s="182"/>
      <c r="L752" s="182"/>
      <c r="M752" s="182"/>
      <c r="N752" s="182"/>
      <c r="O752" s="182"/>
      <c r="P752" s="182"/>
      <c r="Q752" s="182"/>
      <c r="R752" s="182"/>
    </row>
    <row r="753" spans="1:18" ht="12.75" customHeight="1">
      <c r="A753" s="183"/>
      <c r="B753" s="184"/>
      <c r="C753" s="184"/>
      <c r="D753" s="182"/>
      <c r="E753" s="182"/>
      <c r="F753" s="182"/>
      <c r="G753" s="182"/>
      <c r="H753" s="182"/>
      <c r="I753" s="182"/>
      <c r="J753" s="182"/>
      <c r="K753" s="182"/>
      <c r="L753" s="182"/>
      <c r="M753" s="182"/>
      <c r="N753" s="182"/>
      <c r="O753" s="182"/>
      <c r="P753" s="182"/>
      <c r="Q753" s="182"/>
      <c r="R753" s="182"/>
    </row>
    <row r="754" spans="1:18" ht="12.75" customHeight="1">
      <c r="A754" s="183"/>
      <c r="B754" s="184"/>
      <c r="C754" s="184"/>
      <c r="D754" s="182"/>
      <c r="E754" s="182"/>
      <c r="F754" s="182"/>
      <c r="G754" s="182"/>
      <c r="H754" s="182"/>
      <c r="I754" s="182"/>
      <c r="J754" s="182"/>
      <c r="K754" s="182"/>
      <c r="L754" s="182"/>
      <c r="M754" s="182"/>
      <c r="N754" s="182"/>
      <c r="O754" s="182"/>
      <c r="P754" s="182"/>
      <c r="Q754" s="182"/>
      <c r="R754" s="182"/>
    </row>
    <row r="755" spans="1:18" ht="12.75" customHeight="1">
      <c r="A755" s="183"/>
      <c r="B755" s="184"/>
      <c r="C755" s="184"/>
      <c r="D755" s="182"/>
      <c r="E755" s="182"/>
      <c r="F755" s="182"/>
      <c r="G755" s="182"/>
      <c r="H755" s="182"/>
      <c r="I755" s="182"/>
      <c r="J755" s="182"/>
      <c r="K755" s="182"/>
      <c r="L755" s="182"/>
      <c r="M755" s="182"/>
      <c r="N755" s="182"/>
      <c r="O755" s="182"/>
      <c r="P755" s="182"/>
      <c r="Q755" s="182"/>
      <c r="R755" s="182"/>
    </row>
    <row r="756" spans="1:18" ht="12.75" customHeight="1">
      <c r="A756" s="183"/>
      <c r="B756" s="184"/>
      <c r="C756" s="184"/>
      <c r="D756" s="182"/>
      <c r="E756" s="182"/>
      <c r="F756" s="182"/>
      <c r="G756" s="182"/>
      <c r="H756" s="182"/>
      <c r="I756" s="182"/>
      <c r="J756" s="182"/>
      <c r="K756" s="182"/>
      <c r="L756" s="182"/>
      <c r="M756" s="182"/>
      <c r="N756" s="182"/>
      <c r="O756" s="182"/>
      <c r="P756" s="182"/>
      <c r="Q756" s="182"/>
      <c r="R756" s="182"/>
    </row>
    <row r="757" spans="1:18" ht="12.75" customHeight="1">
      <c r="A757" s="183"/>
      <c r="B757" s="184"/>
      <c r="C757" s="184"/>
      <c r="D757" s="182"/>
      <c r="E757" s="182"/>
      <c r="F757" s="182"/>
      <c r="G757" s="182"/>
      <c r="H757" s="182"/>
      <c r="I757" s="182"/>
      <c r="J757" s="182"/>
      <c r="K757" s="182"/>
      <c r="L757" s="182"/>
      <c r="M757" s="182"/>
      <c r="N757" s="182"/>
      <c r="O757" s="182"/>
      <c r="P757" s="182"/>
      <c r="Q757" s="182"/>
      <c r="R757" s="182"/>
    </row>
    <row r="758" spans="1:18" ht="12.75" customHeight="1">
      <c r="A758" s="183"/>
      <c r="B758" s="184"/>
      <c r="C758" s="184"/>
      <c r="D758" s="182"/>
      <c r="E758" s="182"/>
      <c r="F758" s="182"/>
      <c r="G758" s="182"/>
      <c r="H758" s="182"/>
      <c r="I758" s="182"/>
      <c r="J758" s="182"/>
      <c r="K758" s="182"/>
      <c r="L758" s="182"/>
      <c r="M758" s="182"/>
      <c r="N758" s="182"/>
      <c r="O758" s="182"/>
      <c r="P758" s="182"/>
      <c r="Q758" s="182"/>
      <c r="R758" s="182"/>
    </row>
    <row r="759" spans="1:18" ht="12.75" customHeight="1">
      <c r="A759" s="183"/>
      <c r="B759" s="184"/>
      <c r="C759" s="184"/>
      <c r="D759" s="182"/>
      <c r="E759" s="182"/>
      <c r="F759" s="182"/>
      <c r="G759" s="182"/>
      <c r="H759" s="182"/>
      <c r="I759" s="182"/>
      <c r="J759" s="182"/>
      <c r="K759" s="182"/>
      <c r="L759" s="182"/>
      <c r="M759" s="182"/>
      <c r="N759" s="182"/>
      <c r="O759" s="182"/>
      <c r="P759" s="182"/>
      <c r="Q759" s="182"/>
      <c r="R759" s="182"/>
    </row>
    <row r="760" spans="1:18" ht="12.75" customHeight="1">
      <c r="A760" s="183"/>
      <c r="B760" s="184"/>
      <c r="C760" s="184"/>
      <c r="D760" s="182"/>
      <c r="E760" s="182"/>
      <c r="F760" s="182"/>
      <c r="G760" s="182"/>
      <c r="H760" s="182"/>
      <c r="I760" s="182"/>
      <c r="J760" s="182"/>
      <c r="K760" s="182"/>
      <c r="L760" s="182"/>
      <c r="M760" s="182"/>
      <c r="N760" s="182"/>
      <c r="O760" s="182"/>
      <c r="P760" s="182"/>
      <c r="Q760" s="182"/>
      <c r="R760" s="182"/>
    </row>
    <row r="761" spans="1:18" ht="12.75" customHeight="1">
      <c r="A761" s="183"/>
      <c r="B761" s="184"/>
      <c r="C761" s="184"/>
      <c r="D761" s="182"/>
      <c r="E761" s="182"/>
      <c r="F761" s="182"/>
      <c r="G761" s="182"/>
      <c r="H761" s="182"/>
      <c r="I761" s="182"/>
      <c r="J761" s="182"/>
      <c r="K761" s="182"/>
      <c r="L761" s="182"/>
      <c r="M761" s="182"/>
      <c r="N761" s="182"/>
      <c r="O761" s="182"/>
      <c r="P761" s="182"/>
      <c r="Q761" s="182"/>
      <c r="R761" s="182"/>
    </row>
    <row r="762" spans="1:18" ht="12.75" customHeight="1">
      <c r="A762" s="183"/>
      <c r="B762" s="184"/>
      <c r="C762" s="184"/>
      <c r="D762" s="182"/>
      <c r="E762" s="182"/>
      <c r="F762" s="182"/>
      <c r="G762" s="182"/>
      <c r="H762" s="182"/>
      <c r="I762" s="182"/>
      <c r="J762" s="182"/>
      <c r="K762" s="182"/>
      <c r="L762" s="182"/>
      <c r="M762" s="182"/>
      <c r="N762" s="182"/>
      <c r="O762" s="182"/>
      <c r="P762" s="182"/>
      <c r="Q762" s="182"/>
      <c r="R762" s="182"/>
    </row>
    <row r="763" spans="1:18" ht="12.75" customHeight="1">
      <c r="A763" s="183"/>
      <c r="B763" s="184"/>
      <c r="C763" s="184"/>
      <c r="D763" s="182"/>
      <c r="E763" s="182"/>
      <c r="F763" s="182"/>
      <c r="G763" s="182"/>
      <c r="H763" s="182"/>
      <c r="I763" s="182"/>
      <c r="J763" s="182"/>
      <c r="K763" s="182"/>
      <c r="L763" s="182"/>
      <c r="M763" s="182"/>
      <c r="N763" s="182"/>
      <c r="O763" s="182"/>
      <c r="P763" s="182"/>
      <c r="Q763" s="182"/>
      <c r="R763" s="182"/>
    </row>
    <row r="764" spans="1:18" ht="12.75" customHeight="1">
      <c r="A764" s="183"/>
      <c r="B764" s="184"/>
      <c r="C764" s="184"/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</row>
    <row r="765" spans="1:18" ht="12.75" customHeight="1">
      <c r="A765" s="183"/>
      <c r="B765" s="184"/>
      <c r="C765" s="184"/>
      <c r="D765" s="182"/>
      <c r="E765" s="182"/>
      <c r="F765" s="182"/>
      <c r="G765" s="182"/>
      <c r="H765" s="182"/>
      <c r="I765" s="182"/>
      <c r="J765" s="182"/>
      <c r="K765" s="182"/>
      <c r="L765" s="182"/>
      <c r="M765" s="182"/>
      <c r="N765" s="182"/>
      <c r="O765" s="182"/>
      <c r="P765" s="182"/>
      <c r="Q765" s="182"/>
      <c r="R765" s="182"/>
    </row>
    <row r="766" spans="1:18" ht="12.75" customHeight="1">
      <c r="A766" s="183"/>
      <c r="B766" s="184"/>
      <c r="C766" s="184"/>
      <c r="D766" s="182"/>
      <c r="E766" s="182"/>
      <c r="F766" s="182"/>
      <c r="G766" s="182"/>
      <c r="H766" s="182"/>
      <c r="I766" s="182"/>
      <c r="J766" s="182"/>
      <c r="K766" s="182"/>
      <c r="L766" s="182"/>
      <c r="M766" s="182"/>
      <c r="N766" s="182"/>
      <c r="O766" s="182"/>
      <c r="P766" s="182"/>
      <c r="Q766" s="182"/>
      <c r="R766" s="182"/>
    </row>
    <row r="767" spans="1:18" ht="12.75" customHeight="1">
      <c r="A767" s="183"/>
      <c r="B767" s="184"/>
      <c r="C767" s="184"/>
      <c r="D767" s="182"/>
      <c r="E767" s="182"/>
      <c r="F767" s="182"/>
      <c r="G767" s="182"/>
      <c r="H767" s="182"/>
      <c r="I767" s="182"/>
      <c r="J767" s="182"/>
      <c r="K767" s="182"/>
      <c r="L767" s="182"/>
      <c r="M767" s="182"/>
      <c r="N767" s="182"/>
      <c r="O767" s="182"/>
      <c r="P767" s="182"/>
      <c r="Q767" s="182"/>
      <c r="R767" s="182"/>
    </row>
    <row r="768" spans="1:18" ht="12.75" customHeight="1">
      <c r="A768" s="183"/>
      <c r="B768" s="184"/>
      <c r="C768" s="184"/>
      <c r="D768" s="182"/>
      <c r="E768" s="182"/>
      <c r="F768" s="182"/>
      <c r="G768" s="182"/>
      <c r="H768" s="182"/>
      <c r="I768" s="182"/>
      <c r="J768" s="182"/>
      <c r="K768" s="182"/>
      <c r="L768" s="182"/>
      <c r="M768" s="182"/>
      <c r="N768" s="182"/>
      <c r="O768" s="182"/>
      <c r="P768" s="182"/>
      <c r="Q768" s="182"/>
      <c r="R768" s="182"/>
    </row>
    <row r="769" spans="1:18" ht="12.75" customHeight="1">
      <c r="A769" s="183"/>
      <c r="B769" s="184"/>
      <c r="C769" s="184"/>
      <c r="D769" s="182"/>
      <c r="E769" s="182"/>
      <c r="F769" s="182"/>
      <c r="G769" s="182"/>
      <c r="H769" s="182"/>
      <c r="I769" s="182"/>
      <c r="J769" s="182"/>
      <c r="K769" s="182"/>
      <c r="L769" s="182"/>
      <c r="M769" s="182"/>
      <c r="N769" s="182"/>
      <c r="O769" s="182"/>
      <c r="P769" s="182"/>
      <c r="Q769" s="182"/>
      <c r="R769" s="182"/>
    </row>
    <row r="770" spans="1:18" ht="12.75" customHeight="1">
      <c r="A770" s="183"/>
      <c r="B770" s="184"/>
      <c r="C770" s="184"/>
      <c r="D770" s="182"/>
      <c r="E770" s="182"/>
      <c r="F770" s="182"/>
      <c r="G770" s="182"/>
      <c r="H770" s="182"/>
      <c r="I770" s="182"/>
      <c r="J770" s="182"/>
      <c r="K770" s="182"/>
      <c r="L770" s="182"/>
      <c r="M770" s="182"/>
      <c r="N770" s="182"/>
      <c r="O770" s="182"/>
      <c r="P770" s="182"/>
      <c r="Q770" s="182"/>
      <c r="R770" s="182"/>
    </row>
    <row r="771" spans="1:18" ht="12.75" customHeight="1">
      <c r="A771" s="183"/>
      <c r="B771" s="184"/>
      <c r="C771" s="184"/>
      <c r="D771" s="182"/>
      <c r="E771" s="182"/>
      <c r="F771" s="182"/>
      <c r="G771" s="182"/>
      <c r="H771" s="182"/>
      <c r="I771" s="182"/>
      <c r="J771" s="182"/>
      <c r="K771" s="182"/>
      <c r="L771" s="182"/>
      <c r="M771" s="182"/>
      <c r="N771" s="182"/>
      <c r="O771" s="182"/>
      <c r="P771" s="182"/>
      <c r="Q771" s="182"/>
      <c r="R771" s="182"/>
    </row>
    <row r="772" spans="1:18" ht="12.75" customHeight="1">
      <c r="A772" s="183"/>
      <c r="B772" s="184"/>
      <c r="C772" s="184"/>
      <c r="D772" s="182"/>
      <c r="E772" s="182"/>
      <c r="F772" s="182"/>
      <c r="G772" s="182"/>
      <c r="H772" s="182"/>
      <c r="I772" s="182"/>
      <c r="J772" s="182"/>
      <c r="K772" s="182"/>
      <c r="L772" s="182"/>
      <c r="M772" s="182"/>
      <c r="N772" s="182"/>
      <c r="O772" s="182"/>
      <c r="P772" s="182"/>
      <c r="Q772" s="182"/>
      <c r="R772" s="182"/>
    </row>
    <row r="773" spans="1:18" ht="12.75" customHeight="1">
      <c r="A773" s="183"/>
      <c r="B773" s="184"/>
      <c r="C773" s="184"/>
      <c r="D773" s="182"/>
      <c r="E773" s="182"/>
      <c r="F773" s="182"/>
      <c r="G773" s="182"/>
      <c r="H773" s="182"/>
      <c r="I773" s="182"/>
      <c r="J773" s="182"/>
      <c r="K773" s="182"/>
      <c r="L773" s="182"/>
      <c r="M773" s="182"/>
      <c r="N773" s="182"/>
      <c r="O773" s="182"/>
      <c r="P773" s="182"/>
      <c r="Q773" s="182"/>
      <c r="R773" s="182"/>
    </row>
    <row r="774" spans="1:18" ht="12.75" customHeight="1">
      <c r="A774" s="183"/>
      <c r="B774" s="184"/>
      <c r="C774" s="184"/>
      <c r="D774" s="182"/>
      <c r="E774" s="182"/>
      <c r="F774" s="182"/>
      <c r="G774" s="182"/>
      <c r="H774" s="182"/>
      <c r="I774" s="182"/>
      <c r="J774" s="182"/>
      <c r="K774" s="182"/>
      <c r="L774" s="182"/>
      <c r="M774" s="182"/>
      <c r="N774" s="182"/>
      <c r="O774" s="182"/>
      <c r="P774" s="182"/>
      <c r="Q774" s="182"/>
      <c r="R774" s="182"/>
    </row>
    <row r="775" spans="1:18" ht="12.75" customHeight="1">
      <c r="A775" s="183"/>
      <c r="B775" s="184"/>
      <c r="C775" s="184"/>
      <c r="D775" s="182"/>
      <c r="E775" s="182"/>
      <c r="F775" s="182"/>
      <c r="G775" s="182"/>
      <c r="H775" s="182"/>
      <c r="I775" s="182"/>
      <c r="J775" s="182"/>
      <c r="K775" s="182"/>
      <c r="L775" s="182"/>
      <c r="M775" s="182"/>
      <c r="N775" s="182"/>
      <c r="O775" s="182"/>
      <c r="P775" s="182"/>
      <c r="Q775" s="182"/>
      <c r="R775" s="182"/>
    </row>
    <row r="776" spans="1:18" ht="12.75" customHeight="1">
      <c r="A776" s="183"/>
      <c r="B776" s="184"/>
      <c r="C776" s="184"/>
      <c r="D776" s="182"/>
      <c r="E776" s="182"/>
      <c r="F776" s="182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</row>
    <row r="777" spans="1:18" ht="12.75" customHeight="1">
      <c r="A777" s="183"/>
      <c r="B777" s="184"/>
      <c r="C777" s="184"/>
      <c r="D777" s="182"/>
      <c r="E777" s="182"/>
      <c r="F777" s="182"/>
      <c r="G777" s="182"/>
      <c r="H777" s="182"/>
      <c r="I777" s="182"/>
      <c r="J777" s="182"/>
      <c r="K777" s="182"/>
      <c r="L777" s="182"/>
      <c r="M777" s="182"/>
      <c r="N777" s="182"/>
      <c r="O777" s="182"/>
      <c r="P777" s="182"/>
      <c r="Q777" s="182"/>
      <c r="R777" s="182"/>
    </row>
    <row r="778" spans="1:18" ht="12.75" customHeight="1">
      <c r="A778" s="183"/>
      <c r="B778" s="184"/>
      <c r="C778" s="184"/>
      <c r="D778" s="182"/>
      <c r="E778" s="182"/>
      <c r="F778" s="182"/>
      <c r="G778" s="182"/>
      <c r="H778" s="182"/>
      <c r="I778" s="182"/>
      <c r="J778" s="182"/>
      <c r="K778" s="182"/>
      <c r="L778" s="182"/>
      <c r="M778" s="182"/>
      <c r="N778" s="182"/>
      <c r="O778" s="182"/>
      <c r="P778" s="182"/>
      <c r="Q778" s="182"/>
      <c r="R778" s="182"/>
    </row>
    <row r="779" spans="1:18" ht="12.75" customHeight="1">
      <c r="A779" s="183"/>
      <c r="B779" s="184"/>
      <c r="C779" s="184"/>
      <c r="D779" s="182"/>
      <c r="E779" s="182"/>
      <c r="F779" s="182"/>
      <c r="G779" s="182"/>
      <c r="H779" s="182"/>
      <c r="I779" s="182"/>
      <c r="J779" s="182"/>
      <c r="K779" s="182"/>
      <c r="L779" s="182"/>
      <c r="M779" s="182"/>
      <c r="N779" s="182"/>
      <c r="O779" s="182"/>
      <c r="P779" s="182"/>
      <c r="Q779" s="182"/>
      <c r="R779" s="182"/>
    </row>
    <row r="780" spans="1:18" ht="12.75" customHeight="1">
      <c r="A780" s="183"/>
      <c r="B780" s="184"/>
      <c r="C780" s="184"/>
      <c r="D780" s="182"/>
      <c r="E780" s="182"/>
      <c r="F780" s="182"/>
      <c r="G780" s="182"/>
      <c r="H780" s="182"/>
      <c r="I780" s="182"/>
      <c r="J780" s="182"/>
      <c r="K780" s="182"/>
      <c r="L780" s="182"/>
      <c r="M780" s="182"/>
      <c r="N780" s="182"/>
      <c r="O780" s="182"/>
      <c r="P780" s="182"/>
      <c r="Q780" s="182"/>
      <c r="R780" s="182"/>
    </row>
    <row r="781" spans="1:18" ht="12.75" customHeight="1">
      <c r="A781" s="183"/>
      <c r="B781" s="184"/>
      <c r="C781" s="184"/>
      <c r="D781" s="182"/>
      <c r="E781" s="182"/>
      <c r="F781" s="182"/>
      <c r="G781" s="182"/>
      <c r="H781" s="182"/>
      <c r="I781" s="182"/>
      <c r="J781" s="182"/>
      <c r="K781" s="182"/>
      <c r="L781" s="182"/>
      <c r="M781" s="182"/>
      <c r="N781" s="182"/>
      <c r="O781" s="182"/>
      <c r="P781" s="182"/>
      <c r="Q781" s="182"/>
      <c r="R781" s="182"/>
    </row>
    <row r="782" spans="1:18" ht="12.75" customHeight="1">
      <c r="A782" s="183"/>
      <c r="B782" s="184"/>
      <c r="C782" s="184"/>
      <c r="D782" s="182"/>
      <c r="E782" s="182"/>
      <c r="F782" s="182"/>
      <c r="G782" s="182"/>
      <c r="H782" s="182"/>
      <c r="I782" s="182"/>
      <c r="J782" s="182"/>
      <c r="K782" s="182"/>
      <c r="L782" s="182"/>
      <c r="M782" s="182"/>
      <c r="N782" s="182"/>
      <c r="O782" s="182"/>
      <c r="P782" s="182"/>
      <c r="Q782" s="182"/>
      <c r="R782" s="182"/>
    </row>
    <row r="783" spans="1:18" ht="12.75" customHeight="1">
      <c r="A783" s="183"/>
      <c r="B783" s="184"/>
      <c r="C783" s="184"/>
      <c r="D783" s="182"/>
      <c r="E783" s="182"/>
      <c r="F783" s="182"/>
      <c r="G783" s="182"/>
      <c r="H783" s="182"/>
      <c r="I783" s="182"/>
      <c r="J783" s="182"/>
      <c r="K783" s="182"/>
      <c r="L783" s="182"/>
      <c r="M783" s="182"/>
      <c r="N783" s="182"/>
      <c r="O783" s="182"/>
      <c r="P783" s="182"/>
      <c r="Q783" s="182"/>
      <c r="R783" s="182"/>
    </row>
    <row r="784" spans="1:18" ht="12.75" customHeight="1">
      <c r="A784" s="183"/>
      <c r="B784" s="184"/>
      <c r="C784" s="184"/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</row>
    <row r="785" spans="1:18" ht="12.75" customHeight="1">
      <c r="A785" s="183"/>
      <c r="B785" s="184"/>
      <c r="C785" s="184"/>
      <c r="D785" s="182"/>
      <c r="E785" s="182"/>
      <c r="F785" s="182"/>
      <c r="G785" s="182"/>
      <c r="H785" s="182"/>
      <c r="I785" s="182"/>
      <c r="J785" s="182"/>
      <c r="K785" s="182"/>
      <c r="L785" s="182"/>
      <c r="M785" s="182"/>
      <c r="N785" s="182"/>
      <c r="O785" s="182"/>
      <c r="P785" s="182"/>
      <c r="Q785" s="182"/>
      <c r="R785" s="182"/>
    </row>
    <row r="786" spans="1:18" ht="12.75" customHeight="1">
      <c r="A786" s="183"/>
      <c r="B786" s="184"/>
      <c r="C786" s="184"/>
      <c r="D786" s="182"/>
      <c r="E786" s="182"/>
      <c r="F786" s="182"/>
      <c r="G786" s="182"/>
      <c r="H786" s="182"/>
      <c r="I786" s="182"/>
      <c r="J786" s="182"/>
      <c r="K786" s="182"/>
      <c r="L786" s="182"/>
      <c r="M786" s="182"/>
      <c r="N786" s="182"/>
      <c r="O786" s="182"/>
      <c r="P786" s="182"/>
      <c r="Q786" s="182"/>
      <c r="R786" s="182"/>
    </row>
    <row r="787" spans="1:18" ht="12.75" customHeight="1">
      <c r="A787" s="183"/>
      <c r="B787" s="184"/>
      <c r="C787" s="184"/>
      <c r="D787" s="182"/>
      <c r="E787" s="182"/>
      <c r="F787" s="182"/>
      <c r="G787" s="182"/>
      <c r="H787" s="182"/>
      <c r="I787" s="182"/>
      <c r="J787" s="182"/>
      <c r="K787" s="182"/>
      <c r="L787" s="182"/>
      <c r="M787" s="182"/>
      <c r="N787" s="182"/>
      <c r="O787" s="182"/>
      <c r="P787" s="182"/>
      <c r="Q787" s="182"/>
      <c r="R787" s="182"/>
    </row>
    <row r="788" spans="1:18" ht="12.75" customHeight="1">
      <c r="A788" s="183"/>
      <c r="B788" s="184"/>
      <c r="C788" s="184"/>
      <c r="D788" s="182"/>
      <c r="E788" s="182"/>
      <c r="F788" s="182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</row>
    <row r="789" spans="1:18" ht="12.75" customHeight="1">
      <c r="A789" s="183"/>
      <c r="B789" s="184"/>
      <c r="C789" s="184"/>
      <c r="D789" s="182"/>
      <c r="E789" s="182"/>
      <c r="F789" s="182"/>
      <c r="G789" s="182"/>
      <c r="H789" s="182"/>
      <c r="I789" s="182"/>
      <c r="J789" s="182"/>
      <c r="K789" s="182"/>
      <c r="L789" s="182"/>
      <c r="M789" s="182"/>
      <c r="N789" s="182"/>
      <c r="O789" s="182"/>
      <c r="P789" s="182"/>
      <c r="Q789" s="182"/>
      <c r="R789" s="182"/>
    </row>
    <row r="790" spans="1:18" ht="12.75" customHeight="1">
      <c r="A790" s="183"/>
      <c r="B790" s="184"/>
      <c r="C790" s="184"/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</row>
    <row r="791" spans="1:18" ht="12.75" customHeight="1">
      <c r="A791" s="183"/>
      <c r="B791" s="184"/>
      <c r="C791" s="184"/>
      <c r="D791" s="182"/>
      <c r="E791" s="182"/>
      <c r="F791" s="182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</row>
    <row r="792" spans="1:18" ht="12.75" customHeight="1">
      <c r="A792" s="183"/>
      <c r="B792" s="184"/>
      <c r="C792" s="184"/>
      <c r="D792" s="182"/>
      <c r="E792" s="182"/>
      <c r="F792" s="182"/>
      <c r="G792" s="182"/>
      <c r="H792" s="182"/>
      <c r="I792" s="182"/>
      <c r="J792" s="182"/>
      <c r="K792" s="182"/>
      <c r="L792" s="182"/>
      <c r="M792" s="182"/>
      <c r="N792" s="182"/>
      <c r="O792" s="182"/>
      <c r="P792" s="182"/>
      <c r="Q792" s="182"/>
      <c r="R792" s="182"/>
    </row>
    <row r="793" spans="1:18" ht="12.75" customHeight="1">
      <c r="A793" s="183"/>
      <c r="B793" s="184"/>
      <c r="C793" s="184"/>
      <c r="D793" s="182"/>
      <c r="E793" s="182"/>
      <c r="F793" s="182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</row>
    <row r="794" spans="1:18" ht="12.75" customHeight="1">
      <c r="A794" s="183"/>
      <c r="B794" s="184"/>
      <c r="C794" s="184"/>
      <c r="D794" s="182"/>
      <c r="E794" s="182"/>
      <c r="F794" s="182"/>
      <c r="G794" s="182"/>
      <c r="H794" s="182"/>
      <c r="I794" s="182"/>
      <c r="J794" s="182"/>
      <c r="K794" s="182"/>
      <c r="L794" s="182"/>
      <c r="M794" s="182"/>
      <c r="N794" s="182"/>
      <c r="O794" s="182"/>
      <c r="P794" s="182"/>
      <c r="Q794" s="182"/>
      <c r="R794" s="182"/>
    </row>
    <row r="795" spans="1:18" ht="12.75" customHeight="1">
      <c r="A795" s="183"/>
      <c r="B795" s="184"/>
      <c r="C795" s="184"/>
      <c r="D795" s="182"/>
      <c r="E795" s="182"/>
      <c r="F795" s="182"/>
      <c r="G795" s="182"/>
      <c r="H795" s="182"/>
      <c r="I795" s="182"/>
      <c r="J795" s="182"/>
      <c r="K795" s="182"/>
      <c r="L795" s="182"/>
      <c r="M795" s="182"/>
      <c r="N795" s="182"/>
      <c r="O795" s="182"/>
      <c r="P795" s="182"/>
      <c r="Q795" s="182"/>
      <c r="R795" s="182"/>
    </row>
    <row r="796" spans="1:18" ht="12.75" customHeight="1">
      <c r="A796" s="183"/>
      <c r="B796" s="184"/>
      <c r="C796" s="184"/>
      <c r="D796" s="182"/>
      <c r="E796" s="182"/>
      <c r="F796" s="182"/>
      <c r="G796" s="182"/>
      <c r="H796" s="182"/>
      <c r="I796" s="182"/>
      <c r="J796" s="182"/>
      <c r="K796" s="182"/>
      <c r="L796" s="182"/>
      <c r="M796" s="182"/>
      <c r="N796" s="182"/>
      <c r="O796" s="182"/>
      <c r="P796" s="182"/>
      <c r="Q796" s="182"/>
      <c r="R796" s="182"/>
    </row>
    <row r="797" spans="1:18" ht="12.75" customHeight="1">
      <c r="A797" s="183"/>
      <c r="B797" s="184"/>
      <c r="C797" s="184"/>
      <c r="D797" s="182"/>
      <c r="E797" s="182"/>
      <c r="F797" s="182"/>
      <c r="G797" s="182"/>
      <c r="H797" s="182"/>
      <c r="I797" s="182"/>
      <c r="J797" s="182"/>
      <c r="K797" s="182"/>
      <c r="L797" s="182"/>
      <c r="M797" s="182"/>
      <c r="N797" s="182"/>
      <c r="O797" s="182"/>
      <c r="P797" s="182"/>
      <c r="Q797" s="182"/>
      <c r="R797" s="182"/>
    </row>
    <row r="798" spans="1:18" ht="12.75" customHeight="1">
      <c r="A798" s="183"/>
      <c r="B798" s="184"/>
      <c r="C798" s="184"/>
      <c r="D798" s="182"/>
      <c r="E798" s="182"/>
      <c r="F798" s="182"/>
      <c r="G798" s="182"/>
      <c r="H798" s="182"/>
      <c r="I798" s="182"/>
      <c r="J798" s="182"/>
      <c r="K798" s="182"/>
      <c r="L798" s="182"/>
      <c r="M798" s="182"/>
      <c r="N798" s="182"/>
      <c r="O798" s="182"/>
      <c r="P798" s="182"/>
      <c r="Q798" s="182"/>
      <c r="R798" s="182"/>
    </row>
    <row r="799" spans="1:18" ht="12.75" customHeight="1">
      <c r="A799" s="183"/>
      <c r="B799" s="184"/>
      <c r="C799" s="184"/>
      <c r="D799" s="182"/>
      <c r="E799" s="182"/>
      <c r="F799" s="182"/>
      <c r="G799" s="182"/>
      <c r="H799" s="182"/>
      <c r="I799" s="182"/>
      <c r="J799" s="182"/>
      <c r="K799" s="182"/>
      <c r="L799" s="182"/>
      <c r="M799" s="182"/>
      <c r="N799" s="182"/>
      <c r="O799" s="182"/>
      <c r="P799" s="182"/>
      <c r="Q799" s="182"/>
      <c r="R799" s="182"/>
    </row>
    <row r="800" spans="1:18" ht="12.75" customHeight="1">
      <c r="A800" s="183"/>
      <c r="B800" s="184"/>
      <c r="C800" s="184"/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</row>
    <row r="801" spans="1:18" ht="12.75" customHeight="1">
      <c r="A801" s="183"/>
      <c r="B801" s="184"/>
      <c r="C801" s="184"/>
      <c r="D801" s="182"/>
      <c r="E801" s="182"/>
      <c r="F801" s="182"/>
      <c r="G801" s="182"/>
      <c r="H801" s="182"/>
      <c r="I801" s="182"/>
      <c r="J801" s="182"/>
      <c r="K801" s="182"/>
      <c r="L801" s="182"/>
      <c r="M801" s="182"/>
      <c r="N801" s="182"/>
      <c r="O801" s="182"/>
      <c r="P801" s="182"/>
      <c r="Q801" s="182"/>
      <c r="R801" s="182"/>
    </row>
    <row r="802" spans="1:18" ht="12.75" customHeight="1">
      <c r="A802" s="183"/>
      <c r="B802" s="184"/>
      <c r="C802" s="184"/>
      <c r="D802" s="182"/>
      <c r="E802" s="182"/>
      <c r="F802" s="182"/>
      <c r="G802" s="182"/>
      <c r="H802" s="182"/>
      <c r="I802" s="182"/>
      <c r="J802" s="182"/>
      <c r="K802" s="182"/>
      <c r="L802" s="182"/>
      <c r="M802" s="182"/>
      <c r="N802" s="182"/>
      <c r="O802" s="182"/>
      <c r="P802" s="182"/>
      <c r="Q802" s="182"/>
      <c r="R802" s="182"/>
    </row>
    <row r="803" spans="1:18" ht="12.75" customHeight="1">
      <c r="A803" s="183"/>
      <c r="B803" s="184"/>
      <c r="C803" s="184"/>
      <c r="D803" s="182"/>
      <c r="E803" s="182"/>
      <c r="F803" s="182"/>
      <c r="G803" s="182"/>
      <c r="H803" s="182"/>
      <c r="I803" s="182"/>
      <c r="J803" s="182"/>
      <c r="K803" s="182"/>
      <c r="L803" s="182"/>
      <c r="M803" s="182"/>
      <c r="N803" s="182"/>
      <c r="O803" s="182"/>
      <c r="P803" s="182"/>
      <c r="Q803" s="182"/>
      <c r="R803" s="182"/>
    </row>
    <row r="804" spans="1:18" ht="12.75" customHeight="1">
      <c r="A804" s="183"/>
      <c r="B804" s="184"/>
      <c r="C804" s="184"/>
      <c r="D804" s="182"/>
      <c r="E804" s="182"/>
      <c r="F804" s="182"/>
      <c r="G804" s="182"/>
      <c r="H804" s="182"/>
      <c r="I804" s="182"/>
      <c r="J804" s="182"/>
      <c r="K804" s="182"/>
      <c r="L804" s="182"/>
      <c r="M804" s="182"/>
      <c r="N804" s="182"/>
      <c r="O804" s="182"/>
      <c r="P804" s="182"/>
      <c r="Q804" s="182"/>
      <c r="R804" s="182"/>
    </row>
    <row r="805" spans="1:18" ht="12.75" customHeight="1">
      <c r="A805" s="183"/>
      <c r="B805" s="184"/>
      <c r="C805" s="184"/>
      <c r="D805" s="182"/>
      <c r="E805" s="182"/>
      <c r="F805" s="182"/>
      <c r="G805" s="182"/>
      <c r="H805" s="182"/>
      <c r="I805" s="182"/>
      <c r="J805" s="182"/>
      <c r="K805" s="182"/>
      <c r="L805" s="182"/>
      <c r="M805" s="182"/>
      <c r="N805" s="182"/>
      <c r="O805" s="182"/>
      <c r="P805" s="182"/>
      <c r="Q805" s="182"/>
      <c r="R805" s="182"/>
    </row>
    <row r="806" spans="1:18" ht="12.75" customHeight="1">
      <c r="A806" s="183"/>
      <c r="B806" s="184"/>
      <c r="C806" s="184"/>
      <c r="D806" s="182"/>
      <c r="E806" s="182"/>
      <c r="F806" s="182"/>
      <c r="G806" s="182"/>
      <c r="H806" s="182"/>
      <c r="I806" s="182"/>
      <c r="J806" s="182"/>
      <c r="K806" s="182"/>
      <c r="L806" s="182"/>
      <c r="M806" s="182"/>
      <c r="N806" s="182"/>
      <c r="O806" s="182"/>
      <c r="P806" s="182"/>
      <c r="Q806" s="182"/>
      <c r="R806" s="182"/>
    </row>
    <row r="807" spans="1:18" ht="12.75" customHeight="1">
      <c r="A807" s="183"/>
      <c r="B807" s="184"/>
      <c r="C807" s="184"/>
      <c r="D807" s="182"/>
      <c r="E807" s="182"/>
      <c r="F807" s="182"/>
      <c r="G807" s="182"/>
      <c r="H807" s="182"/>
      <c r="I807" s="182"/>
      <c r="J807" s="182"/>
      <c r="K807" s="182"/>
      <c r="L807" s="182"/>
      <c r="M807" s="182"/>
      <c r="N807" s="182"/>
      <c r="O807" s="182"/>
      <c r="P807" s="182"/>
      <c r="Q807" s="182"/>
      <c r="R807" s="182"/>
    </row>
    <row r="808" spans="1:18" ht="12.75" customHeight="1">
      <c r="A808" s="183"/>
      <c r="B808" s="184"/>
      <c r="C808" s="184"/>
      <c r="D808" s="182"/>
      <c r="E808" s="182"/>
      <c r="F808" s="182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</row>
    <row r="809" spans="1:18" ht="12.75" customHeight="1">
      <c r="A809" s="183"/>
      <c r="B809" s="184"/>
      <c r="C809" s="184"/>
      <c r="D809" s="182"/>
      <c r="E809" s="182"/>
      <c r="F809" s="182"/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</row>
    <row r="810" spans="1:18" ht="12.75" customHeight="1">
      <c r="A810" s="183"/>
      <c r="B810" s="184"/>
      <c r="C810" s="184"/>
      <c r="D810" s="182"/>
      <c r="E810" s="182"/>
      <c r="F810" s="182"/>
      <c r="G810" s="182"/>
      <c r="H810" s="182"/>
      <c r="I810" s="182"/>
      <c r="J810" s="182"/>
      <c r="K810" s="182"/>
      <c r="L810" s="182"/>
      <c r="M810" s="182"/>
      <c r="N810" s="182"/>
      <c r="O810" s="182"/>
      <c r="P810" s="182"/>
      <c r="Q810" s="182"/>
      <c r="R810" s="182"/>
    </row>
    <row r="811" spans="1:18" ht="12.75" customHeight="1">
      <c r="A811" s="183"/>
      <c r="B811" s="184"/>
      <c r="C811" s="184"/>
      <c r="D811" s="182"/>
      <c r="E811" s="182"/>
      <c r="F811" s="182"/>
      <c r="G811" s="182"/>
      <c r="H811" s="182"/>
      <c r="I811" s="182"/>
      <c r="J811" s="182"/>
      <c r="K811" s="182"/>
      <c r="L811" s="182"/>
      <c r="M811" s="182"/>
      <c r="N811" s="182"/>
      <c r="O811" s="182"/>
      <c r="P811" s="182"/>
      <c r="Q811" s="182"/>
      <c r="R811" s="182"/>
    </row>
    <row r="812" spans="1:18" ht="12.75" customHeight="1">
      <c r="A812" s="183"/>
      <c r="B812" s="184"/>
      <c r="C812" s="184"/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</row>
    <row r="813" spans="1:18" ht="12.75" customHeight="1">
      <c r="A813" s="183"/>
      <c r="B813" s="184"/>
      <c r="C813" s="184"/>
      <c r="D813" s="182"/>
      <c r="E813" s="182"/>
      <c r="F813" s="182"/>
      <c r="G813" s="182"/>
      <c r="H813" s="182"/>
      <c r="I813" s="182"/>
      <c r="J813" s="182"/>
      <c r="K813" s="182"/>
      <c r="L813" s="182"/>
      <c r="M813" s="182"/>
      <c r="N813" s="182"/>
      <c r="O813" s="182"/>
      <c r="P813" s="182"/>
      <c r="Q813" s="182"/>
      <c r="R813" s="182"/>
    </row>
    <row r="814" spans="1:18" ht="12.75" customHeight="1">
      <c r="A814" s="183"/>
      <c r="B814" s="184"/>
      <c r="C814" s="184"/>
      <c r="D814" s="182"/>
      <c r="E814" s="182"/>
      <c r="F814" s="182"/>
      <c r="G814" s="182"/>
      <c r="H814" s="182"/>
      <c r="I814" s="182"/>
      <c r="J814" s="182"/>
      <c r="K814" s="182"/>
      <c r="L814" s="182"/>
      <c r="M814" s="182"/>
      <c r="N814" s="182"/>
      <c r="O814" s="182"/>
      <c r="P814" s="182"/>
      <c r="Q814" s="182"/>
      <c r="R814" s="182"/>
    </row>
    <row r="815" spans="1:18" ht="12.75" customHeight="1">
      <c r="A815" s="183"/>
      <c r="B815" s="184"/>
      <c r="C815" s="184"/>
      <c r="D815" s="182"/>
      <c r="E815" s="182"/>
      <c r="F815" s="182"/>
      <c r="G815" s="182"/>
      <c r="H815" s="182"/>
      <c r="I815" s="182"/>
      <c r="J815" s="182"/>
      <c r="K815" s="182"/>
      <c r="L815" s="182"/>
      <c r="M815" s="182"/>
      <c r="N815" s="182"/>
      <c r="O815" s="182"/>
      <c r="P815" s="182"/>
      <c r="Q815" s="182"/>
      <c r="R815" s="182"/>
    </row>
    <row r="816" spans="1:18" ht="12.75" customHeight="1">
      <c r="A816" s="183"/>
      <c r="B816" s="184"/>
      <c r="C816" s="184"/>
      <c r="D816" s="182"/>
      <c r="E816" s="182"/>
      <c r="F816" s="182"/>
      <c r="G816" s="182"/>
      <c r="H816" s="182"/>
      <c r="I816" s="182"/>
      <c r="J816" s="182"/>
      <c r="K816" s="182"/>
      <c r="L816" s="182"/>
      <c r="M816" s="182"/>
      <c r="N816" s="182"/>
      <c r="O816" s="182"/>
      <c r="P816" s="182"/>
      <c r="Q816" s="182"/>
      <c r="R816" s="182"/>
    </row>
    <row r="817" spans="1:18" ht="12.75" customHeight="1">
      <c r="A817" s="183"/>
      <c r="B817" s="184"/>
      <c r="C817" s="184"/>
      <c r="D817" s="182"/>
      <c r="E817" s="182"/>
      <c r="F817" s="182"/>
      <c r="G817" s="182"/>
      <c r="H817" s="182"/>
      <c r="I817" s="182"/>
      <c r="J817" s="182"/>
      <c r="K817" s="182"/>
      <c r="L817" s="182"/>
      <c r="M817" s="182"/>
      <c r="N817" s="182"/>
      <c r="O817" s="182"/>
      <c r="P817" s="182"/>
      <c r="Q817" s="182"/>
      <c r="R817" s="182"/>
    </row>
    <row r="818" spans="1:18" ht="12.75" customHeight="1">
      <c r="A818" s="183"/>
      <c r="B818" s="184"/>
      <c r="C818" s="184"/>
      <c r="D818" s="182"/>
      <c r="E818" s="182"/>
      <c r="F818" s="182"/>
      <c r="G818" s="182"/>
      <c r="H818" s="182"/>
      <c r="I818" s="182"/>
      <c r="J818" s="182"/>
      <c r="K818" s="182"/>
      <c r="L818" s="182"/>
      <c r="M818" s="182"/>
      <c r="N818" s="182"/>
      <c r="O818" s="182"/>
      <c r="P818" s="182"/>
      <c r="Q818" s="182"/>
      <c r="R818" s="182"/>
    </row>
    <row r="819" spans="1:18" ht="12.75" customHeight="1">
      <c r="A819" s="183"/>
      <c r="B819" s="184"/>
      <c r="C819" s="184"/>
      <c r="D819" s="182"/>
      <c r="E819" s="182"/>
      <c r="F819" s="182"/>
      <c r="G819" s="182"/>
      <c r="H819" s="182"/>
      <c r="I819" s="182"/>
      <c r="J819" s="182"/>
      <c r="K819" s="182"/>
      <c r="L819" s="182"/>
      <c r="M819" s="182"/>
      <c r="N819" s="182"/>
      <c r="O819" s="182"/>
      <c r="P819" s="182"/>
      <c r="Q819" s="182"/>
      <c r="R819" s="182"/>
    </row>
    <row r="820" spans="1:18" ht="12.75" customHeight="1">
      <c r="A820" s="183"/>
      <c r="B820" s="184"/>
      <c r="C820" s="184"/>
      <c r="D820" s="182"/>
      <c r="E820" s="182"/>
      <c r="F820" s="182"/>
      <c r="G820" s="182"/>
      <c r="H820" s="182"/>
      <c r="I820" s="182"/>
      <c r="J820" s="182"/>
      <c r="K820" s="182"/>
      <c r="L820" s="182"/>
      <c r="M820" s="182"/>
      <c r="N820" s="182"/>
      <c r="O820" s="182"/>
      <c r="P820" s="182"/>
      <c r="Q820" s="182"/>
      <c r="R820" s="182"/>
    </row>
    <row r="821" spans="1:18" ht="12.75" customHeight="1">
      <c r="A821" s="183"/>
      <c r="B821" s="184"/>
      <c r="C821" s="184"/>
      <c r="D821" s="182"/>
      <c r="E821" s="182"/>
      <c r="F821" s="182"/>
      <c r="G821" s="182"/>
      <c r="H821" s="182"/>
      <c r="I821" s="182"/>
      <c r="J821" s="182"/>
      <c r="K821" s="182"/>
      <c r="L821" s="182"/>
      <c r="M821" s="182"/>
      <c r="N821" s="182"/>
      <c r="O821" s="182"/>
      <c r="P821" s="182"/>
      <c r="Q821" s="182"/>
      <c r="R821" s="182"/>
    </row>
    <row r="822" spans="1:18" ht="12.75" customHeight="1">
      <c r="A822" s="183"/>
      <c r="B822" s="184"/>
      <c r="C822" s="184"/>
      <c r="D822" s="182"/>
      <c r="E822" s="182"/>
      <c r="F822" s="182"/>
      <c r="G822" s="182"/>
      <c r="H822" s="182"/>
      <c r="I822" s="182"/>
      <c r="J822" s="182"/>
      <c r="K822" s="182"/>
      <c r="L822" s="182"/>
      <c r="M822" s="182"/>
      <c r="N822" s="182"/>
      <c r="O822" s="182"/>
      <c r="P822" s="182"/>
      <c r="Q822" s="182"/>
      <c r="R822" s="182"/>
    </row>
    <row r="823" spans="1:18" ht="12.75" customHeight="1">
      <c r="A823" s="183"/>
      <c r="B823" s="184"/>
      <c r="C823" s="184"/>
      <c r="D823" s="182"/>
      <c r="E823" s="182"/>
      <c r="F823" s="182"/>
      <c r="G823" s="182"/>
      <c r="H823" s="182"/>
      <c r="I823" s="182"/>
      <c r="J823" s="182"/>
      <c r="K823" s="182"/>
      <c r="L823" s="182"/>
      <c r="M823" s="182"/>
      <c r="N823" s="182"/>
      <c r="O823" s="182"/>
      <c r="P823" s="182"/>
      <c r="Q823" s="182"/>
      <c r="R823" s="182"/>
    </row>
    <row r="824" spans="1:18" ht="12.75" customHeight="1">
      <c r="A824" s="183"/>
      <c r="B824" s="184"/>
      <c r="C824" s="184"/>
      <c r="D824" s="182"/>
      <c r="E824" s="182"/>
      <c r="F824" s="182"/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</row>
    <row r="825" spans="1:18" ht="12.75" customHeight="1">
      <c r="A825" s="183"/>
      <c r="B825" s="184"/>
      <c r="C825" s="184"/>
      <c r="D825" s="182"/>
      <c r="E825" s="182"/>
      <c r="F825" s="182"/>
      <c r="G825" s="182"/>
      <c r="H825" s="182"/>
      <c r="I825" s="182"/>
      <c r="J825" s="182"/>
      <c r="K825" s="182"/>
      <c r="L825" s="182"/>
      <c r="M825" s="182"/>
      <c r="N825" s="182"/>
      <c r="O825" s="182"/>
      <c r="P825" s="182"/>
      <c r="Q825" s="182"/>
      <c r="R825" s="182"/>
    </row>
    <row r="826" spans="1:18" ht="12.75" customHeight="1">
      <c r="A826" s="183"/>
      <c r="B826" s="184"/>
      <c r="C826" s="184"/>
      <c r="D826" s="182"/>
      <c r="E826" s="182"/>
      <c r="F826" s="182"/>
      <c r="G826" s="182"/>
      <c r="H826" s="182"/>
      <c r="I826" s="182"/>
      <c r="J826" s="182"/>
      <c r="K826" s="182"/>
      <c r="L826" s="182"/>
      <c r="M826" s="182"/>
      <c r="N826" s="182"/>
      <c r="O826" s="182"/>
      <c r="P826" s="182"/>
      <c r="Q826" s="182"/>
      <c r="R826" s="182"/>
    </row>
    <row r="827" spans="1:18" ht="12.75" customHeight="1">
      <c r="A827" s="183"/>
      <c r="B827" s="184"/>
      <c r="C827" s="184"/>
      <c r="D827" s="182"/>
      <c r="E827" s="182"/>
      <c r="F827" s="182"/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</row>
    <row r="828" spans="1:18" ht="12.75" customHeight="1">
      <c r="A828" s="183"/>
      <c r="B828" s="184"/>
      <c r="C828" s="184"/>
      <c r="D828" s="182"/>
      <c r="E828" s="182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</row>
    <row r="829" spans="1:18" ht="12.75" customHeight="1">
      <c r="A829" s="183"/>
      <c r="B829" s="184"/>
      <c r="C829" s="184"/>
      <c r="D829" s="182"/>
      <c r="E829" s="182"/>
      <c r="F829" s="182"/>
      <c r="G829" s="182"/>
      <c r="H829" s="182"/>
      <c r="I829" s="182"/>
      <c r="J829" s="182"/>
      <c r="K829" s="182"/>
      <c r="L829" s="182"/>
      <c r="M829" s="182"/>
      <c r="N829" s="182"/>
      <c r="O829" s="182"/>
      <c r="P829" s="182"/>
      <c r="Q829" s="182"/>
      <c r="R829" s="182"/>
    </row>
    <row r="830" spans="1:18" ht="12.75" customHeight="1">
      <c r="A830" s="183"/>
      <c r="B830" s="184"/>
      <c r="C830" s="184"/>
      <c r="D830" s="182"/>
      <c r="E830" s="182"/>
      <c r="F830" s="182"/>
      <c r="G830" s="182"/>
      <c r="H830" s="182"/>
      <c r="I830" s="182"/>
      <c r="J830" s="182"/>
      <c r="K830" s="182"/>
      <c r="L830" s="182"/>
      <c r="M830" s="182"/>
      <c r="N830" s="182"/>
      <c r="O830" s="182"/>
      <c r="P830" s="182"/>
      <c r="Q830" s="182"/>
      <c r="R830" s="182"/>
    </row>
    <row r="831" spans="1:18" ht="12.75" customHeight="1">
      <c r="A831" s="183"/>
      <c r="B831" s="184"/>
      <c r="C831" s="184"/>
      <c r="D831" s="182"/>
      <c r="E831" s="182"/>
      <c r="F831" s="182"/>
      <c r="G831" s="182"/>
      <c r="H831" s="182"/>
      <c r="I831" s="182"/>
      <c r="J831" s="182"/>
      <c r="K831" s="182"/>
      <c r="L831" s="182"/>
      <c r="M831" s="182"/>
      <c r="N831" s="182"/>
      <c r="O831" s="182"/>
      <c r="P831" s="182"/>
      <c r="Q831" s="182"/>
      <c r="R831" s="182"/>
    </row>
    <row r="832" spans="1:18" ht="12.75" customHeight="1">
      <c r="A832" s="183"/>
      <c r="B832" s="184"/>
      <c r="C832" s="184"/>
      <c r="D832" s="182"/>
      <c r="E832" s="182"/>
      <c r="F832" s="182"/>
      <c r="G832" s="182"/>
      <c r="H832" s="182"/>
      <c r="I832" s="182"/>
      <c r="J832" s="182"/>
      <c r="K832" s="182"/>
      <c r="L832" s="182"/>
      <c r="M832" s="182"/>
      <c r="N832" s="182"/>
      <c r="O832" s="182"/>
      <c r="P832" s="182"/>
      <c r="Q832" s="182"/>
      <c r="R832" s="182"/>
    </row>
    <row r="833" spans="1:18" ht="12.75" customHeight="1">
      <c r="A833" s="183"/>
      <c r="B833" s="184"/>
      <c r="C833" s="184"/>
      <c r="D833" s="182"/>
      <c r="E833" s="182"/>
      <c r="F833" s="182"/>
      <c r="G833" s="182"/>
      <c r="H833" s="182"/>
      <c r="I833" s="182"/>
      <c r="J833" s="182"/>
      <c r="K833" s="182"/>
      <c r="L833" s="182"/>
      <c r="M833" s="182"/>
      <c r="N833" s="182"/>
      <c r="O833" s="182"/>
      <c r="P833" s="182"/>
      <c r="Q833" s="182"/>
      <c r="R833" s="182"/>
    </row>
    <row r="834" spans="1:18" ht="12.75" customHeight="1">
      <c r="A834" s="183"/>
      <c r="B834" s="184"/>
      <c r="C834" s="184"/>
      <c r="D834" s="182"/>
      <c r="E834" s="182"/>
      <c r="F834" s="182"/>
      <c r="G834" s="182"/>
      <c r="H834" s="182"/>
      <c r="I834" s="182"/>
      <c r="J834" s="182"/>
      <c r="K834" s="182"/>
      <c r="L834" s="182"/>
      <c r="M834" s="182"/>
      <c r="N834" s="182"/>
      <c r="O834" s="182"/>
      <c r="P834" s="182"/>
      <c r="Q834" s="182"/>
      <c r="R834" s="182"/>
    </row>
    <row r="835" spans="1:18" ht="12.75" customHeight="1">
      <c r="A835" s="183"/>
      <c r="B835" s="184"/>
      <c r="C835" s="184"/>
      <c r="D835" s="182"/>
      <c r="E835" s="182"/>
      <c r="F835" s="182"/>
      <c r="G835" s="182"/>
      <c r="H835" s="182"/>
      <c r="I835" s="182"/>
      <c r="J835" s="182"/>
      <c r="K835" s="182"/>
      <c r="L835" s="182"/>
      <c r="M835" s="182"/>
      <c r="N835" s="182"/>
      <c r="O835" s="182"/>
      <c r="P835" s="182"/>
      <c r="Q835" s="182"/>
      <c r="R835" s="182"/>
    </row>
    <row r="836" spans="1:18" ht="12.75" customHeight="1">
      <c r="A836" s="183"/>
      <c r="B836" s="184"/>
      <c r="C836" s="184"/>
      <c r="D836" s="182"/>
      <c r="E836" s="182"/>
      <c r="F836" s="182"/>
      <c r="G836" s="182"/>
      <c r="H836" s="182"/>
      <c r="I836" s="182"/>
      <c r="J836" s="182"/>
      <c r="K836" s="182"/>
      <c r="L836" s="182"/>
      <c r="M836" s="182"/>
      <c r="N836" s="182"/>
      <c r="O836" s="182"/>
      <c r="P836" s="182"/>
      <c r="Q836" s="182"/>
      <c r="R836" s="182"/>
    </row>
    <row r="837" spans="1:18" ht="12.75" customHeight="1">
      <c r="A837" s="183"/>
      <c r="B837" s="184"/>
      <c r="C837" s="184"/>
      <c r="D837" s="182"/>
      <c r="E837" s="182"/>
      <c r="F837" s="182"/>
      <c r="G837" s="182"/>
      <c r="H837" s="182"/>
      <c r="I837" s="182"/>
      <c r="J837" s="182"/>
      <c r="K837" s="182"/>
      <c r="L837" s="182"/>
      <c r="M837" s="182"/>
      <c r="N837" s="182"/>
      <c r="O837" s="182"/>
      <c r="P837" s="182"/>
      <c r="Q837" s="182"/>
      <c r="R837" s="182"/>
    </row>
    <row r="838" spans="1:18" ht="12.75" customHeight="1">
      <c r="A838" s="183"/>
      <c r="B838" s="184"/>
      <c r="C838" s="184"/>
      <c r="D838" s="182"/>
      <c r="E838" s="182"/>
      <c r="F838" s="182"/>
      <c r="G838" s="182"/>
      <c r="H838" s="182"/>
      <c r="I838" s="182"/>
      <c r="J838" s="182"/>
      <c r="K838" s="182"/>
      <c r="L838" s="182"/>
      <c r="M838" s="182"/>
      <c r="N838" s="182"/>
      <c r="O838" s="182"/>
      <c r="P838" s="182"/>
      <c r="Q838" s="182"/>
      <c r="R838" s="182"/>
    </row>
    <row r="839" spans="1:18" ht="12.75" customHeight="1">
      <c r="A839" s="183"/>
      <c r="B839" s="184"/>
      <c r="C839" s="184"/>
      <c r="D839" s="182"/>
      <c r="E839" s="182"/>
      <c r="F839" s="182"/>
      <c r="G839" s="182"/>
      <c r="H839" s="182"/>
      <c r="I839" s="182"/>
      <c r="J839" s="182"/>
      <c r="K839" s="182"/>
      <c r="L839" s="182"/>
      <c r="M839" s="182"/>
      <c r="N839" s="182"/>
      <c r="O839" s="182"/>
      <c r="P839" s="182"/>
      <c r="Q839" s="182"/>
      <c r="R839" s="182"/>
    </row>
    <row r="840" spans="1:18" ht="12.75" customHeight="1">
      <c r="A840" s="183"/>
      <c r="B840" s="184"/>
      <c r="C840" s="184"/>
      <c r="D840" s="182"/>
      <c r="E840" s="182"/>
      <c r="F840" s="182"/>
      <c r="G840" s="182"/>
      <c r="H840" s="182"/>
      <c r="I840" s="182"/>
      <c r="J840" s="182"/>
      <c r="K840" s="182"/>
      <c r="L840" s="182"/>
      <c r="M840" s="182"/>
      <c r="N840" s="182"/>
      <c r="O840" s="182"/>
      <c r="P840" s="182"/>
      <c r="Q840" s="182"/>
      <c r="R840" s="182"/>
    </row>
    <row r="841" spans="1:18" ht="12.75" customHeight="1">
      <c r="A841" s="183"/>
      <c r="B841" s="184"/>
      <c r="C841" s="184"/>
      <c r="D841" s="182"/>
      <c r="E841" s="182"/>
      <c r="F841" s="182"/>
      <c r="G841" s="182"/>
      <c r="H841" s="182"/>
      <c r="I841" s="182"/>
      <c r="J841" s="182"/>
      <c r="K841" s="182"/>
      <c r="L841" s="182"/>
      <c r="M841" s="182"/>
      <c r="N841" s="182"/>
      <c r="O841" s="182"/>
      <c r="P841" s="182"/>
      <c r="Q841" s="182"/>
      <c r="R841" s="182"/>
    </row>
    <row r="842" spans="1:18" ht="12.75" customHeight="1">
      <c r="A842" s="183"/>
      <c r="B842" s="184"/>
      <c r="C842" s="184"/>
      <c r="D842" s="182"/>
      <c r="E842" s="182"/>
      <c r="F842" s="182"/>
      <c r="G842" s="182"/>
      <c r="H842" s="182"/>
      <c r="I842" s="182"/>
      <c r="J842" s="182"/>
      <c r="K842" s="182"/>
      <c r="L842" s="182"/>
      <c r="M842" s="182"/>
      <c r="N842" s="182"/>
      <c r="O842" s="182"/>
      <c r="P842" s="182"/>
      <c r="Q842" s="182"/>
      <c r="R842" s="182"/>
    </row>
    <row r="843" spans="1:18" ht="12.75" customHeight="1">
      <c r="A843" s="183"/>
      <c r="B843" s="184"/>
      <c r="C843" s="184"/>
      <c r="D843" s="182"/>
      <c r="E843" s="182"/>
      <c r="F843" s="182"/>
      <c r="G843" s="182"/>
      <c r="H843" s="182"/>
      <c r="I843" s="182"/>
      <c r="J843" s="182"/>
      <c r="K843" s="182"/>
      <c r="L843" s="182"/>
      <c r="M843" s="182"/>
      <c r="N843" s="182"/>
      <c r="O843" s="182"/>
      <c r="P843" s="182"/>
      <c r="Q843" s="182"/>
      <c r="R843" s="182"/>
    </row>
    <row r="844" spans="1:18" ht="12.75" customHeight="1">
      <c r="A844" s="183"/>
      <c r="B844" s="184"/>
      <c r="C844" s="184"/>
      <c r="D844" s="182"/>
      <c r="E844" s="182"/>
      <c r="F844" s="182"/>
      <c r="G844" s="182"/>
      <c r="H844" s="182"/>
      <c r="I844" s="182"/>
      <c r="J844" s="182"/>
      <c r="K844" s="182"/>
      <c r="L844" s="182"/>
      <c r="M844" s="182"/>
      <c r="N844" s="182"/>
      <c r="O844" s="182"/>
      <c r="P844" s="182"/>
      <c r="Q844" s="182"/>
      <c r="R844" s="182"/>
    </row>
    <row r="845" spans="1:18" ht="12.75" customHeight="1">
      <c r="A845" s="183"/>
      <c r="B845" s="184"/>
      <c r="C845" s="184"/>
      <c r="D845" s="182"/>
      <c r="E845" s="182"/>
      <c r="F845" s="182"/>
      <c r="G845" s="182"/>
      <c r="H845" s="182"/>
      <c r="I845" s="182"/>
      <c r="J845" s="182"/>
      <c r="K845" s="182"/>
      <c r="L845" s="182"/>
      <c r="M845" s="182"/>
      <c r="N845" s="182"/>
      <c r="O845" s="182"/>
      <c r="P845" s="182"/>
      <c r="Q845" s="182"/>
      <c r="R845" s="182"/>
    </row>
    <row r="846" spans="1:18" ht="12.75" customHeight="1">
      <c r="A846" s="183"/>
      <c r="B846" s="184"/>
      <c r="C846" s="184"/>
      <c r="D846" s="182"/>
      <c r="E846" s="182"/>
      <c r="F846" s="182"/>
      <c r="G846" s="182"/>
      <c r="H846" s="182"/>
      <c r="I846" s="182"/>
      <c r="J846" s="182"/>
      <c r="K846" s="182"/>
      <c r="L846" s="182"/>
      <c r="M846" s="182"/>
      <c r="N846" s="182"/>
      <c r="O846" s="182"/>
      <c r="P846" s="182"/>
      <c r="Q846" s="182"/>
      <c r="R846" s="182"/>
    </row>
    <row r="847" spans="1:18" ht="12.75" customHeight="1">
      <c r="A847" s="183"/>
      <c r="B847" s="184"/>
      <c r="C847" s="184"/>
      <c r="D847" s="182"/>
      <c r="E847" s="182"/>
      <c r="F847" s="182"/>
      <c r="G847" s="182"/>
      <c r="H847" s="182"/>
      <c r="I847" s="182"/>
      <c r="J847" s="182"/>
      <c r="K847" s="182"/>
      <c r="L847" s="182"/>
      <c r="M847" s="182"/>
      <c r="N847" s="182"/>
      <c r="O847" s="182"/>
      <c r="P847" s="182"/>
      <c r="Q847" s="182"/>
      <c r="R847" s="182"/>
    </row>
    <row r="848" spans="1:18" ht="12.75" customHeight="1">
      <c r="A848" s="183"/>
      <c r="B848" s="184"/>
      <c r="C848" s="184"/>
      <c r="D848" s="182"/>
      <c r="E848" s="182"/>
      <c r="F848" s="182"/>
      <c r="G848" s="182"/>
      <c r="H848" s="182"/>
      <c r="I848" s="182"/>
      <c r="J848" s="182"/>
      <c r="K848" s="182"/>
      <c r="L848" s="182"/>
      <c r="M848" s="182"/>
      <c r="N848" s="182"/>
      <c r="O848" s="182"/>
      <c r="P848" s="182"/>
      <c r="Q848" s="182"/>
      <c r="R848" s="182"/>
    </row>
    <row r="849" spans="1:18" ht="12.75" customHeight="1">
      <c r="A849" s="183"/>
      <c r="B849" s="184"/>
      <c r="C849" s="184"/>
      <c r="D849" s="182"/>
      <c r="E849" s="182"/>
      <c r="F849" s="182"/>
      <c r="G849" s="182"/>
      <c r="H849" s="182"/>
      <c r="I849" s="182"/>
      <c r="J849" s="182"/>
      <c r="K849" s="182"/>
      <c r="L849" s="182"/>
      <c r="M849" s="182"/>
      <c r="N849" s="182"/>
      <c r="O849" s="182"/>
      <c r="P849" s="182"/>
      <c r="Q849" s="182"/>
      <c r="R849" s="182"/>
    </row>
    <row r="850" spans="1:18" ht="12.75" customHeight="1">
      <c r="A850" s="183"/>
      <c r="B850" s="184"/>
      <c r="C850" s="184"/>
      <c r="D850" s="182"/>
      <c r="E850" s="182"/>
      <c r="F850" s="182"/>
      <c r="G850" s="182"/>
      <c r="H850" s="182"/>
      <c r="I850" s="182"/>
      <c r="J850" s="182"/>
      <c r="K850" s="182"/>
      <c r="L850" s="182"/>
      <c r="M850" s="182"/>
      <c r="N850" s="182"/>
      <c r="O850" s="182"/>
      <c r="P850" s="182"/>
      <c r="Q850" s="182"/>
      <c r="R850" s="182"/>
    </row>
    <row r="851" spans="1:18" ht="12.75" customHeight="1">
      <c r="A851" s="183"/>
      <c r="B851" s="184"/>
      <c r="C851" s="184"/>
      <c r="D851" s="182"/>
      <c r="E851" s="182"/>
      <c r="F851" s="182"/>
      <c r="G851" s="182"/>
      <c r="H851" s="182"/>
      <c r="I851" s="182"/>
      <c r="J851" s="182"/>
      <c r="K851" s="182"/>
      <c r="L851" s="182"/>
      <c r="M851" s="182"/>
      <c r="N851" s="182"/>
      <c r="O851" s="182"/>
      <c r="P851" s="182"/>
      <c r="Q851" s="182"/>
      <c r="R851" s="182"/>
    </row>
    <row r="852" spans="1:18" ht="12.75" customHeight="1">
      <c r="A852" s="183"/>
      <c r="B852" s="184"/>
      <c r="C852" s="184"/>
      <c r="D852" s="182"/>
      <c r="E852" s="182"/>
      <c r="F852" s="182"/>
      <c r="G852" s="182"/>
      <c r="H852" s="182"/>
      <c r="I852" s="182"/>
      <c r="J852" s="182"/>
      <c r="K852" s="182"/>
      <c r="L852" s="182"/>
      <c r="M852" s="182"/>
      <c r="N852" s="182"/>
      <c r="O852" s="182"/>
      <c r="P852" s="182"/>
      <c r="Q852" s="182"/>
      <c r="R852" s="182"/>
    </row>
    <row r="853" spans="1:18" ht="12.75" customHeight="1">
      <c r="A853" s="183"/>
      <c r="B853" s="184"/>
      <c r="C853" s="184"/>
      <c r="D853" s="182"/>
      <c r="E853" s="182"/>
      <c r="F853" s="182"/>
      <c r="G853" s="182"/>
      <c r="H853" s="182"/>
      <c r="I853" s="182"/>
      <c r="J853" s="182"/>
      <c r="K853" s="182"/>
      <c r="L853" s="182"/>
      <c r="M853" s="182"/>
      <c r="N853" s="182"/>
      <c r="O853" s="182"/>
      <c r="P853" s="182"/>
      <c r="Q853" s="182"/>
      <c r="R853" s="182"/>
    </row>
    <row r="854" spans="1:18" ht="12.75" customHeight="1">
      <c r="A854" s="183"/>
      <c r="B854" s="184"/>
      <c r="C854" s="184"/>
      <c r="D854" s="182"/>
      <c r="E854" s="182"/>
      <c r="F854" s="182"/>
      <c r="G854" s="182"/>
      <c r="H854" s="182"/>
      <c r="I854" s="182"/>
      <c r="J854" s="182"/>
      <c r="K854" s="182"/>
      <c r="L854" s="182"/>
      <c r="M854" s="182"/>
      <c r="N854" s="182"/>
      <c r="O854" s="182"/>
      <c r="P854" s="182"/>
      <c r="Q854" s="182"/>
      <c r="R854" s="182"/>
    </row>
    <row r="855" spans="1:18" ht="12.75" customHeight="1">
      <c r="A855" s="183"/>
      <c r="B855" s="184"/>
      <c r="C855" s="184"/>
      <c r="D855" s="182"/>
      <c r="E855" s="182"/>
      <c r="F855" s="182"/>
      <c r="G855" s="182"/>
      <c r="H855" s="182"/>
      <c r="I855" s="182"/>
      <c r="J855" s="182"/>
      <c r="K855" s="182"/>
      <c r="L855" s="182"/>
      <c r="M855" s="182"/>
      <c r="N855" s="182"/>
      <c r="O855" s="182"/>
      <c r="P855" s="182"/>
      <c r="Q855" s="182"/>
      <c r="R855" s="182"/>
    </row>
    <row r="856" spans="1:18" ht="12.75" customHeight="1">
      <c r="A856" s="183"/>
      <c r="B856" s="184"/>
      <c r="C856" s="184"/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</row>
    <row r="857" spans="1:18" ht="12.75" customHeight="1">
      <c r="A857" s="183"/>
      <c r="B857" s="184"/>
      <c r="C857" s="184"/>
      <c r="D857" s="182"/>
      <c r="E857" s="182"/>
      <c r="F857" s="182"/>
      <c r="G857" s="182"/>
      <c r="H857" s="182"/>
      <c r="I857" s="182"/>
      <c r="J857" s="182"/>
      <c r="K857" s="182"/>
      <c r="L857" s="182"/>
      <c r="M857" s="182"/>
      <c r="N857" s="182"/>
      <c r="O857" s="182"/>
      <c r="P857" s="182"/>
      <c r="Q857" s="182"/>
      <c r="R857" s="182"/>
    </row>
    <row r="858" spans="1:18" ht="12.75" customHeight="1">
      <c r="A858" s="183"/>
      <c r="B858" s="184"/>
      <c r="C858" s="184"/>
      <c r="D858" s="182"/>
      <c r="E858" s="182"/>
      <c r="F858" s="182"/>
      <c r="G858" s="182"/>
      <c r="H858" s="182"/>
      <c r="I858" s="182"/>
      <c r="J858" s="182"/>
      <c r="K858" s="182"/>
      <c r="L858" s="182"/>
      <c r="M858" s="182"/>
      <c r="N858" s="182"/>
      <c r="O858" s="182"/>
      <c r="P858" s="182"/>
      <c r="Q858" s="182"/>
      <c r="R858" s="182"/>
    </row>
    <row r="859" spans="1:18" ht="12.75" customHeight="1">
      <c r="A859" s="183"/>
      <c r="B859" s="184"/>
      <c r="C859" s="184"/>
      <c r="D859" s="182"/>
      <c r="E859" s="182"/>
      <c r="F859" s="182"/>
      <c r="G859" s="182"/>
      <c r="H859" s="182"/>
      <c r="I859" s="182"/>
      <c r="J859" s="182"/>
      <c r="K859" s="182"/>
      <c r="L859" s="182"/>
      <c r="M859" s="182"/>
      <c r="N859" s="182"/>
      <c r="O859" s="182"/>
      <c r="P859" s="182"/>
      <c r="Q859" s="182"/>
      <c r="R859" s="182"/>
    </row>
    <row r="860" spans="1:18" ht="12.75" customHeight="1">
      <c r="A860" s="183"/>
      <c r="B860" s="184"/>
      <c r="C860" s="184"/>
      <c r="D860" s="182"/>
      <c r="E860" s="182"/>
      <c r="F860" s="182"/>
      <c r="G860" s="182"/>
      <c r="H860" s="182"/>
      <c r="I860" s="182"/>
      <c r="J860" s="182"/>
      <c r="K860" s="182"/>
      <c r="L860" s="182"/>
      <c r="M860" s="182"/>
      <c r="N860" s="182"/>
      <c r="O860" s="182"/>
      <c r="P860" s="182"/>
      <c r="Q860" s="182"/>
      <c r="R860" s="182"/>
    </row>
    <row r="861" spans="1:18" ht="12.75" customHeight="1">
      <c r="A861" s="183"/>
      <c r="B861" s="184"/>
      <c r="C861" s="184"/>
      <c r="D861" s="182"/>
      <c r="E861" s="182"/>
      <c r="F861" s="182"/>
      <c r="G861" s="182"/>
      <c r="H861" s="182"/>
      <c r="I861" s="182"/>
      <c r="J861" s="182"/>
      <c r="K861" s="182"/>
      <c r="L861" s="182"/>
      <c r="M861" s="182"/>
      <c r="N861" s="182"/>
      <c r="O861" s="182"/>
      <c r="P861" s="182"/>
      <c r="Q861" s="182"/>
      <c r="R861" s="182"/>
    </row>
    <row r="862" spans="1:18" ht="12.75" customHeight="1">
      <c r="A862" s="183"/>
      <c r="B862" s="184"/>
      <c r="C862" s="184"/>
      <c r="D862" s="182"/>
      <c r="E862" s="182"/>
      <c r="F862" s="182"/>
      <c r="G862" s="182"/>
      <c r="H862" s="182"/>
      <c r="I862" s="182"/>
      <c r="J862" s="182"/>
      <c r="K862" s="182"/>
      <c r="L862" s="182"/>
      <c r="M862" s="182"/>
      <c r="N862" s="182"/>
      <c r="O862" s="182"/>
      <c r="P862" s="182"/>
      <c r="Q862" s="182"/>
      <c r="R862" s="182"/>
    </row>
    <row r="863" spans="1:18" ht="12.75" customHeight="1">
      <c r="A863" s="183"/>
      <c r="B863" s="184"/>
      <c r="C863" s="184"/>
      <c r="D863" s="182"/>
      <c r="E863" s="182"/>
      <c r="F863" s="182"/>
      <c r="G863" s="182"/>
      <c r="H863" s="182"/>
      <c r="I863" s="182"/>
      <c r="J863" s="182"/>
      <c r="K863" s="182"/>
      <c r="L863" s="182"/>
      <c r="M863" s="182"/>
      <c r="N863" s="182"/>
      <c r="O863" s="182"/>
      <c r="P863" s="182"/>
      <c r="Q863" s="182"/>
      <c r="R863" s="182"/>
    </row>
    <row r="864" spans="1:18" ht="12.75" customHeight="1">
      <c r="A864" s="183"/>
      <c r="B864" s="184"/>
      <c r="C864" s="184"/>
      <c r="D864" s="182"/>
      <c r="E864" s="182"/>
      <c r="F864" s="182"/>
      <c r="G864" s="182"/>
      <c r="H864" s="182"/>
      <c r="I864" s="182"/>
      <c r="J864" s="182"/>
      <c r="K864" s="182"/>
      <c r="L864" s="182"/>
      <c r="M864" s="182"/>
      <c r="N864" s="182"/>
      <c r="O864" s="182"/>
      <c r="P864" s="182"/>
      <c r="Q864" s="182"/>
      <c r="R864" s="182"/>
    </row>
    <row r="865" spans="1:18" ht="12.75" customHeight="1">
      <c r="A865" s="183"/>
      <c r="B865" s="184"/>
      <c r="C865" s="184"/>
      <c r="D865" s="182"/>
      <c r="E865" s="182"/>
      <c r="F865" s="182"/>
      <c r="G865" s="182"/>
      <c r="H865" s="182"/>
      <c r="I865" s="182"/>
      <c r="J865" s="182"/>
      <c r="K865" s="182"/>
      <c r="L865" s="182"/>
      <c r="M865" s="182"/>
      <c r="N865" s="182"/>
      <c r="O865" s="182"/>
      <c r="P865" s="182"/>
      <c r="Q865" s="182"/>
      <c r="R865" s="182"/>
    </row>
    <row r="866" spans="1:18" ht="12.75" customHeight="1">
      <c r="A866" s="183"/>
      <c r="B866" s="184"/>
      <c r="C866" s="184"/>
      <c r="D866" s="182"/>
      <c r="E866" s="182"/>
      <c r="F866" s="182"/>
      <c r="G866" s="182"/>
      <c r="H866" s="182"/>
      <c r="I866" s="182"/>
      <c r="J866" s="182"/>
      <c r="K866" s="182"/>
      <c r="L866" s="182"/>
      <c r="M866" s="182"/>
      <c r="N866" s="182"/>
      <c r="O866" s="182"/>
      <c r="P866" s="182"/>
      <c r="Q866" s="182"/>
      <c r="R866" s="182"/>
    </row>
    <row r="867" spans="1:18" ht="12.75" customHeight="1">
      <c r="A867" s="183"/>
      <c r="B867" s="184"/>
      <c r="C867" s="184"/>
      <c r="D867" s="182"/>
      <c r="E867" s="182"/>
      <c r="F867" s="182"/>
      <c r="G867" s="182"/>
      <c r="H867" s="182"/>
      <c r="I867" s="182"/>
      <c r="J867" s="182"/>
      <c r="K867" s="182"/>
      <c r="L867" s="182"/>
      <c r="M867" s="182"/>
      <c r="N867" s="182"/>
      <c r="O867" s="182"/>
      <c r="P867" s="182"/>
      <c r="Q867" s="182"/>
      <c r="R867" s="182"/>
    </row>
    <row r="868" spans="1:18" ht="12.75" customHeight="1">
      <c r="A868" s="183"/>
      <c r="B868" s="184"/>
      <c r="C868" s="184"/>
      <c r="D868" s="182"/>
      <c r="E868" s="182"/>
      <c r="F868" s="182"/>
      <c r="G868" s="182"/>
      <c r="H868" s="182"/>
      <c r="I868" s="182"/>
      <c r="J868" s="182"/>
      <c r="K868" s="182"/>
      <c r="L868" s="182"/>
      <c r="M868" s="182"/>
      <c r="N868" s="182"/>
      <c r="O868" s="182"/>
      <c r="P868" s="182"/>
      <c r="Q868" s="182"/>
      <c r="R868" s="182"/>
    </row>
    <row r="869" spans="1:18" ht="12.75" customHeight="1">
      <c r="A869" s="183"/>
      <c r="B869" s="184"/>
      <c r="C869" s="184"/>
      <c r="D869" s="182"/>
      <c r="E869" s="182"/>
      <c r="F869" s="182"/>
      <c r="G869" s="182"/>
      <c r="H869" s="182"/>
      <c r="I869" s="182"/>
      <c r="J869" s="182"/>
      <c r="K869" s="182"/>
      <c r="L869" s="182"/>
      <c r="M869" s="182"/>
      <c r="N869" s="182"/>
      <c r="O869" s="182"/>
      <c r="P869" s="182"/>
      <c r="Q869" s="182"/>
      <c r="R869" s="182"/>
    </row>
    <row r="870" spans="1:18" ht="12.75" customHeight="1">
      <c r="A870" s="183"/>
      <c r="B870" s="184"/>
      <c r="C870" s="184"/>
      <c r="D870" s="182"/>
      <c r="E870" s="182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</row>
    <row r="871" spans="1:18" ht="12.75" customHeight="1">
      <c r="A871" s="183"/>
      <c r="B871" s="184"/>
      <c r="C871" s="184"/>
      <c r="D871" s="182"/>
      <c r="E871" s="182"/>
      <c r="F871" s="182"/>
      <c r="G871" s="182"/>
      <c r="H871" s="182"/>
      <c r="I871" s="182"/>
      <c r="J871" s="182"/>
      <c r="K871" s="182"/>
      <c r="L871" s="182"/>
      <c r="M871" s="182"/>
      <c r="N871" s="182"/>
      <c r="O871" s="182"/>
      <c r="P871" s="182"/>
      <c r="Q871" s="182"/>
      <c r="R871" s="182"/>
    </row>
    <row r="872" spans="1:18" ht="12.75" customHeight="1">
      <c r="A872" s="183"/>
      <c r="B872" s="184"/>
      <c r="C872" s="184"/>
      <c r="D872" s="182"/>
      <c r="E872" s="182"/>
      <c r="F872" s="182"/>
      <c r="G872" s="182"/>
      <c r="H872" s="182"/>
      <c r="I872" s="182"/>
      <c r="J872" s="182"/>
      <c r="K872" s="182"/>
      <c r="L872" s="182"/>
      <c r="M872" s="182"/>
      <c r="N872" s="182"/>
      <c r="O872" s="182"/>
      <c r="P872" s="182"/>
      <c r="Q872" s="182"/>
      <c r="R872" s="182"/>
    </row>
    <row r="873" spans="1:18" ht="12.75" customHeight="1">
      <c r="A873" s="183"/>
      <c r="B873" s="184"/>
      <c r="C873" s="184"/>
      <c r="D873" s="182"/>
      <c r="E873" s="182"/>
      <c r="F873" s="182"/>
      <c r="G873" s="182"/>
      <c r="H873" s="182"/>
      <c r="I873" s="182"/>
      <c r="J873" s="182"/>
      <c r="K873" s="182"/>
      <c r="L873" s="182"/>
      <c r="M873" s="182"/>
      <c r="N873" s="182"/>
      <c r="O873" s="182"/>
      <c r="P873" s="182"/>
      <c r="Q873" s="182"/>
      <c r="R873" s="182"/>
    </row>
    <row r="874" spans="1:18" ht="12.75" customHeight="1">
      <c r="A874" s="183"/>
      <c r="B874" s="184"/>
      <c r="C874" s="184"/>
      <c r="D874" s="182"/>
      <c r="E874" s="182"/>
      <c r="F874" s="182"/>
      <c r="G874" s="182"/>
      <c r="H874" s="182"/>
      <c r="I874" s="182"/>
      <c r="J874" s="182"/>
      <c r="K874" s="182"/>
      <c r="L874" s="182"/>
      <c r="M874" s="182"/>
      <c r="N874" s="182"/>
      <c r="O874" s="182"/>
      <c r="P874" s="182"/>
      <c r="Q874" s="182"/>
      <c r="R874" s="182"/>
    </row>
    <row r="875" spans="1:18" ht="12.75" customHeight="1">
      <c r="A875" s="183"/>
      <c r="B875" s="184"/>
      <c r="C875" s="184"/>
      <c r="D875" s="182"/>
      <c r="E875" s="182"/>
      <c r="F875" s="182"/>
      <c r="G875" s="182"/>
      <c r="H875" s="182"/>
      <c r="I875" s="182"/>
      <c r="J875" s="182"/>
      <c r="K875" s="182"/>
      <c r="L875" s="182"/>
      <c r="M875" s="182"/>
      <c r="N875" s="182"/>
      <c r="O875" s="182"/>
      <c r="P875" s="182"/>
      <c r="Q875" s="182"/>
      <c r="R875" s="182"/>
    </row>
    <row r="876" spans="1:18" ht="12.75" customHeight="1">
      <c r="A876" s="183"/>
      <c r="B876" s="184"/>
      <c r="C876" s="184"/>
      <c r="D876" s="182"/>
      <c r="E876" s="182"/>
      <c r="F876" s="182"/>
      <c r="G876" s="182"/>
      <c r="H876" s="182"/>
      <c r="I876" s="182"/>
      <c r="J876" s="182"/>
      <c r="K876" s="182"/>
      <c r="L876" s="182"/>
      <c r="M876" s="182"/>
      <c r="N876" s="182"/>
      <c r="O876" s="182"/>
      <c r="P876" s="182"/>
      <c r="Q876" s="182"/>
      <c r="R876" s="182"/>
    </row>
    <row r="877" spans="1:18" ht="12.75" customHeight="1">
      <c r="A877" s="183"/>
      <c r="B877" s="184"/>
      <c r="C877" s="184"/>
      <c r="D877" s="182"/>
      <c r="E877" s="182"/>
      <c r="F877" s="182"/>
      <c r="G877" s="182"/>
      <c r="H877" s="182"/>
      <c r="I877" s="182"/>
      <c r="J877" s="182"/>
      <c r="K877" s="182"/>
      <c r="L877" s="182"/>
      <c r="M877" s="182"/>
      <c r="N877" s="182"/>
      <c r="O877" s="182"/>
      <c r="P877" s="182"/>
      <c r="Q877" s="182"/>
      <c r="R877" s="182"/>
    </row>
    <row r="878" spans="1:18" ht="12.75" customHeight="1">
      <c r="A878" s="183"/>
      <c r="B878" s="184"/>
      <c r="C878" s="184"/>
      <c r="D878" s="182"/>
      <c r="E878" s="182"/>
      <c r="F878" s="182"/>
      <c r="G878" s="182"/>
      <c r="H878" s="182"/>
      <c r="I878" s="182"/>
      <c r="J878" s="182"/>
      <c r="K878" s="182"/>
      <c r="L878" s="182"/>
      <c r="M878" s="182"/>
      <c r="N878" s="182"/>
      <c r="O878" s="182"/>
      <c r="P878" s="182"/>
      <c r="Q878" s="182"/>
      <c r="R878" s="182"/>
    </row>
    <row r="879" spans="1:18" ht="12.75" customHeight="1">
      <c r="A879" s="183"/>
      <c r="B879" s="184"/>
      <c r="C879" s="184"/>
      <c r="D879" s="182"/>
      <c r="E879" s="182"/>
      <c r="F879" s="182"/>
      <c r="G879" s="182"/>
      <c r="H879" s="182"/>
      <c r="I879" s="182"/>
      <c r="J879" s="182"/>
      <c r="K879" s="182"/>
      <c r="L879" s="182"/>
      <c r="M879" s="182"/>
      <c r="N879" s="182"/>
      <c r="O879" s="182"/>
      <c r="P879" s="182"/>
      <c r="Q879" s="182"/>
      <c r="R879" s="182"/>
    </row>
    <row r="880" spans="1:18" ht="12.75" customHeight="1">
      <c r="A880" s="183"/>
      <c r="B880" s="184"/>
      <c r="C880" s="184"/>
      <c r="D880" s="182"/>
      <c r="E880" s="182"/>
      <c r="F880" s="182"/>
      <c r="G880" s="182"/>
      <c r="H880" s="182"/>
      <c r="I880" s="182"/>
      <c r="J880" s="182"/>
      <c r="K880" s="182"/>
      <c r="L880" s="182"/>
      <c r="M880" s="182"/>
      <c r="N880" s="182"/>
      <c r="O880" s="182"/>
      <c r="P880" s="182"/>
      <c r="Q880" s="182"/>
      <c r="R880" s="182"/>
    </row>
    <row r="881" spans="1:18" ht="12.75" customHeight="1">
      <c r="A881" s="183"/>
      <c r="B881" s="184"/>
      <c r="C881" s="184"/>
      <c r="D881" s="182"/>
      <c r="E881" s="182"/>
      <c r="F881" s="182"/>
      <c r="G881" s="182"/>
      <c r="H881" s="182"/>
      <c r="I881" s="182"/>
      <c r="J881" s="182"/>
      <c r="K881" s="182"/>
      <c r="L881" s="182"/>
      <c r="M881" s="182"/>
      <c r="N881" s="182"/>
      <c r="O881" s="182"/>
      <c r="P881" s="182"/>
      <c r="Q881" s="182"/>
      <c r="R881" s="182"/>
    </row>
    <row r="882" spans="1:18" ht="12.75" customHeight="1">
      <c r="A882" s="183"/>
      <c r="B882" s="184"/>
      <c r="C882" s="184"/>
      <c r="D882" s="182"/>
      <c r="E882" s="182"/>
      <c r="F882" s="182"/>
      <c r="G882" s="182"/>
      <c r="H882" s="182"/>
      <c r="I882" s="182"/>
      <c r="J882" s="182"/>
      <c r="K882" s="182"/>
      <c r="L882" s="182"/>
      <c r="M882" s="182"/>
      <c r="N882" s="182"/>
      <c r="O882" s="182"/>
      <c r="P882" s="182"/>
      <c r="Q882" s="182"/>
      <c r="R882" s="182"/>
    </row>
    <row r="883" spans="1:18" ht="12.75" customHeight="1">
      <c r="A883" s="183"/>
      <c r="B883" s="184"/>
      <c r="C883" s="184"/>
      <c r="D883" s="182"/>
      <c r="E883" s="182"/>
      <c r="F883" s="182"/>
      <c r="G883" s="182"/>
      <c r="H883" s="182"/>
      <c r="I883" s="182"/>
      <c r="J883" s="182"/>
      <c r="K883" s="182"/>
      <c r="L883" s="182"/>
      <c r="M883" s="182"/>
      <c r="N883" s="182"/>
      <c r="O883" s="182"/>
      <c r="P883" s="182"/>
      <c r="Q883" s="182"/>
      <c r="R883" s="182"/>
    </row>
    <row r="884" spans="1:18" ht="12.75" customHeight="1">
      <c r="A884" s="183"/>
      <c r="B884" s="184"/>
      <c r="C884" s="184"/>
      <c r="D884" s="182"/>
      <c r="E884" s="182"/>
      <c r="F884" s="182"/>
      <c r="G884" s="182"/>
      <c r="H884" s="182"/>
      <c r="I884" s="182"/>
      <c r="J884" s="182"/>
      <c r="K884" s="182"/>
      <c r="L884" s="182"/>
      <c r="M884" s="182"/>
      <c r="N884" s="182"/>
      <c r="O884" s="182"/>
      <c r="P884" s="182"/>
      <c r="Q884" s="182"/>
      <c r="R884" s="182"/>
    </row>
    <row r="885" spans="1:18" ht="12.75" customHeight="1">
      <c r="A885" s="183"/>
      <c r="B885" s="184"/>
      <c r="C885" s="184"/>
      <c r="D885" s="182"/>
      <c r="E885" s="182"/>
      <c r="F885" s="182"/>
      <c r="G885" s="182"/>
      <c r="H885" s="182"/>
      <c r="I885" s="182"/>
      <c r="J885" s="182"/>
      <c r="K885" s="182"/>
      <c r="L885" s="182"/>
      <c r="M885" s="182"/>
      <c r="N885" s="182"/>
      <c r="O885" s="182"/>
      <c r="P885" s="182"/>
      <c r="Q885" s="182"/>
      <c r="R885" s="182"/>
    </row>
    <row r="886" spans="1:18" ht="12.75" customHeight="1">
      <c r="A886" s="183"/>
      <c r="B886" s="184"/>
      <c r="C886" s="184"/>
      <c r="D886" s="182"/>
      <c r="E886" s="182"/>
      <c r="F886" s="182"/>
      <c r="G886" s="182"/>
      <c r="H886" s="182"/>
      <c r="I886" s="182"/>
      <c r="J886" s="182"/>
      <c r="K886" s="182"/>
      <c r="L886" s="182"/>
      <c r="M886" s="182"/>
      <c r="N886" s="182"/>
      <c r="O886" s="182"/>
      <c r="P886" s="182"/>
      <c r="Q886" s="182"/>
      <c r="R886" s="182"/>
    </row>
    <row r="887" spans="1:18" ht="12.75" customHeight="1">
      <c r="A887" s="183"/>
      <c r="B887" s="184"/>
      <c r="C887" s="184"/>
      <c r="D887" s="182"/>
      <c r="E887" s="182"/>
      <c r="F887" s="182"/>
      <c r="G887" s="182"/>
      <c r="H887" s="182"/>
      <c r="I887" s="182"/>
      <c r="J887" s="182"/>
      <c r="K887" s="182"/>
      <c r="L887" s="182"/>
      <c r="M887" s="182"/>
      <c r="N887" s="182"/>
      <c r="O887" s="182"/>
      <c r="P887" s="182"/>
      <c r="Q887" s="182"/>
      <c r="R887" s="182"/>
    </row>
    <row r="888" spans="1:18" ht="12.75" customHeight="1">
      <c r="A888" s="183"/>
      <c r="B888" s="184"/>
      <c r="C888" s="184"/>
      <c r="D888" s="182"/>
      <c r="E888" s="182"/>
      <c r="F888" s="182"/>
      <c r="G888" s="182"/>
      <c r="H888" s="182"/>
      <c r="I888" s="182"/>
      <c r="J888" s="182"/>
      <c r="K888" s="182"/>
      <c r="L888" s="182"/>
      <c r="M888" s="182"/>
      <c r="N888" s="182"/>
      <c r="O888" s="182"/>
      <c r="P888" s="182"/>
      <c r="Q888" s="182"/>
      <c r="R888" s="182"/>
    </row>
    <row r="889" spans="1:18" ht="12.75" customHeight="1">
      <c r="A889" s="183"/>
      <c r="B889" s="184"/>
      <c r="C889" s="184"/>
      <c r="D889" s="182"/>
      <c r="E889" s="182"/>
      <c r="F889" s="182"/>
      <c r="G889" s="182"/>
      <c r="H889" s="182"/>
      <c r="I889" s="182"/>
      <c r="J889" s="182"/>
      <c r="K889" s="182"/>
      <c r="L889" s="182"/>
      <c r="M889" s="182"/>
      <c r="N889" s="182"/>
      <c r="O889" s="182"/>
      <c r="P889" s="182"/>
      <c r="Q889" s="182"/>
      <c r="R889" s="182"/>
    </row>
    <row r="890" spans="1:18" ht="12.75" customHeight="1">
      <c r="A890" s="183"/>
      <c r="B890" s="184"/>
      <c r="C890" s="184"/>
      <c r="D890" s="182"/>
      <c r="E890" s="182"/>
      <c r="F890" s="182"/>
      <c r="G890" s="182"/>
      <c r="H890" s="182"/>
      <c r="I890" s="182"/>
      <c r="J890" s="182"/>
      <c r="K890" s="182"/>
      <c r="L890" s="182"/>
      <c r="M890" s="182"/>
      <c r="N890" s="182"/>
      <c r="O890" s="182"/>
      <c r="P890" s="182"/>
      <c r="Q890" s="182"/>
      <c r="R890" s="182"/>
    </row>
    <row r="891" spans="1:18" ht="12.75" customHeight="1">
      <c r="A891" s="183"/>
      <c r="B891" s="184"/>
      <c r="C891" s="184"/>
      <c r="D891" s="182"/>
      <c r="E891" s="182"/>
      <c r="F891" s="182"/>
      <c r="G891" s="182"/>
      <c r="H891" s="182"/>
      <c r="I891" s="182"/>
      <c r="J891" s="182"/>
      <c r="K891" s="182"/>
      <c r="L891" s="182"/>
      <c r="M891" s="182"/>
      <c r="N891" s="182"/>
      <c r="O891" s="182"/>
      <c r="P891" s="182"/>
      <c r="Q891" s="182"/>
      <c r="R891" s="182"/>
    </row>
    <row r="892" spans="1:18" ht="12.75" customHeight="1">
      <c r="A892" s="183"/>
      <c r="B892" s="184"/>
      <c r="C892" s="184"/>
      <c r="D892" s="182"/>
      <c r="E892" s="182"/>
      <c r="F892" s="182"/>
      <c r="G892" s="182"/>
      <c r="H892" s="182"/>
      <c r="I892" s="182"/>
      <c r="J892" s="182"/>
      <c r="K892" s="182"/>
      <c r="L892" s="182"/>
      <c r="M892" s="182"/>
      <c r="N892" s="182"/>
      <c r="O892" s="182"/>
      <c r="P892" s="182"/>
      <c r="Q892" s="182"/>
      <c r="R892" s="182"/>
    </row>
    <row r="893" spans="1:18" ht="12.75" customHeight="1">
      <c r="A893" s="183"/>
      <c r="B893" s="184"/>
      <c r="C893" s="184"/>
      <c r="D893" s="182"/>
      <c r="E893" s="182"/>
      <c r="F893" s="182"/>
      <c r="G893" s="182"/>
      <c r="H893" s="182"/>
      <c r="I893" s="182"/>
      <c r="J893" s="182"/>
      <c r="K893" s="182"/>
      <c r="L893" s="182"/>
      <c r="M893" s="182"/>
      <c r="N893" s="182"/>
      <c r="O893" s="182"/>
      <c r="P893" s="182"/>
      <c r="Q893" s="182"/>
      <c r="R893" s="182"/>
    </row>
    <row r="894" spans="1:18" ht="12.75" customHeight="1">
      <c r="A894" s="183"/>
      <c r="B894" s="184"/>
      <c r="C894" s="184"/>
      <c r="D894" s="182"/>
      <c r="E894" s="182"/>
      <c r="F894" s="182"/>
      <c r="G894" s="182"/>
      <c r="H894" s="182"/>
      <c r="I894" s="182"/>
      <c r="J894" s="182"/>
      <c r="K894" s="182"/>
      <c r="L894" s="182"/>
      <c r="M894" s="182"/>
      <c r="N894" s="182"/>
      <c r="O894" s="182"/>
      <c r="P894" s="182"/>
      <c r="Q894" s="182"/>
      <c r="R894" s="182"/>
    </row>
    <row r="895" spans="1:18" ht="12.75" customHeight="1">
      <c r="A895" s="183"/>
      <c r="B895" s="184"/>
      <c r="C895" s="184"/>
      <c r="D895" s="182"/>
      <c r="E895" s="182"/>
      <c r="F895" s="182"/>
      <c r="G895" s="182"/>
      <c r="H895" s="182"/>
      <c r="I895" s="182"/>
      <c r="J895" s="182"/>
      <c r="K895" s="182"/>
      <c r="L895" s="182"/>
      <c r="M895" s="182"/>
      <c r="N895" s="182"/>
      <c r="O895" s="182"/>
      <c r="P895" s="182"/>
      <c r="Q895" s="182"/>
      <c r="R895" s="182"/>
    </row>
    <row r="896" spans="1:18" ht="12.75" customHeight="1">
      <c r="A896" s="183"/>
      <c r="B896" s="184"/>
      <c r="C896" s="184"/>
      <c r="D896" s="182"/>
      <c r="E896" s="182"/>
      <c r="F896" s="182"/>
      <c r="G896" s="182"/>
      <c r="H896" s="182"/>
      <c r="I896" s="182"/>
      <c r="J896" s="182"/>
      <c r="K896" s="182"/>
      <c r="L896" s="182"/>
      <c r="M896" s="182"/>
      <c r="N896" s="182"/>
      <c r="O896" s="182"/>
      <c r="P896" s="182"/>
      <c r="Q896" s="182"/>
      <c r="R896" s="182"/>
    </row>
    <row r="897" spans="1:18" ht="12.75" customHeight="1">
      <c r="A897" s="183"/>
      <c r="B897" s="184"/>
      <c r="C897" s="184"/>
      <c r="D897" s="182"/>
      <c r="E897" s="182"/>
      <c r="F897" s="182"/>
      <c r="G897" s="182"/>
      <c r="H897" s="182"/>
      <c r="I897" s="182"/>
      <c r="J897" s="182"/>
      <c r="K897" s="182"/>
      <c r="L897" s="182"/>
      <c r="M897" s="182"/>
      <c r="N897" s="182"/>
      <c r="O897" s="182"/>
      <c r="P897" s="182"/>
      <c r="Q897" s="182"/>
      <c r="R897" s="182"/>
    </row>
    <row r="898" spans="1:18" ht="12.75" customHeight="1">
      <c r="A898" s="183"/>
      <c r="B898" s="184"/>
      <c r="C898" s="184"/>
      <c r="D898" s="182"/>
      <c r="E898" s="182"/>
      <c r="F898" s="182"/>
      <c r="G898" s="182"/>
      <c r="H898" s="182"/>
      <c r="I898" s="182"/>
      <c r="J898" s="182"/>
      <c r="K898" s="182"/>
      <c r="L898" s="182"/>
      <c r="M898" s="182"/>
      <c r="N898" s="182"/>
      <c r="O898" s="182"/>
      <c r="P898" s="182"/>
      <c r="Q898" s="182"/>
      <c r="R898" s="182"/>
    </row>
    <row r="899" spans="1:18" ht="12.75" customHeight="1">
      <c r="A899" s="183"/>
      <c r="B899" s="184"/>
      <c r="C899" s="184"/>
      <c r="D899" s="182"/>
      <c r="E899" s="182"/>
      <c r="F899" s="182"/>
      <c r="G899" s="182"/>
      <c r="H899" s="182"/>
      <c r="I899" s="182"/>
      <c r="J899" s="182"/>
      <c r="K899" s="182"/>
      <c r="L899" s="182"/>
      <c r="M899" s="182"/>
      <c r="N899" s="182"/>
      <c r="O899" s="182"/>
      <c r="P899" s="182"/>
      <c r="Q899" s="182"/>
      <c r="R899" s="182"/>
    </row>
    <row r="900" spans="1:18" ht="12.75" customHeight="1">
      <c r="A900" s="183"/>
      <c r="B900" s="184"/>
      <c r="C900" s="184"/>
      <c r="D900" s="182"/>
      <c r="E900" s="182"/>
      <c r="F900" s="182"/>
      <c r="G900" s="182"/>
      <c r="H900" s="182"/>
      <c r="I900" s="182"/>
      <c r="J900" s="182"/>
      <c r="K900" s="182"/>
      <c r="L900" s="182"/>
      <c r="M900" s="182"/>
      <c r="N900" s="182"/>
      <c r="O900" s="182"/>
      <c r="P900" s="182"/>
      <c r="Q900" s="182"/>
      <c r="R900" s="182"/>
    </row>
    <row r="901" spans="1:18" ht="12.75" customHeight="1">
      <c r="A901" s="183"/>
      <c r="B901" s="184"/>
      <c r="C901" s="184"/>
      <c r="D901" s="182"/>
      <c r="E901" s="182"/>
      <c r="F901" s="182"/>
      <c r="G901" s="182"/>
      <c r="H901" s="182"/>
      <c r="I901" s="182"/>
      <c r="J901" s="182"/>
      <c r="K901" s="182"/>
      <c r="L901" s="182"/>
      <c r="M901" s="182"/>
      <c r="N901" s="182"/>
      <c r="O901" s="182"/>
      <c r="P901" s="182"/>
      <c r="Q901" s="182"/>
      <c r="R901" s="182"/>
    </row>
    <row r="902" spans="1:18" ht="12.75" customHeight="1">
      <c r="A902" s="183"/>
      <c r="B902" s="184"/>
      <c r="C902" s="184"/>
      <c r="D902" s="182"/>
      <c r="E902" s="182"/>
      <c r="F902" s="182"/>
      <c r="G902" s="182"/>
      <c r="H902" s="182"/>
      <c r="I902" s="182"/>
      <c r="J902" s="182"/>
      <c r="K902" s="182"/>
      <c r="L902" s="182"/>
      <c r="M902" s="182"/>
      <c r="N902" s="182"/>
      <c r="O902" s="182"/>
      <c r="P902" s="182"/>
      <c r="Q902" s="182"/>
      <c r="R902" s="182"/>
    </row>
    <row r="903" spans="1:18" ht="12.75" customHeight="1">
      <c r="A903" s="183"/>
      <c r="B903" s="184"/>
      <c r="C903" s="184"/>
      <c r="D903" s="182"/>
      <c r="E903" s="182"/>
      <c r="F903" s="182"/>
      <c r="G903" s="182"/>
      <c r="H903" s="182"/>
      <c r="I903" s="182"/>
      <c r="J903" s="182"/>
      <c r="K903" s="182"/>
      <c r="L903" s="182"/>
      <c r="M903" s="182"/>
      <c r="N903" s="182"/>
      <c r="O903" s="182"/>
      <c r="P903" s="182"/>
      <c r="Q903" s="182"/>
      <c r="R903" s="182"/>
    </row>
    <row r="904" spans="1:18" ht="12.75" customHeight="1">
      <c r="A904" s="183"/>
      <c r="B904" s="184"/>
      <c r="C904" s="184"/>
      <c r="D904" s="182"/>
      <c r="E904" s="182"/>
      <c r="F904" s="182"/>
      <c r="G904" s="182"/>
      <c r="H904" s="182"/>
      <c r="I904" s="182"/>
      <c r="J904" s="182"/>
      <c r="K904" s="182"/>
      <c r="L904" s="182"/>
      <c r="M904" s="182"/>
      <c r="N904" s="182"/>
      <c r="O904" s="182"/>
      <c r="P904" s="182"/>
      <c r="Q904" s="182"/>
      <c r="R904" s="182"/>
    </row>
    <row r="905" spans="1:18" ht="12.75" customHeight="1">
      <c r="A905" s="183"/>
      <c r="B905" s="184"/>
      <c r="C905" s="184"/>
      <c r="D905" s="182"/>
      <c r="E905" s="182"/>
      <c r="F905" s="182"/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</row>
    <row r="906" spans="1:18" ht="12.75" customHeight="1">
      <c r="A906" s="183"/>
      <c r="B906" s="184"/>
      <c r="C906" s="184"/>
      <c r="D906" s="182"/>
      <c r="E906" s="182"/>
      <c r="F906" s="182"/>
      <c r="G906" s="182"/>
      <c r="H906" s="182"/>
      <c r="I906" s="182"/>
      <c r="J906" s="182"/>
      <c r="K906" s="182"/>
      <c r="L906" s="182"/>
      <c r="M906" s="182"/>
      <c r="N906" s="182"/>
      <c r="O906" s="182"/>
      <c r="P906" s="182"/>
      <c r="Q906" s="182"/>
      <c r="R906" s="182"/>
    </row>
    <row r="907" spans="1:18" ht="12.75" customHeight="1">
      <c r="A907" s="183"/>
      <c r="B907" s="184"/>
      <c r="C907" s="184"/>
      <c r="D907" s="182"/>
      <c r="E907" s="182"/>
      <c r="F907" s="182"/>
      <c r="G907" s="182"/>
      <c r="H907" s="182"/>
      <c r="I907" s="182"/>
      <c r="J907" s="182"/>
      <c r="K907" s="182"/>
      <c r="L907" s="182"/>
      <c r="M907" s="182"/>
      <c r="N907" s="182"/>
      <c r="O907" s="182"/>
      <c r="P907" s="182"/>
      <c r="Q907" s="182"/>
      <c r="R907" s="182"/>
    </row>
    <row r="908" spans="1:18" ht="12.75" customHeight="1">
      <c r="A908" s="183"/>
      <c r="B908" s="184"/>
      <c r="C908" s="184"/>
      <c r="D908" s="182"/>
      <c r="E908" s="182"/>
      <c r="F908" s="182"/>
      <c r="G908" s="182"/>
      <c r="H908" s="182"/>
      <c r="I908" s="182"/>
      <c r="J908" s="182"/>
      <c r="K908" s="182"/>
      <c r="L908" s="182"/>
      <c r="M908" s="182"/>
      <c r="N908" s="182"/>
      <c r="O908" s="182"/>
      <c r="P908" s="182"/>
      <c r="Q908" s="182"/>
      <c r="R908" s="182"/>
    </row>
    <row r="909" spans="1:18" ht="12.75" customHeight="1">
      <c r="A909" s="183"/>
      <c r="B909" s="184"/>
      <c r="C909" s="184"/>
      <c r="D909" s="182"/>
      <c r="E909" s="182"/>
      <c r="F909" s="182"/>
      <c r="G909" s="182"/>
      <c r="H909" s="182"/>
      <c r="I909" s="182"/>
      <c r="J909" s="182"/>
      <c r="K909" s="182"/>
      <c r="L909" s="182"/>
      <c r="M909" s="182"/>
      <c r="N909" s="182"/>
      <c r="O909" s="182"/>
      <c r="P909" s="182"/>
      <c r="Q909" s="182"/>
      <c r="R909" s="182"/>
    </row>
    <row r="910" spans="1:18" ht="12.75" customHeight="1">
      <c r="A910" s="183"/>
      <c r="B910" s="184"/>
      <c r="C910" s="184"/>
      <c r="D910" s="182"/>
      <c r="E910" s="182"/>
      <c r="F910" s="182"/>
      <c r="G910" s="182"/>
      <c r="H910" s="182"/>
      <c r="I910" s="182"/>
      <c r="J910" s="182"/>
      <c r="K910" s="182"/>
      <c r="L910" s="182"/>
      <c r="M910" s="182"/>
      <c r="N910" s="182"/>
      <c r="O910" s="182"/>
      <c r="P910" s="182"/>
      <c r="Q910" s="182"/>
      <c r="R910" s="182"/>
    </row>
    <row r="911" spans="1:18" ht="12.75" customHeight="1">
      <c r="A911" s="183"/>
      <c r="B911" s="184"/>
      <c r="C911" s="184"/>
      <c r="D911" s="182"/>
      <c r="E911" s="182"/>
      <c r="F911" s="182"/>
      <c r="G911" s="182"/>
      <c r="H911" s="182"/>
      <c r="I911" s="182"/>
      <c r="J911" s="182"/>
      <c r="K911" s="182"/>
      <c r="L911" s="182"/>
      <c r="M911" s="182"/>
      <c r="N911" s="182"/>
      <c r="O911" s="182"/>
      <c r="P911" s="182"/>
      <c r="Q911" s="182"/>
      <c r="R911" s="182"/>
    </row>
    <row r="912" spans="1:18" ht="12.75" customHeight="1">
      <c r="A912" s="183"/>
      <c r="B912" s="184"/>
      <c r="C912" s="184"/>
      <c r="D912" s="182"/>
      <c r="E912" s="182"/>
      <c r="F912" s="182"/>
      <c r="G912" s="182"/>
      <c r="H912" s="182"/>
      <c r="I912" s="182"/>
      <c r="J912" s="182"/>
      <c r="K912" s="182"/>
      <c r="L912" s="182"/>
      <c r="M912" s="182"/>
      <c r="N912" s="182"/>
      <c r="O912" s="182"/>
      <c r="P912" s="182"/>
      <c r="Q912" s="182"/>
      <c r="R912" s="182"/>
    </row>
    <row r="913" spans="1:18" ht="12.75" customHeight="1">
      <c r="A913" s="183"/>
      <c r="B913" s="184"/>
      <c r="C913" s="184"/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</row>
    <row r="914" spans="1:18" ht="12.75" customHeight="1">
      <c r="A914" s="183"/>
      <c r="B914" s="184"/>
      <c r="C914" s="184"/>
      <c r="D914" s="182"/>
      <c r="E914" s="182"/>
      <c r="F914" s="182"/>
      <c r="G914" s="182"/>
      <c r="H914" s="182"/>
      <c r="I914" s="182"/>
      <c r="J914" s="182"/>
      <c r="K914" s="182"/>
      <c r="L914" s="182"/>
      <c r="M914" s="182"/>
      <c r="N914" s="182"/>
      <c r="O914" s="182"/>
      <c r="P914" s="182"/>
      <c r="Q914" s="182"/>
      <c r="R914" s="182"/>
    </row>
    <row r="915" spans="1:18" ht="12.75" customHeight="1">
      <c r="A915" s="183"/>
      <c r="B915" s="184"/>
      <c r="C915" s="184"/>
      <c r="D915" s="182"/>
      <c r="E915" s="182"/>
      <c r="F915" s="182"/>
      <c r="G915" s="182"/>
      <c r="H915" s="182"/>
      <c r="I915" s="182"/>
      <c r="J915" s="182"/>
      <c r="K915" s="182"/>
      <c r="L915" s="182"/>
      <c r="M915" s="182"/>
      <c r="N915" s="182"/>
      <c r="O915" s="182"/>
      <c r="P915" s="182"/>
      <c r="Q915" s="182"/>
      <c r="R915" s="182"/>
    </row>
    <row r="916" spans="1:18" ht="12.75" customHeight="1">
      <c r="A916" s="183"/>
      <c r="B916" s="184"/>
      <c r="C916" s="184"/>
      <c r="D916" s="182"/>
      <c r="E916" s="182"/>
      <c r="F916" s="182"/>
      <c r="G916" s="182"/>
      <c r="H916" s="182"/>
      <c r="I916" s="182"/>
      <c r="J916" s="182"/>
      <c r="K916" s="182"/>
      <c r="L916" s="182"/>
      <c r="M916" s="182"/>
      <c r="N916" s="182"/>
      <c r="O916" s="182"/>
      <c r="P916" s="182"/>
      <c r="Q916" s="182"/>
      <c r="R916" s="182"/>
    </row>
    <row r="917" spans="1:18" ht="12.75" customHeight="1">
      <c r="A917" s="183"/>
      <c r="B917" s="184"/>
      <c r="C917" s="184"/>
      <c r="D917" s="182"/>
      <c r="E917" s="182"/>
      <c r="F917" s="182"/>
      <c r="G917" s="182"/>
      <c r="H917" s="182"/>
      <c r="I917" s="182"/>
      <c r="J917" s="182"/>
      <c r="K917" s="182"/>
      <c r="L917" s="182"/>
      <c r="M917" s="182"/>
      <c r="N917" s="182"/>
      <c r="O917" s="182"/>
      <c r="P917" s="182"/>
      <c r="Q917" s="182"/>
      <c r="R917" s="182"/>
    </row>
    <row r="918" spans="1:18" ht="12.75" customHeight="1">
      <c r="A918" s="183"/>
      <c r="B918" s="184"/>
      <c r="C918" s="184"/>
      <c r="D918" s="182"/>
      <c r="E918" s="182"/>
      <c r="F918" s="182"/>
      <c r="G918" s="182"/>
      <c r="H918" s="182"/>
      <c r="I918" s="182"/>
      <c r="J918" s="182"/>
      <c r="K918" s="182"/>
      <c r="L918" s="182"/>
      <c r="M918" s="182"/>
      <c r="N918" s="182"/>
      <c r="O918" s="182"/>
      <c r="P918" s="182"/>
      <c r="Q918" s="182"/>
      <c r="R918" s="182"/>
    </row>
    <row r="919" spans="1:18" ht="12.75" customHeight="1">
      <c r="A919" s="183"/>
      <c r="B919" s="184"/>
      <c r="C919" s="184"/>
      <c r="D919" s="182"/>
      <c r="E919" s="182"/>
      <c r="F919" s="182"/>
      <c r="G919" s="182"/>
      <c r="H919" s="182"/>
      <c r="I919" s="182"/>
      <c r="J919" s="182"/>
      <c r="K919" s="182"/>
      <c r="L919" s="182"/>
      <c r="M919" s="182"/>
      <c r="N919" s="182"/>
      <c r="O919" s="182"/>
      <c r="P919" s="182"/>
      <c r="Q919" s="182"/>
      <c r="R919" s="182"/>
    </row>
    <row r="920" spans="1:18" ht="12.75" customHeight="1">
      <c r="A920" s="183"/>
      <c r="B920" s="184"/>
      <c r="C920" s="184"/>
      <c r="D920" s="182"/>
      <c r="E920" s="182"/>
      <c r="F920" s="182"/>
      <c r="G920" s="182"/>
      <c r="H920" s="182"/>
      <c r="I920" s="182"/>
      <c r="J920" s="182"/>
      <c r="K920" s="182"/>
      <c r="L920" s="182"/>
      <c r="M920" s="182"/>
      <c r="N920" s="182"/>
      <c r="O920" s="182"/>
      <c r="P920" s="182"/>
      <c r="Q920" s="182"/>
      <c r="R920" s="182"/>
    </row>
    <row r="921" spans="1:18" ht="12.75" customHeight="1">
      <c r="A921" s="183"/>
      <c r="B921" s="184"/>
      <c r="C921" s="184"/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</row>
    <row r="922" spans="1:18" ht="12.75" customHeight="1">
      <c r="A922" s="183"/>
      <c r="B922" s="184"/>
      <c r="C922" s="184"/>
      <c r="D922" s="182"/>
      <c r="E922" s="182"/>
      <c r="F922" s="182"/>
      <c r="G922" s="182"/>
      <c r="H922" s="182"/>
      <c r="I922" s="182"/>
      <c r="J922" s="182"/>
      <c r="K922" s="182"/>
      <c r="L922" s="182"/>
      <c r="M922" s="182"/>
      <c r="N922" s="182"/>
      <c r="O922" s="182"/>
      <c r="P922" s="182"/>
      <c r="Q922" s="182"/>
      <c r="R922" s="182"/>
    </row>
    <row r="923" spans="1:18" ht="12.75" customHeight="1">
      <c r="A923" s="183"/>
      <c r="B923" s="184"/>
      <c r="C923" s="184"/>
      <c r="D923" s="182"/>
      <c r="E923" s="182"/>
      <c r="F923" s="182"/>
      <c r="G923" s="182"/>
      <c r="H923" s="182"/>
      <c r="I923" s="182"/>
      <c r="J923" s="182"/>
      <c r="K923" s="182"/>
      <c r="L923" s="182"/>
      <c r="M923" s="182"/>
      <c r="N923" s="182"/>
      <c r="O923" s="182"/>
      <c r="P923" s="182"/>
      <c r="Q923" s="182"/>
      <c r="R923" s="182"/>
    </row>
    <row r="924" spans="1:18" ht="12.75" customHeight="1">
      <c r="A924" s="183"/>
      <c r="B924" s="184"/>
      <c r="C924" s="184"/>
      <c r="D924" s="182"/>
      <c r="E924" s="182"/>
      <c r="F924" s="182"/>
      <c r="G924" s="182"/>
      <c r="H924" s="182"/>
      <c r="I924" s="182"/>
      <c r="J924" s="182"/>
      <c r="K924" s="182"/>
      <c r="L924" s="182"/>
      <c r="M924" s="182"/>
      <c r="N924" s="182"/>
      <c r="O924" s="182"/>
      <c r="P924" s="182"/>
      <c r="Q924" s="182"/>
      <c r="R924" s="182"/>
    </row>
    <row r="925" spans="1:18" ht="12.75" customHeight="1">
      <c r="A925" s="183"/>
      <c r="B925" s="184"/>
      <c r="C925" s="184"/>
      <c r="D925" s="182"/>
      <c r="E925" s="182"/>
      <c r="F925" s="182"/>
      <c r="G925" s="182"/>
      <c r="H925" s="182"/>
      <c r="I925" s="182"/>
      <c r="J925" s="182"/>
      <c r="K925" s="182"/>
      <c r="L925" s="182"/>
      <c r="M925" s="182"/>
      <c r="N925" s="182"/>
      <c r="O925" s="182"/>
      <c r="P925" s="182"/>
      <c r="Q925" s="182"/>
      <c r="R925" s="182"/>
    </row>
    <row r="926" spans="1:18" ht="12.75" customHeight="1">
      <c r="A926" s="183"/>
      <c r="B926" s="184"/>
      <c r="C926" s="184"/>
      <c r="D926" s="182"/>
      <c r="E926" s="182"/>
      <c r="F926" s="182"/>
      <c r="G926" s="182"/>
      <c r="H926" s="182"/>
      <c r="I926" s="182"/>
      <c r="J926" s="182"/>
      <c r="K926" s="182"/>
      <c r="L926" s="182"/>
      <c r="M926" s="182"/>
      <c r="N926" s="182"/>
      <c r="O926" s="182"/>
      <c r="P926" s="182"/>
      <c r="Q926" s="182"/>
      <c r="R926" s="182"/>
    </row>
    <row r="927" spans="1:18" ht="12.75" customHeight="1">
      <c r="A927" s="183"/>
      <c r="B927" s="184"/>
      <c r="C927" s="184"/>
      <c r="D927" s="182"/>
      <c r="E927" s="182"/>
      <c r="F927" s="182"/>
      <c r="G927" s="182"/>
      <c r="H927" s="182"/>
      <c r="I927" s="182"/>
      <c r="J927" s="182"/>
      <c r="K927" s="182"/>
      <c r="L927" s="182"/>
      <c r="M927" s="182"/>
      <c r="N927" s="182"/>
      <c r="O927" s="182"/>
      <c r="P927" s="182"/>
      <c r="Q927" s="182"/>
      <c r="R927" s="182"/>
    </row>
    <row r="928" spans="1:18" ht="12.75" customHeight="1">
      <c r="A928" s="183"/>
      <c r="B928" s="184"/>
      <c r="C928" s="184"/>
      <c r="D928" s="182"/>
      <c r="E928" s="182"/>
      <c r="F928" s="182"/>
      <c r="G928" s="182"/>
      <c r="H928" s="182"/>
      <c r="I928" s="182"/>
      <c r="J928" s="182"/>
      <c r="K928" s="182"/>
      <c r="L928" s="182"/>
      <c r="M928" s="182"/>
      <c r="N928" s="182"/>
      <c r="O928" s="182"/>
      <c r="P928" s="182"/>
      <c r="Q928" s="182"/>
      <c r="R928" s="182"/>
    </row>
    <row r="929" spans="1:18" ht="12.75" customHeight="1">
      <c r="A929" s="183"/>
      <c r="B929" s="184"/>
      <c r="C929" s="184"/>
      <c r="D929" s="182"/>
      <c r="E929" s="182"/>
      <c r="F929" s="182"/>
      <c r="G929" s="182"/>
      <c r="H929" s="182"/>
      <c r="I929" s="182"/>
      <c r="J929" s="182"/>
      <c r="K929" s="182"/>
      <c r="L929" s="182"/>
      <c r="M929" s="182"/>
      <c r="N929" s="182"/>
      <c r="O929" s="182"/>
      <c r="P929" s="182"/>
      <c r="Q929" s="182"/>
      <c r="R929" s="182"/>
    </row>
    <row r="930" spans="1:18" ht="12.75" customHeight="1">
      <c r="A930" s="183"/>
      <c r="B930" s="184"/>
      <c r="C930" s="184"/>
      <c r="D930" s="182"/>
      <c r="E930" s="182"/>
      <c r="F930" s="182"/>
      <c r="G930" s="182"/>
      <c r="H930" s="182"/>
      <c r="I930" s="182"/>
      <c r="J930" s="182"/>
      <c r="K930" s="182"/>
      <c r="L930" s="182"/>
      <c r="M930" s="182"/>
      <c r="N930" s="182"/>
      <c r="O930" s="182"/>
      <c r="P930" s="182"/>
      <c r="Q930" s="182"/>
      <c r="R930" s="182"/>
    </row>
    <row r="931" spans="1:18" ht="12.75" customHeight="1">
      <c r="A931" s="183"/>
      <c r="B931" s="184"/>
      <c r="C931" s="184"/>
      <c r="D931" s="182"/>
      <c r="E931" s="182"/>
      <c r="F931" s="182"/>
      <c r="G931" s="182"/>
      <c r="H931" s="182"/>
      <c r="I931" s="182"/>
      <c r="J931" s="182"/>
      <c r="K931" s="182"/>
      <c r="L931" s="182"/>
      <c r="M931" s="182"/>
      <c r="N931" s="182"/>
      <c r="O931" s="182"/>
      <c r="P931" s="182"/>
      <c r="Q931" s="182"/>
      <c r="R931" s="182"/>
    </row>
    <row r="932" spans="1:18" ht="12.75" customHeight="1">
      <c r="A932" s="183"/>
      <c r="B932" s="184"/>
      <c r="C932" s="184"/>
      <c r="D932" s="182"/>
      <c r="E932" s="182"/>
      <c r="F932" s="182"/>
      <c r="G932" s="182"/>
      <c r="H932" s="182"/>
      <c r="I932" s="182"/>
      <c r="J932" s="182"/>
      <c r="K932" s="182"/>
      <c r="L932" s="182"/>
      <c r="M932" s="182"/>
      <c r="N932" s="182"/>
      <c r="O932" s="182"/>
      <c r="P932" s="182"/>
      <c r="Q932" s="182"/>
      <c r="R932" s="182"/>
    </row>
    <row r="933" spans="1:18" ht="12.75" customHeight="1">
      <c r="A933" s="183"/>
      <c r="B933" s="184"/>
      <c r="C933" s="184"/>
      <c r="D933" s="182"/>
      <c r="E933" s="182"/>
      <c r="F933" s="182"/>
      <c r="G933" s="182"/>
      <c r="H933" s="182"/>
      <c r="I933" s="182"/>
      <c r="J933" s="182"/>
      <c r="K933" s="182"/>
      <c r="L933" s="182"/>
      <c r="M933" s="182"/>
      <c r="N933" s="182"/>
      <c r="O933" s="182"/>
      <c r="P933" s="182"/>
      <c r="Q933" s="182"/>
      <c r="R933" s="182"/>
    </row>
    <row r="934" spans="1:18" ht="12.75" customHeight="1">
      <c r="A934" s="183"/>
      <c r="B934" s="184"/>
      <c r="C934" s="184"/>
      <c r="D934" s="182"/>
      <c r="E934" s="182"/>
      <c r="F934" s="182"/>
      <c r="G934" s="182"/>
      <c r="H934" s="182"/>
      <c r="I934" s="182"/>
      <c r="J934" s="182"/>
      <c r="K934" s="182"/>
      <c r="L934" s="182"/>
      <c r="M934" s="182"/>
      <c r="N934" s="182"/>
      <c r="O934" s="182"/>
      <c r="P934" s="182"/>
      <c r="Q934" s="182"/>
      <c r="R934" s="182"/>
    </row>
    <row r="935" spans="1:18" ht="12.75" customHeight="1">
      <c r="A935" s="183"/>
      <c r="B935" s="184"/>
      <c r="C935" s="184"/>
      <c r="D935" s="182"/>
      <c r="E935" s="182"/>
      <c r="F935" s="182"/>
      <c r="G935" s="182"/>
      <c r="H935" s="182"/>
      <c r="I935" s="182"/>
      <c r="J935" s="182"/>
      <c r="K935" s="182"/>
      <c r="L935" s="182"/>
      <c r="M935" s="182"/>
      <c r="N935" s="182"/>
      <c r="O935" s="182"/>
      <c r="P935" s="182"/>
      <c r="Q935" s="182"/>
      <c r="R935" s="182"/>
    </row>
    <row r="936" spans="1:18" ht="12.75" customHeight="1">
      <c r="A936" s="183"/>
      <c r="B936" s="184"/>
      <c r="C936" s="184"/>
      <c r="D936" s="182"/>
      <c r="E936" s="182"/>
      <c r="F936" s="182"/>
      <c r="G936" s="182"/>
      <c r="H936" s="182"/>
      <c r="I936" s="182"/>
      <c r="J936" s="182"/>
      <c r="K936" s="182"/>
      <c r="L936" s="182"/>
      <c r="M936" s="182"/>
      <c r="N936" s="182"/>
      <c r="O936" s="182"/>
      <c r="P936" s="182"/>
      <c r="Q936" s="182"/>
      <c r="R936" s="182"/>
    </row>
    <row r="937" spans="1:18" ht="12.75" customHeight="1">
      <c r="A937" s="183"/>
      <c r="B937" s="184"/>
      <c r="C937" s="184"/>
      <c r="D937" s="182"/>
      <c r="E937" s="182"/>
      <c r="F937" s="182"/>
      <c r="G937" s="182"/>
      <c r="H937" s="182"/>
      <c r="I937" s="182"/>
      <c r="J937" s="182"/>
      <c r="K937" s="182"/>
      <c r="L937" s="182"/>
      <c r="M937" s="182"/>
      <c r="N937" s="182"/>
      <c r="O937" s="182"/>
      <c r="P937" s="182"/>
      <c r="Q937" s="182"/>
      <c r="R937" s="182"/>
    </row>
    <row r="938" spans="1:18" ht="12.75" customHeight="1">
      <c r="A938" s="183"/>
      <c r="B938" s="184"/>
      <c r="C938" s="184"/>
      <c r="D938" s="182"/>
      <c r="E938" s="182"/>
      <c r="F938" s="182"/>
      <c r="G938" s="182"/>
      <c r="H938" s="182"/>
      <c r="I938" s="182"/>
      <c r="J938" s="182"/>
      <c r="K938" s="182"/>
      <c r="L938" s="182"/>
      <c r="M938" s="182"/>
      <c r="N938" s="182"/>
      <c r="O938" s="182"/>
      <c r="P938" s="182"/>
      <c r="Q938" s="182"/>
      <c r="R938" s="182"/>
    </row>
    <row r="939" spans="1:18" ht="12.75" customHeight="1">
      <c r="A939" s="183"/>
      <c r="B939" s="184"/>
      <c r="C939" s="184"/>
      <c r="D939" s="182"/>
      <c r="E939" s="182"/>
      <c r="F939" s="182"/>
      <c r="G939" s="182"/>
      <c r="H939" s="182"/>
      <c r="I939" s="182"/>
      <c r="J939" s="182"/>
      <c r="K939" s="182"/>
      <c r="L939" s="182"/>
      <c r="M939" s="182"/>
      <c r="N939" s="182"/>
      <c r="O939" s="182"/>
      <c r="P939" s="182"/>
      <c r="Q939" s="182"/>
      <c r="R939" s="182"/>
    </row>
    <row r="940" spans="1:18" ht="12.75" customHeight="1">
      <c r="A940" s="183"/>
      <c r="B940" s="184"/>
      <c r="C940" s="184"/>
      <c r="D940" s="182"/>
      <c r="E940" s="182"/>
      <c r="F940" s="182"/>
      <c r="G940" s="182"/>
      <c r="H940" s="182"/>
      <c r="I940" s="182"/>
      <c r="J940" s="182"/>
      <c r="K940" s="182"/>
      <c r="L940" s="182"/>
      <c r="M940" s="182"/>
      <c r="N940" s="182"/>
      <c r="O940" s="182"/>
      <c r="P940" s="182"/>
      <c r="Q940" s="182"/>
      <c r="R940" s="182"/>
    </row>
    <row r="941" spans="1:18" ht="12.75" customHeight="1">
      <c r="A941" s="183"/>
      <c r="B941" s="184"/>
      <c r="C941" s="184"/>
      <c r="D941" s="182"/>
      <c r="E941" s="182"/>
      <c r="F941" s="182"/>
      <c r="G941" s="182"/>
      <c r="H941" s="182"/>
      <c r="I941" s="182"/>
      <c r="J941" s="182"/>
      <c r="K941" s="182"/>
      <c r="L941" s="182"/>
      <c r="M941" s="182"/>
      <c r="N941" s="182"/>
      <c r="O941" s="182"/>
      <c r="P941" s="182"/>
      <c r="Q941" s="182"/>
      <c r="R941" s="182"/>
    </row>
    <row r="942" spans="1:18" ht="12.75" customHeight="1">
      <c r="A942" s="183"/>
      <c r="B942" s="184"/>
      <c r="C942" s="184"/>
      <c r="D942" s="182"/>
      <c r="E942" s="182"/>
      <c r="F942" s="182"/>
      <c r="G942" s="182"/>
      <c r="H942" s="182"/>
      <c r="I942" s="182"/>
      <c r="J942" s="182"/>
      <c r="K942" s="182"/>
      <c r="L942" s="182"/>
      <c r="M942" s="182"/>
      <c r="N942" s="182"/>
      <c r="O942" s="182"/>
      <c r="P942" s="182"/>
      <c r="Q942" s="182"/>
      <c r="R942" s="182"/>
    </row>
    <row r="943" spans="1:18" ht="12.75" customHeight="1">
      <c r="A943" s="183"/>
      <c r="B943" s="184"/>
      <c r="C943" s="184"/>
      <c r="D943" s="182"/>
      <c r="E943" s="182"/>
      <c r="F943" s="182"/>
      <c r="G943" s="182"/>
      <c r="H943" s="182"/>
      <c r="I943" s="182"/>
      <c r="J943" s="182"/>
      <c r="K943" s="182"/>
      <c r="L943" s="182"/>
      <c r="M943" s="182"/>
      <c r="N943" s="182"/>
      <c r="O943" s="182"/>
      <c r="P943" s="182"/>
      <c r="Q943" s="182"/>
      <c r="R943" s="182"/>
    </row>
    <row r="944" spans="1:18" ht="12.75" customHeight="1">
      <c r="A944" s="183"/>
      <c r="B944" s="184"/>
      <c r="C944" s="184"/>
      <c r="D944" s="182"/>
      <c r="E944" s="182"/>
      <c r="F944" s="182"/>
      <c r="G944" s="182"/>
      <c r="H944" s="182"/>
      <c r="I944" s="182"/>
      <c r="J944" s="182"/>
      <c r="K944" s="182"/>
      <c r="L944" s="182"/>
      <c r="M944" s="182"/>
      <c r="N944" s="182"/>
      <c r="O944" s="182"/>
      <c r="P944" s="182"/>
      <c r="Q944" s="182"/>
      <c r="R944" s="182"/>
    </row>
    <row r="945" spans="1:18" ht="12.75" customHeight="1">
      <c r="A945" s="183"/>
      <c r="B945" s="184"/>
      <c r="C945" s="184"/>
      <c r="D945" s="182"/>
      <c r="E945" s="182"/>
      <c r="F945" s="182"/>
      <c r="G945" s="182"/>
      <c r="H945" s="182"/>
      <c r="I945" s="182"/>
      <c r="J945" s="182"/>
      <c r="K945" s="182"/>
      <c r="L945" s="182"/>
      <c r="M945" s="182"/>
      <c r="N945" s="182"/>
      <c r="O945" s="182"/>
      <c r="P945" s="182"/>
      <c r="Q945" s="182"/>
      <c r="R945" s="182"/>
    </row>
    <row r="946" spans="1:18" ht="12.75" customHeight="1">
      <c r="A946" s="183"/>
      <c r="B946" s="184"/>
      <c r="C946" s="184"/>
      <c r="D946" s="182"/>
      <c r="E946" s="182"/>
      <c r="F946" s="182"/>
      <c r="G946" s="182"/>
      <c r="H946" s="182"/>
      <c r="I946" s="182"/>
      <c r="J946" s="182"/>
      <c r="K946" s="182"/>
      <c r="L946" s="182"/>
      <c r="M946" s="182"/>
      <c r="N946" s="182"/>
      <c r="O946" s="182"/>
      <c r="P946" s="182"/>
      <c r="Q946" s="182"/>
      <c r="R946" s="182"/>
    </row>
    <row r="947" spans="1:18" ht="12.75" customHeight="1">
      <c r="A947" s="183"/>
      <c r="B947" s="184"/>
      <c r="C947" s="184"/>
      <c r="D947" s="182"/>
      <c r="E947" s="182"/>
      <c r="F947" s="182"/>
      <c r="G947" s="182"/>
      <c r="H947" s="182"/>
      <c r="I947" s="182"/>
      <c r="J947" s="182"/>
      <c r="K947" s="182"/>
      <c r="L947" s="182"/>
      <c r="M947" s="182"/>
      <c r="N947" s="182"/>
      <c r="O947" s="182"/>
      <c r="P947" s="182"/>
      <c r="Q947" s="182"/>
      <c r="R947" s="182"/>
    </row>
    <row r="948" spans="1:18" ht="12.75" customHeight="1">
      <c r="A948" s="183"/>
      <c r="B948" s="184"/>
      <c r="C948" s="184"/>
      <c r="D948" s="182"/>
      <c r="E948" s="182"/>
      <c r="F948" s="182"/>
      <c r="G948" s="182"/>
      <c r="H948" s="182"/>
      <c r="I948" s="182"/>
      <c r="J948" s="182"/>
      <c r="K948" s="182"/>
      <c r="L948" s="182"/>
      <c r="M948" s="182"/>
      <c r="N948" s="182"/>
      <c r="O948" s="182"/>
      <c r="P948" s="182"/>
      <c r="Q948" s="182"/>
      <c r="R948" s="182"/>
    </row>
    <row r="949" spans="1:18" ht="12.75" customHeight="1">
      <c r="A949" s="183"/>
      <c r="B949" s="184"/>
      <c r="C949" s="184"/>
      <c r="D949" s="182"/>
      <c r="E949" s="182"/>
      <c r="F949" s="182"/>
      <c r="G949" s="182"/>
      <c r="H949" s="182"/>
      <c r="I949" s="182"/>
      <c r="J949" s="182"/>
      <c r="K949" s="182"/>
      <c r="L949" s="182"/>
      <c r="M949" s="182"/>
      <c r="N949" s="182"/>
      <c r="O949" s="182"/>
      <c r="P949" s="182"/>
      <c r="Q949" s="182"/>
      <c r="R949" s="182"/>
    </row>
    <row r="950" spans="1:18" ht="12.75" customHeight="1">
      <c r="A950" s="183"/>
      <c r="B950" s="184"/>
      <c r="C950" s="184"/>
      <c r="D950" s="182"/>
      <c r="E950" s="182"/>
      <c r="F950" s="182"/>
      <c r="G950" s="182"/>
      <c r="H950" s="182"/>
      <c r="I950" s="182"/>
      <c r="J950" s="182"/>
      <c r="K950" s="182"/>
      <c r="L950" s="182"/>
      <c r="M950" s="182"/>
      <c r="N950" s="182"/>
      <c r="O950" s="182"/>
      <c r="P950" s="182"/>
      <c r="Q950" s="182"/>
      <c r="R950" s="182"/>
    </row>
    <row r="951" spans="1:18" ht="12.75" customHeight="1">
      <c r="A951" s="183"/>
      <c r="B951" s="184"/>
      <c r="C951" s="184"/>
      <c r="D951" s="182"/>
      <c r="E951" s="182"/>
      <c r="F951" s="182"/>
      <c r="G951" s="182"/>
      <c r="H951" s="182"/>
      <c r="I951" s="182"/>
      <c r="J951" s="182"/>
      <c r="K951" s="182"/>
      <c r="L951" s="182"/>
      <c r="M951" s="182"/>
      <c r="N951" s="182"/>
      <c r="O951" s="182"/>
      <c r="P951" s="182"/>
      <c r="Q951" s="182"/>
      <c r="R951" s="182"/>
    </row>
    <row r="952" spans="1:18" ht="12.75" customHeight="1">
      <c r="A952" s="183"/>
      <c r="B952" s="184"/>
      <c r="C952" s="184"/>
      <c r="D952" s="182"/>
      <c r="E952" s="182"/>
      <c r="F952" s="182"/>
      <c r="G952" s="182"/>
      <c r="H952" s="182"/>
      <c r="I952" s="182"/>
      <c r="J952" s="182"/>
      <c r="K952" s="182"/>
      <c r="L952" s="182"/>
      <c r="M952" s="182"/>
      <c r="N952" s="182"/>
      <c r="O952" s="182"/>
      <c r="P952" s="182"/>
      <c r="Q952" s="182"/>
      <c r="R952" s="182"/>
    </row>
    <row r="953" spans="1:18" ht="12.75" customHeight="1">
      <c r="A953" s="183"/>
      <c r="B953" s="184"/>
      <c r="C953" s="184"/>
      <c r="D953" s="182"/>
      <c r="E953" s="182"/>
      <c r="F953" s="182"/>
      <c r="G953" s="182"/>
      <c r="H953" s="182"/>
      <c r="I953" s="182"/>
      <c r="J953" s="182"/>
      <c r="K953" s="182"/>
      <c r="L953" s="182"/>
      <c r="M953" s="182"/>
      <c r="N953" s="182"/>
      <c r="O953" s="182"/>
      <c r="P953" s="182"/>
      <c r="Q953" s="182"/>
      <c r="R953" s="182"/>
    </row>
    <row r="954" spans="1:18" ht="12.75" customHeight="1">
      <c r="A954" s="183"/>
      <c r="B954" s="184"/>
      <c r="C954" s="184"/>
      <c r="D954" s="182"/>
      <c r="E954" s="182"/>
      <c r="F954" s="182"/>
      <c r="G954" s="182"/>
      <c r="H954" s="182"/>
      <c r="I954" s="182"/>
      <c r="J954" s="182"/>
      <c r="K954" s="182"/>
      <c r="L954" s="182"/>
      <c r="M954" s="182"/>
      <c r="N954" s="182"/>
      <c r="O954" s="182"/>
      <c r="P954" s="182"/>
      <c r="Q954" s="182"/>
      <c r="R954" s="182"/>
    </row>
    <row r="955" spans="1:18" ht="12.75" customHeight="1">
      <c r="A955" s="183"/>
      <c r="B955" s="184"/>
      <c r="C955" s="184"/>
      <c r="D955" s="182"/>
      <c r="E955" s="182"/>
      <c r="F955" s="182"/>
      <c r="G955" s="182"/>
      <c r="H955" s="182"/>
      <c r="I955" s="182"/>
      <c r="J955" s="182"/>
      <c r="K955" s="182"/>
      <c r="L955" s="182"/>
      <c r="M955" s="182"/>
      <c r="N955" s="182"/>
      <c r="O955" s="182"/>
      <c r="P955" s="182"/>
      <c r="Q955" s="182"/>
      <c r="R955" s="182"/>
    </row>
    <row r="956" spans="1:18" ht="12.75" customHeight="1">
      <c r="A956" s="183"/>
      <c r="B956" s="184"/>
      <c r="C956" s="184"/>
      <c r="D956" s="182"/>
      <c r="E956" s="182"/>
      <c r="F956" s="182"/>
      <c r="G956" s="182"/>
      <c r="H956" s="182"/>
      <c r="I956" s="182"/>
      <c r="J956" s="182"/>
      <c r="K956" s="182"/>
      <c r="L956" s="182"/>
      <c r="M956" s="182"/>
      <c r="N956" s="182"/>
      <c r="O956" s="182"/>
      <c r="P956" s="182"/>
      <c r="Q956" s="182"/>
      <c r="R956" s="182"/>
    </row>
    <row r="957" spans="1:18" ht="12.75" customHeight="1">
      <c r="A957" s="183"/>
      <c r="B957" s="184"/>
      <c r="C957" s="184"/>
      <c r="D957" s="182"/>
      <c r="E957" s="182"/>
      <c r="F957" s="182"/>
      <c r="G957" s="182"/>
      <c r="H957" s="182"/>
      <c r="I957" s="182"/>
      <c r="J957" s="182"/>
      <c r="K957" s="182"/>
      <c r="L957" s="182"/>
      <c r="M957" s="182"/>
      <c r="N957" s="182"/>
      <c r="O957" s="182"/>
      <c r="P957" s="182"/>
      <c r="Q957" s="182"/>
      <c r="R957" s="182"/>
    </row>
    <row r="958" spans="1:18" ht="12.75" customHeight="1">
      <c r="A958" s="183"/>
      <c r="B958" s="184"/>
      <c r="C958" s="184"/>
      <c r="D958" s="182"/>
      <c r="E958" s="182"/>
      <c r="F958" s="182"/>
      <c r="G958" s="182"/>
      <c r="H958" s="182"/>
      <c r="I958" s="182"/>
      <c r="J958" s="182"/>
      <c r="K958" s="182"/>
      <c r="L958" s="182"/>
      <c r="M958" s="182"/>
      <c r="N958" s="182"/>
      <c r="O958" s="182"/>
      <c r="P958" s="182"/>
      <c r="Q958" s="182"/>
      <c r="R958" s="182"/>
    </row>
    <row r="959" spans="1:18" ht="12.75" customHeight="1">
      <c r="A959" s="183"/>
      <c r="B959" s="184"/>
      <c r="C959" s="184"/>
      <c r="D959" s="182"/>
      <c r="E959" s="182"/>
      <c r="F959" s="182"/>
      <c r="G959" s="182"/>
      <c r="H959" s="182"/>
      <c r="I959" s="182"/>
      <c r="J959" s="182"/>
      <c r="K959" s="182"/>
      <c r="L959" s="182"/>
      <c r="M959" s="182"/>
      <c r="N959" s="182"/>
      <c r="O959" s="182"/>
      <c r="P959" s="182"/>
      <c r="Q959" s="182"/>
      <c r="R959" s="182"/>
    </row>
    <row r="960" spans="1:18" ht="12.75" customHeight="1">
      <c r="A960" s="183"/>
      <c r="B960" s="184"/>
      <c r="C960" s="184"/>
      <c r="D960" s="182"/>
      <c r="E960" s="182"/>
      <c r="F960" s="182"/>
      <c r="G960" s="182"/>
      <c r="H960" s="182"/>
      <c r="I960" s="182"/>
      <c r="J960" s="182"/>
      <c r="K960" s="182"/>
      <c r="L960" s="182"/>
      <c r="M960" s="182"/>
      <c r="N960" s="182"/>
      <c r="O960" s="182"/>
      <c r="P960" s="182"/>
      <c r="Q960" s="182"/>
      <c r="R960" s="182"/>
    </row>
    <row r="961" spans="1:18" ht="12.75" customHeight="1">
      <c r="A961" s="183"/>
      <c r="B961" s="184"/>
      <c r="C961" s="184"/>
      <c r="D961" s="182"/>
      <c r="E961" s="182"/>
      <c r="F961" s="182"/>
      <c r="G961" s="182"/>
      <c r="H961" s="182"/>
      <c r="I961" s="182"/>
      <c r="J961" s="182"/>
      <c r="K961" s="182"/>
      <c r="L961" s="182"/>
      <c r="M961" s="182"/>
      <c r="N961" s="182"/>
      <c r="O961" s="182"/>
      <c r="P961" s="182"/>
      <c r="Q961" s="182"/>
      <c r="R961" s="182"/>
    </row>
    <row r="962" spans="1:18" ht="12.75" customHeight="1">
      <c r="A962" s="183"/>
      <c r="B962" s="184"/>
      <c r="C962" s="184"/>
      <c r="D962" s="182"/>
      <c r="E962" s="182"/>
      <c r="F962" s="182"/>
      <c r="G962" s="182"/>
      <c r="H962" s="182"/>
      <c r="I962" s="182"/>
      <c r="J962" s="182"/>
      <c r="K962" s="182"/>
      <c r="L962" s="182"/>
      <c r="M962" s="182"/>
      <c r="N962" s="182"/>
      <c r="O962" s="182"/>
      <c r="P962" s="182"/>
      <c r="Q962" s="182"/>
      <c r="R962" s="182"/>
    </row>
    <row r="963" spans="1:18" ht="12.75" customHeight="1">
      <c r="A963" s="183"/>
      <c r="B963" s="184"/>
      <c r="C963" s="184"/>
      <c r="D963" s="182"/>
      <c r="E963" s="182"/>
      <c r="F963" s="182"/>
      <c r="G963" s="182"/>
      <c r="H963" s="182"/>
      <c r="I963" s="182"/>
      <c r="J963" s="182"/>
      <c r="K963" s="182"/>
      <c r="L963" s="182"/>
      <c r="M963" s="182"/>
      <c r="N963" s="182"/>
      <c r="O963" s="182"/>
      <c r="P963" s="182"/>
      <c r="Q963" s="182"/>
      <c r="R963" s="182"/>
    </row>
    <row r="964" spans="1:18" ht="12.75" customHeight="1">
      <c r="A964" s="183"/>
      <c r="B964" s="184"/>
      <c r="C964" s="184"/>
      <c r="D964" s="182"/>
      <c r="E964" s="182"/>
      <c r="F964" s="182"/>
      <c r="G964" s="182"/>
      <c r="H964" s="182"/>
      <c r="I964" s="182"/>
      <c r="J964" s="182"/>
      <c r="K964" s="182"/>
      <c r="L964" s="182"/>
      <c r="M964" s="182"/>
      <c r="N964" s="182"/>
      <c r="O964" s="182"/>
      <c r="P964" s="182"/>
      <c r="Q964" s="182"/>
      <c r="R964" s="182"/>
    </row>
    <row r="965" spans="1:18" ht="12.75" customHeight="1">
      <c r="A965" s="183"/>
      <c r="B965" s="184"/>
      <c r="C965" s="184"/>
      <c r="D965" s="182"/>
      <c r="E965" s="182"/>
      <c r="F965" s="182"/>
      <c r="G965" s="182"/>
      <c r="H965" s="182"/>
      <c r="I965" s="182"/>
      <c r="J965" s="182"/>
      <c r="K965" s="182"/>
      <c r="L965" s="182"/>
      <c r="M965" s="182"/>
      <c r="N965" s="182"/>
      <c r="O965" s="182"/>
      <c r="P965" s="182"/>
      <c r="Q965" s="182"/>
      <c r="R965" s="182"/>
    </row>
    <row r="966" spans="1:18" ht="12.75" customHeight="1">
      <c r="A966" s="183"/>
      <c r="B966" s="184"/>
      <c r="C966" s="184"/>
      <c r="D966" s="182"/>
      <c r="E966" s="182"/>
      <c r="F966" s="182"/>
      <c r="G966" s="182"/>
      <c r="H966" s="182"/>
      <c r="I966" s="182"/>
      <c r="J966" s="182"/>
      <c r="K966" s="182"/>
      <c r="L966" s="182"/>
      <c r="M966" s="182"/>
      <c r="N966" s="182"/>
      <c r="O966" s="182"/>
      <c r="P966" s="182"/>
      <c r="Q966" s="182"/>
      <c r="R966" s="182"/>
    </row>
    <row r="967" spans="1:18" ht="12.75" customHeight="1">
      <c r="A967" s="183"/>
      <c r="B967" s="184"/>
      <c r="C967" s="184"/>
      <c r="D967" s="182"/>
      <c r="E967" s="182"/>
      <c r="F967" s="182"/>
      <c r="G967" s="182"/>
      <c r="H967" s="182"/>
      <c r="I967" s="182"/>
      <c r="J967" s="182"/>
      <c r="K967" s="182"/>
      <c r="L967" s="182"/>
      <c r="M967" s="182"/>
      <c r="N967" s="182"/>
      <c r="O967" s="182"/>
      <c r="P967" s="182"/>
      <c r="Q967" s="182"/>
      <c r="R967" s="182"/>
    </row>
    <row r="968" spans="1:18" ht="12.75" customHeight="1">
      <c r="A968" s="183"/>
      <c r="B968" s="184"/>
      <c r="C968" s="184"/>
      <c r="D968" s="182"/>
      <c r="E968" s="182"/>
      <c r="F968" s="182"/>
      <c r="G968" s="182"/>
      <c r="H968" s="182"/>
      <c r="I968" s="182"/>
      <c r="J968" s="182"/>
      <c r="K968" s="182"/>
      <c r="L968" s="182"/>
      <c r="M968" s="182"/>
      <c r="N968" s="182"/>
      <c r="O968" s="182"/>
      <c r="P968" s="182"/>
      <c r="Q968" s="182"/>
      <c r="R968" s="182"/>
    </row>
    <row r="969" spans="1:18" ht="12.75" customHeight="1">
      <c r="A969" s="183"/>
      <c r="B969" s="184"/>
      <c r="C969" s="184"/>
      <c r="D969" s="182"/>
      <c r="E969" s="182"/>
      <c r="F969" s="182"/>
      <c r="G969" s="182"/>
      <c r="H969" s="182"/>
      <c r="I969" s="182"/>
      <c r="J969" s="182"/>
      <c r="K969" s="182"/>
      <c r="L969" s="182"/>
      <c r="M969" s="182"/>
      <c r="N969" s="182"/>
      <c r="O969" s="182"/>
      <c r="P969" s="182"/>
      <c r="Q969" s="182"/>
      <c r="R969" s="182"/>
    </row>
    <row r="970" spans="1:18" ht="12.75" customHeight="1">
      <c r="A970" s="183"/>
      <c r="B970" s="184"/>
      <c r="C970" s="184"/>
      <c r="D970" s="182"/>
      <c r="E970" s="182"/>
      <c r="F970" s="182"/>
      <c r="G970" s="182"/>
      <c r="H970" s="182"/>
      <c r="I970" s="182"/>
      <c r="J970" s="182"/>
      <c r="K970" s="182"/>
      <c r="L970" s="182"/>
      <c r="M970" s="182"/>
      <c r="N970" s="182"/>
      <c r="O970" s="182"/>
      <c r="P970" s="182"/>
      <c r="Q970" s="182"/>
      <c r="R970" s="182"/>
    </row>
    <row r="971" spans="1:18" ht="12.75" customHeight="1">
      <c r="A971" s="183"/>
      <c r="B971" s="184"/>
      <c r="C971" s="184"/>
      <c r="D971" s="182"/>
      <c r="E971" s="182"/>
      <c r="F971" s="182"/>
      <c r="G971" s="182"/>
      <c r="H971" s="182"/>
      <c r="I971" s="182"/>
      <c r="J971" s="182"/>
      <c r="K971" s="182"/>
      <c r="L971" s="182"/>
      <c r="M971" s="182"/>
      <c r="N971" s="182"/>
      <c r="O971" s="182"/>
      <c r="P971" s="182"/>
      <c r="Q971" s="182"/>
      <c r="R971" s="182"/>
    </row>
    <row r="972" spans="1:18" ht="12.75" customHeight="1">
      <c r="A972" s="183"/>
      <c r="B972" s="184"/>
      <c r="C972" s="184"/>
      <c r="D972" s="182"/>
      <c r="E972" s="182"/>
      <c r="F972" s="182"/>
      <c r="G972" s="182"/>
      <c r="H972" s="182"/>
      <c r="I972" s="182"/>
      <c r="J972" s="182"/>
      <c r="K972" s="182"/>
      <c r="L972" s="182"/>
      <c r="M972" s="182"/>
      <c r="N972" s="182"/>
      <c r="O972" s="182"/>
      <c r="P972" s="182"/>
      <c r="Q972" s="182"/>
      <c r="R972" s="182"/>
    </row>
    <row r="973" spans="1:18" ht="12.75" customHeight="1">
      <c r="A973" s="183"/>
      <c r="B973" s="184"/>
      <c r="C973" s="184"/>
      <c r="D973" s="182"/>
      <c r="E973" s="182"/>
      <c r="F973" s="182"/>
      <c r="G973" s="182"/>
      <c r="H973" s="182"/>
      <c r="I973" s="182"/>
      <c r="J973" s="182"/>
      <c r="K973" s="182"/>
      <c r="L973" s="182"/>
      <c r="M973" s="182"/>
      <c r="N973" s="182"/>
      <c r="O973" s="182"/>
      <c r="P973" s="182"/>
      <c r="Q973" s="182"/>
      <c r="R973" s="182"/>
    </row>
    <row r="974" spans="1:18" ht="12.75" customHeight="1">
      <c r="A974" s="183"/>
      <c r="B974" s="184"/>
      <c r="C974" s="184"/>
      <c r="D974" s="182"/>
      <c r="E974" s="182"/>
      <c r="F974" s="182"/>
      <c r="G974" s="182"/>
      <c r="H974" s="182"/>
      <c r="I974" s="182"/>
      <c r="J974" s="182"/>
      <c r="K974" s="182"/>
      <c r="L974" s="182"/>
      <c r="M974" s="182"/>
      <c r="N974" s="182"/>
      <c r="O974" s="182"/>
      <c r="P974" s="182"/>
      <c r="Q974" s="182"/>
      <c r="R974" s="182"/>
    </row>
    <row r="975" spans="1:18" ht="12.75" customHeight="1">
      <c r="A975" s="183"/>
      <c r="B975" s="184"/>
      <c r="C975" s="184"/>
      <c r="D975" s="182"/>
      <c r="E975" s="182"/>
      <c r="F975" s="182"/>
      <c r="G975" s="182"/>
      <c r="H975" s="182"/>
      <c r="I975" s="182"/>
      <c r="J975" s="182"/>
      <c r="K975" s="182"/>
      <c r="L975" s="182"/>
      <c r="M975" s="182"/>
      <c r="N975" s="182"/>
      <c r="O975" s="182"/>
      <c r="P975" s="182"/>
      <c r="Q975" s="182"/>
      <c r="R975" s="182"/>
    </row>
    <row r="976" spans="1:18" ht="12.75" customHeight="1">
      <c r="A976" s="183"/>
      <c r="B976" s="184"/>
      <c r="C976" s="184"/>
      <c r="D976" s="182"/>
      <c r="E976" s="182"/>
      <c r="F976" s="182"/>
      <c r="G976" s="182"/>
      <c r="H976" s="182"/>
      <c r="I976" s="182"/>
      <c r="J976" s="182"/>
      <c r="K976" s="182"/>
      <c r="L976" s="182"/>
      <c r="M976" s="182"/>
      <c r="N976" s="182"/>
      <c r="O976" s="182"/>
      <c r="P976" s="182"/>
      <c r="Q976" s="182"/>
      <c r="R976" s="182"/>
    </row>
    <row r="977" spans="1:18" ht="12.75" customHeight="1">
      <c r="A977" s="183"/>
      <c r="B977" s="184"/>
      <c r="C977" s="184"/>
      <c r="D977" s="182"/>
      <c r="E977" s="182"/>
      <c r="F977" s="182"/>
      <c r="G977" s="182"/>
      <c r="H977" s="182"/>
      <c r="I977" s="182"/>
      <c r="J977" s="182"/>
      <c r="K977" s="182"/>
      <c r="L977" s="182"/>
      <c r="M977" s="182"/>
      <c r="N977" s="182"/>
      <c r="O977" s="182"/>
      <c r="P977" s="182"/>
      <c r="Q977" s="182"/>
      <c r="R977" s="182"/>
    </row>
    <row r="978" spans="1:18" ht="12.75" customHeight="1">
      <c r="A978" s="183"/>
      <c r="B978" s="184"/>
      <c r="C978" s="184"/>
      <c r="D978" s="182"/>
      <c r="E978" s="182"/>
      <c r="F978" s="182"/>
      <c r="G978" s="182"/>
      <c r="H978" s="182"/>
      <c r="I978" s="182"/>
      <c r="J978" s="182"/>
      <c r="K978" s="182"/>
      <c r="L978" s="182"/>
      <c r="M978" s="182"/>
      <c r="N978" s="182"/>
      <c r="O978" s="182"/>
      <c r="P978" s="182"/>
      <c r="Q978" s="182"/>
      <c r="R978" s="182"/>
    </row>
    <row r="979" spans="1:18" ht="12.75" customHeight="1">
      <c r="A979" s="183"/>
      <c r="B979" s="184"/>
      <c r="C979" s="184"/>
      <c r="D979" s="182"/>
      <c r="E979" s="182"/>
      <c r="F979" s="182"/>
      <c r="G979" s="182"/>
      <c r="H979" s="182"/>
      <c r="I979" s="182"/>
      <c r="J979" s="182"/>
      <c r="K979" s="182"/>
      <c r="L979" s="182"/>
      <c r="M979" s="182"/>
      <c r="N979" s="182"/>
      <c r="O979" s="182"/>
      <c r="P979" s="182"/>
      <c r="Q979" s="182"/>
      <c r="R979" s="182"/>
    </row>
    <row r="980" spans="1:18" ht="12.75" customHeight="1">
      <c r="A980" s="183"/>
      <c r="B980" s="184"/>
      <c r="C980" s="184"/>
      <c r="D980" s="182"/>
      <c r="E980" s="182"/>
      <c r="F980" s="182"/>
      <c r="G980" s="182"/>
      <c r="H980" s="182"/>
      <c r="I980" s="182"/>
      <c r="J980" s="182"/>
      <c r="K980" s="182"/>
      <c r="L980" s="182"/>
      <c r="M980" s="182"/>
      <c r="N980" s="182"/>
      <c r="O980" s="182"/>
      <c r="P980" s="182"/>
      <c r="Q980" s="182"/>
      <c r="R980" s="182"/>
    </row>
    <row r="981" spans="1:18" ht="12.75" customHeight="1">
      <c r="A981" s="183"/>
      <c r="B981" s="184"/>
      <c r="C981" s="184"/>
      <c r="D981" s="182"/>
      <c r="E981" s="182"/>
      <c r="F981" s="182"/>
      <c r="G981" s="182"/>
      <c r="H981" s="182"/>
      <c r="I981" s="182"/>
      <c r="J981" s="182"/>
      <c r="K981" s="182"/>
      <c r="L981" s="182"/>
      <c r="M981" s="182"/>
      <c r="N981" s="182"/>
      <c r="O981" s="182"/>
      <c r="P981" s="182"/>
      <c r="Q981" s="182"/>
      <c r="R981" s="182"/>
    </row>
    <row r="982" spans="1:18" ht="12.75" customHeight="1">
      <c r="A982" s="183"/>
      <c r="B982" s="184"/>
      <c r="C982" s="184"/>
      <c r="D982" s="182"/>
      <c r="E982" s="182"/>
      <c r="F982" s="182"/>
      <c r="G982" s="182"/>
      <c r="H982" s="182"/>
      <c r="I982" s="182"/>
      <c r="J982" s="182"/>
      <c r="K982" s="182"/>
      <c r="L982" s="182"/>
      <c r="M982" s="182"/>
      <c r="N982" s="182"/>
      <c r="O982" s="182"/>
      <c r="P982" s="182"/>
      <c r="Q982" s="182"/>
      <c r="R982" s="182"/>
    </row>
    <row r="983" spans="1:18" ht="12.75" customHeight="1">
      <c r="A983" s="183"/>
      <c r="B983" s="184"/>
      <c r="C983" s="184"/>
      <c r="D983" s="182"/>
      <c r="E983" s="182"/>
      <c r="F983" s="182"/>
      <c r="G983" s="182"/>
      <c r="H983" s="182"/>
      <c r="I983" s="182"/>
      <c r="J983" s="182"/>
      <c r="K983" s="182"/>
      <c r="L983" s="182"/>
      <c r="M983" s="182"/>
      <c r="N983" s="182"/>
      <c r="O983" s="182"/>
      <c r="P983" s="182"/>
      <c r="Q983" s="182"/>
      <c r="R983" s="182"/>
    </row>
    <row r="984" spans="1:18" ht="12.75" customHeight="1">
      <c r="A984" s="183"/>
      <c r="B984" s="184"/>
      <c r="C984" s="184"/>
      <c r="D984" s="182"/>
      <c r="E984" s="182"/>
      <c r="F984" s="182"/>
      <c r="G984" s="182"/>
      <c r="H984" s="182"/>
      <c r="I984" s="182"/>
      <c r="J984" s="182"/>
      <c r="K984" s="182"/>
      <c r="L984" s="182"/>
      <c r="M984" s="182"/>
      <c r="N984" s="182"/>
      <c r="O984" s="182"/>
      <c r="P984" s="182"/>
      <c r="Q984" s="182"/>
      <c r="R984" s="182"/>
    </row>
    <row r="985" spans="1:18" ht="12.75" customHeight="1">
      <c r="A985" s="183"/>
      <c r="B985" s="184"/>
      <c r="C985" s="184"/>
      <c r="D985" s="182"/>
      <c r="E985" s="182"/>
      <c r="F985" s="182"/>
      <c r="G985" s="182"/>
      <c r="H985" s="182"/>
      <c r="I985" s="182"/>
      <c r="J985" s="182"/>
      <c r="K985" s="182"/>
      <c r="L985" s="182"/>
      <c r="M985" s="182"/>
      <c r="N985" s="182"/>
      <c r="O985" s="182"/>
      <c r="P985" s="182"/>
      <c r="Q985" s="182"/>
      <c r="R985" s="182"/>
    </row>
    <row r="986" spans="1:18" ht="12.75" customHeight="1">
      <c r="A986" s="183"/>
      <c r="B986" s="184"/>
      <c r="C986" s="184"/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</row>
    <row r="987" spans="1:18" ht="12.75" customHeight="1">
      <c r="A987" s="183"/>
      <c r="B987" s="184"/>
      <c r="C987" s="184"/>
      <c r="D987" s="182"/>
      <c r="E987" s="182"/>
      <c r="F987" s="182"/>
      <c r="G987" s="182"/>
      <c r="H987" s="182"/>
      <c r="I987" s="182"/>
      <c r="J987" s="182"/>
      <c r="K987" s="182"/>
      <c r="L987" s="182"/>
      <c r="M987" s="182"/>
      <c r="N987" s="182"/>
      <c r="O987" s="182"/>
      <c r="P987" s="182"/>
      <c r="Q987" s="182"/>
      <c r="R987" s="182"/>
    </row>
    <row r="988" spans="1:18" ht="12.75" customHeight="1">
      <c r="A988" s="183"/>
      <c r="B988" s="184"/>
      <c r="C988" s="184"/>
      <c r="D988" s="182"/>
      <c r="E988" s="182"/>
      <c r="F988" s="182"/>
      <c r="G988" s="182"/>
      <c r="H988" s="182"/>
      <c r="I988" s="182"/>
      <c r="J988" s="182"/>
      <c r="K988" s="182"/>
      <c r="L988" s="182"/>
      <c r="M988" s="182"/>
      <c r="N988" s="182"/>
      <c r="O988" s="182"/>
      <c r="P988" s="182"/>
      <c r="Q988" s="182"/>
      <c r="R988" s="182"/>
    </row>
    <row r="989" spans="1:18" ht="12.75" customHeight="1">
      <c r="A989" s="183"/>
      <c r="B989" s="184"/>
      <c r="C989" s="184"/>
      <c r="D989" s="182"/>
      <c r="E989" s="182"/>
      <c r="F989" s="182"/>
      <c r="G989" s="182"/>
      <c r="H989" s="182"/>
      <c r="I989" s="182"/>
      <c r="J989" s="182"/>
      <c r="K989" s="182"/>
      <c r="L989" s="182"/>
      <c r="M989" s="182"/>
      <c r="N989" s="182"/>
      <c r="O989" s="182"/>
      <c r="P989" s="182"/>
      <c r="Q989" s="182"/>
      <c r="R989" s="182"/>
    </row>
    <row r="990" spans="1:18" ht="12.75" customHeight="1">
      <c r="A990" s="183"/>
      <c r="B990" s="184"/>
      <c r="C990" s="184"/>
      <c r="D990" s="182"/>
      <c r="E990" s="182"/>
      <c r="F990" s="182"/>
      <c r="G990" s="182"/>
      <c r="H990" s="182"/>
      <c r="I990" s="182"/>
      <c r="J990" s="182"/>
      <c r="K990" s="182"/>
      <c r="L990" s="182"/>
      <c r="M990" s="182"/>
      <c r="N990" s="182"/>
      <c r="O990" s="182"/>
      <c r="P990" s="182"/>
      <c r="Q990" s="182"/>
      <c r="R990" s="182"/>
    </row>
    <row r="991" spans="1:18" ht="12.75" customHeight="1">
      <c r="A991" s="183"/>
      <c r="B991" s="184"/>
      <c r="C991" s="184"/>
      <c r="D991" s="182"/>
      <c r="E991" s="182"/>
      <c r="F991" s="182"/>
      <c r="G991" s="182"/>
      <c r="H991" s="182"/>
      <c r="I991" s="182"/>
      <c r="J991" s="182"/>
      <c r="K991" s="182"/>
      <c r="L991" s="182"/>
      <c r="M991" s="182"/>
      <c r="N991" s="182"/>
      <c r="O991" s="182"/>
      <c r="P991" s="182"/>
      <c r="Q991" s="182"/>
      <c r="R991" s="182"/>
    </row>
    <row r="992" spans="1:18" ht="12.75" customHeight="1">
      <c r="A992" s="183"/>
      <c r="B992" s="184"/>
      <c r="C992" s="184"/>
      <c r="D992" s="182"/>
      <c r="E992" s="182"/>
      <c r="F992" s="182"/>
      <c r="G992" s="182"/>
      <c r="H992" s="182"/>
      <c r="I992" s="182"/>
      <c r="J992" s="182"/>
      <c r="K992" s="182"/>
      <c r="L992" s="182"/>
      <c r="M992" s="182"/>
      <c r="N992" s="182"/>
      <c r="O992" s="182"/>
      <c r="P992" s="182"/>
      <c r="Q992" s="182"/>
      <c r="R992" s="182"/>
    </row>
    <row r="993" spans="1:18" ht="12.75" customHeight="1">
      <c r="A993" s="183"/>
      <c r="B993" s="184"/>
      <c r="C993" s="184"/>
      <c r="D993" s="182"/>
      <c r="E993" s="182"/>
      <c r="F993" s="182"/>
      <c r="G993" s="182"/>
      <c r="H993" s="182"/>
      <c r="I993" s="182"/>
      <c r="J993" s="182"/>
      <c r="K993" s="182"/>
      <c r="L993" s="182"/>
      <c r="M993" s="182"/>
      <c r="N993" s="182"/>
      <c r="O993" s="182"/>
      <c r="P993" s="182"/>
      <c r="Q993" s="182"/>
      <c r="R993" s="182"/>
    </row>
    <row r="994" spans="1:18" ht="12.75" customHeight="1">
      <c r="A994" s="183"/>
      <c r="B994" s="184"/>
      <c r="C994" s="184"/>
      <c r="D994" s="182"/>
      <c r="E994" s="182"/>
      <c r="F994" s="182"/>
      <c r="G994" s="182"/>
      <c r="H994" s="182"/>
      <c r="I994" s="182"/>
      <c r="J994" s="182"/>
      <c r="K994" s="182"/>
      <c r="L994" s="182"/>
      <c r="M994" s="182"/>
      <c r="N994" s="182"/>
      <c r="O994" s="182"/>
      <c r="P994" s="182"/>
      <c r="Q994" s="182"/>
      <c r="R994" s="182"/>
    </row>
    <row r="995" spans="1:18" ht="12.75" customHeight="1">
      <c r="A995" s="183"/>
      <c r="B995" s="184"/>
      <c r="C995" s="184"/>
      <c r="D995" s="182"/>
      <c r="E995" s="182"/>
      <c r="F995" s="182"/>
      <c r="G995" s="182"/>
      <c r="H995" s="182"/>
      <c r="I995" s="182"/>
      <c r="J995" s="182"/>
      <c r="K995" s="182"/>
      <c r="L995" s="182"/>
      <c r="M995" s="182"/>
      <c r="N995" s="182"/>
      <c r="O995" s="182"/>
      <c r="P995" s="182"/>
      <c r="Q995" s="182"/>
      <c r="R995" s="182"/>
    </row>
    <row r="996" spans="1:18" ht="12.75" customHeight="1">
      <c r="A996" s="183"/>
      <c r="B996" s="184"/>
      <c r="C996" s="184"/>
      <c r="D996" s="182"/>
      <c r="E996" s="182"/>
      <c r="F996" s="182"/>
      <c r="G996" s="182"/>
      <c r="H996" s="182"/>
      <c r="I996" s="182"/>
      <c r="J996" s="182"/>
      <c r="K996" s="182"/>
      <c r="L996" s="182"/>
      <c r="M996" s="182"/>
      <c r="N996" s="182"/>
      <c r="O996" s="182"/>
      <c r="P996" s="182"/>
      <c r="Q996" s="182"/>
      <c r="R996" s="182"/>
    </row>
    <row r="997" spans="1:18" ht="12.75" customHeight="1">
      <c r="A997" s="183"/>
      <c r="B997" s="184"/>
      <c r="C997" s="184"/>
      <c r="D997" s="182"/>
      <c r="E997" s="182"/>
      <c r="F997" s="182"/>
      <c r="G997" s="182"/>
      <c r="H997" s="182"/>
      <c r="I997" s="182"/>
      <c r="J997" s="182"/>
      <c r="K997" s="182"/>
      <c r="L997" s="182"/>
      <c r="M997" s="182"/>
      <c r="N997" s="182"/>
      <c r="O997" s="182"/>
      <c r="P997" s="182"/>
      <c r="Q997" s="182"/>
      <c r="R997" s="182"/>
    </row>
    <row r="998" spans="1:18" ht="12.75" customHeight="1">
      <c r="A998" s="183"/>
      <c r="B998" s="184"/>
      <c r="C998" s="184"/>
      <c r="D998" s="182"/>
      <c r="E998" s="182"/>
      <c r="F998" s="182"/>
      <c r="G998" s="182"/>
      <c r="H998" s="182"/>
      <c r="I998" s="182"/>
      <c r="J998" s="182"/>
      <c r="K998" s="182"/>
      <c r="L998" s="182"/>
      <c r="M998" s="182"/>
      <c r="N998" s="182"/>
      <c r="O998" s="182"/>
      <c r="P998" s="182"/>
      <c r="Q998" s="182"/>
      <c r="R998" s="182"/>
    </row>
    <row r="999" spans="1:18" ht="12.75" customHeight="1">
      <c r="A999" s="183"/>
      <c r="B999" s="184"/>
      <c r="C999" s="184"/>
      <c r="D999" s="182"/>
      <c r="E999" s="182"/>
      <c r="F999" s="182"/>
      <c r="G999" s="182"/>
      <c r="H999" s="182"/>
      <c r="I999" s="182"/>
      <c r="J999" s="182"/>
      <c r="K999" s="182"/>
      <c r="L999" s="182"/>
      <c r="M999" s="182"/>
      <c r="N999" s="182"/>
      <c r="O999" s="182"/>
      <c r="P999" s="182"/>
      <c r="Q999" s="182"/>
      <c r="R999" s="182"/>
    </row>
    <row r="1000" spans="1:18" ht="12.75" customHeight="1">
      <c r="A1000" s="183"/>
      <c r="B1000" s="184"/>
      <c r="C1000" s="184"/>
      <c r="D1000" s="182"/>
      <c r="E1000" s="182"/>
      <c r="F1000" s="182"/>
      <c r="G1000" s="182"/>
      <c r="H1000" s="182"/>
      <c r="I1000" s="182"/>
      <c r="J1000" s="182"/>
      <c r="K1000" s="182"/>
      <c r="L1000" s="182"/>
      <c r="M1000" s="182"/>
      <c r="N1000" s="182"/>
      <c r="O1000" s="182"/>
      <c r="P1000" s="182"/>
      <c r="Q1000" s="182"/>
      <c r="R1000" s="182"/>
    </row>
    <row r="1001" spans="1:18" ht="12.75" customHeight="1">
      <c r="A1001" s="183"/>
      <c r="B1001" s="184"/>
      <c r="C1001" s="184"/>
      <c r="D1001" s="182"/>
      <c r="E1001" s="182"/>
      <c r="F1001" s="182"/>
      <c r="G1001" s="182"/>
      <c r="H1001" s="182"/>
      <c r="I1001" s="182"/>
      <c r="J1001" s="182"/>
      <c r="K1001" s="182"/>
      <c r="L1001" s="182"/>
      <c r="M1001" s="182"/>
      <c r="N1001" s="182"/>
      <c r="O1001" s="182"/>
      <c r="P1001" s="182"/>
      <c r="Q1001" s="182"/>
      <c r="R1001" s="182"/>
    </row>
  </sheetData>
  <sheetProtection algorithmName="SHA-512" hashValue="k51pHIOZNI7sFWYVhe2USeWiJv95IF1zo9OhhskTfv4EkML3VwlEZaA0An93aDVn39SLNI06Sn+vGmJ32/3OmQ==" saltValue="qPDAdhKYTzTdTdMYHf2A3g==" spinCount="100000" sheet="1" formatColumns="0" formatRows="0"/>
  <conditionalFormatting sqref="K136:Q136">
    <cfRule type="cellIs" dxfId="183" priority="1" operator="notEqual">
      <formula>0</formula>
    </cfRule>
    <cfRule type="cellIs" dxfId="182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318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0</v>
      </c>
      <c r="H10" s="23"/>
      <c r="I10" s="21"/>
      <c r="J10" s="117">
        <v>1936370.9600000002</v>
      </c>
      <c r="K10" s="89">
        <v>0</v>
      </c>
      <c r="L10" s="92">
        <v>1936370.9600000002</v>
      </c>
      <c r="M10" s="90"/>
      <c r="N10" s="89">
        <v>0</v>
      </c>
      <c r="O10" s="93">
        <v>1936371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489642.09000000008</v>
      </c>
      <c r="K11" s="27">
        <v>0</v>
      </c>
      <c r="L11" s="95">
        <v>489642.09000000008</v>
      </c>
      <c r="M11" s="91"/>
      <c r="N11" s="27">
        <v>0</v>
      </c>
      <c r="O11" s="96">
        <v>489642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-11528.44</v>
      </c>
      <c r="K12" s="27">
        <v>0</v>
      </c>
      <c r="L12" s="95">
        <v>-11528.44</v>
      </c>
      <c r="M12" s="91"/>
      <c r="N12" s="27">
        <v>0</v>
      </c>
      <c r="O12" s="96">
        <v>-11528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90362.08</v>
      </c>
      <c r="K13" s="27">
        <v>0</v>
      </c>
      <c r="L13" s="95">
        <v>90362.08</v>
      </c>
      <c r="M13" s="91"/>
      <c r="N13" s="27">
        <v>0</v>
      </c>
      <c r="O13" s="96">
        <v>90362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502.3</v>
      </c>
      <c r="K14" s="27">
        <v>0</v>
      </c>
      <c r="L14" s="95">
        <v>502.3</v>
      </c>
      <c r="M14" s="91"/>
      <c r="N14" s="27">
        <v>0</v>
      </c>
      <c r="O14" s="96">
        <v>502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>
        <v>0</v>
      </c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209676.74</v>
      </c>
      <c r="K16" s="27">
        <v>0</v>
      </c>
      <c r="L16" s="95">
        <v>209676.74</v>
      </c>
      <c r="M16" s="91"/>
      <c r="N16" s="27">
        <v>0</v>
      </c>
      <c r="O16" s="96">
        <v>209677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141653.04999999999</v>
      </c>
      <c r="K17" s="35">
        <v>0</v>
      </c>
      <c r="L17" s="100">
        <v>141653.04999999999</v>
      </c>
      <c r="M17" s="91"/>
      <c r="N17" s="35">
        <v>574006</v>
      </c>
      <c r="O17" s="101">
        <v>715659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2856678.7800000003</v>
      </c>
      <c r="K19" s="103">
        <v>0</v>
      </c>
      <c r="L19" s="104">
        <v>2856679</v>
      </c>
      <c r="M19" s="40"/>
      <c r="N19" s="103">
        <v>574006</v>
      </c>
      <c r="O19" s="105">
        <v>3430685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9955650.7899999972</v>
      </c>
      <c r="K23" s="89">
        <v>0</v>
      </c>
      <c r="L23" s="107">
        <v>9955650.7899999972</v>
      </c>
      <c r="M23" s="91"/>
      <c r="N23" s="89">
        <v>0</v>
      </c>
      <c r="O23" s="93">
        <v>9955651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192109.23000000007</v>
      </c>
      <c r="K24" s="27">
        <v>0</v>
      </c>
      <c r="L24" s="95">
        <v>192109.23000000007</v>
      </c>
      <c r="M24" s="91"/>
      <c r="N24" s="27">
        <v>170296</v>
      </c>
      <c r="O24" s="96">
        <v>362405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1049407.82</v>
      </c>
      <c r="K25" s="27">
        <v>0</v>
      </c>
      <c r="L25" s="95">
        <v>1049407.82</v>
      </c>
      <c r="M25" s="91"/>
      <c r="N25" s="27"/>
      <c r="O25" s="96">
        <v>1049408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2207464.38</v>
      </c>
      <c r="K26" s="27">
        <v>0</v>
      </c>
      <c r="L26" s="95">
        <v>2207464.38</v>
      </c>
      <c r="M26" s="91"/>
      <c r="N26" s="27"/>
      <c r="O26" s="96">
        <v>2207464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1662491.7400000002</v>
      </c>
      <c r="K27" s="27">
        <v>-606.79</v>
      </c>
      <c r="L27" s="95">
        <v>1661884.9500000002</v>
      </c>
      <c r="M27" s="91"/>
      <c r="N27" s="27">
        <v>880522</v>
      </c>
      <c r="O27" s="96">
        <v>2542407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1304100.0900000001</v>
      </c>
      <c r="K28" s="27">
        <v>0</v>
      </c>
      <c r="L28" s="95">
        <v>1304100.0900000001</v>
      </c>
      <c r="M28" s="91"/>
      <c r="N28" s="27"/>
      <c r="O28" s="96">
        <v>1304100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1321883.2</v>
      </c>
      <c r="K29" s="35">
        <v>0</v>
      </c>
      <c r="L29" s="100">
        <v>1321883.2</v>
      </c>
      <c r="M29" s="91"/>
      <c r="N29" s="35">
        <v>2715</v>
      </c>
      <c r="O29" s="101">
        <v>1324598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17693107.25</v>
      </c>
      <c r="K31" s="103">
        <v>-606.79</v>
      </c>
      <c r="L31" s="104">
        <v>17692500</v>
      </c>
      <c r="M31" s="108"/>
      <c r="N31" s="103">
        <v>1053533</v>
      </c>
      <c r="O31" s="105">
        <v>18746033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-14836428.469999999</v>
      </c>
      <c r="K33" s="109">
        <v>606.79</v>
      </c>
      <c r="L33" s="110">
        <v>-14835821</v>
      </c>
      <c r="M33" s="40"/>
      <c r="N33" s="109">
        <v>-479527</v>
      </c>
      <c r="O33" s="111">
        <v>-15315348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10143483.08</v>
      </c>
      <c r="K36" s="89">
        <v>0</v>
      </c>
      <c r="L36" s="92">
        <v>10143483.08</v>
      </c>
      <c r="M36" s="26"/>
      <c r="N36" s="89">
        <v>0</v>
      </c>
      <c r="O36" s="93">
        <v>10143483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1533933.33</v>
      </c>
      <c r="K37" s="27">
        <v>0</v>
      </c>
      <c r="L37" s="95">
        <v>1533933.33</v>
      </c>
      <c r="M37" s="26"/>
      <c r="N37" s="50"/>
      <c r="O37" s="96">
        <v>1533933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2944229.3000000003</v>
      </c>
      <c r="K38" s="27">
        <v>112.32</v>
      </c>
      <c r="L38" s="95">
        <v>2944341.62</v>
      </c>
      <c r="M38" s="26"/>
      <c r="N38" s="50"/>
      <c r="O38" s="96">
        <v>2944342</v>
      </c>
      <c r="P38" s="51"/>
    </row>
    <row r="39" spans="1:16">
      <c r="A39" s="1" t="s">
        <v>58</v>
      </c>
      <c r="B39" s="12" t="s">
        <v>59</v>
      </c>
      <c r="C39" s="21" t="s">
        <v>60</v>
      </c>
      <c r="D39" s="20"/>
      <c r="E39" s="9"/>
      <c r="F39" s="9"/>
      <c r="G39" s="20"/>
      <c r="H39" s="9"/>
      <c r="I39" s="9"/>
      <c r="J39" s="94">
        <v>105813.57999999999</v>
      </c>
      <c r="K39" s="27">
        <v>0</v>
      </c>
      <c r="L39" s="95">
        <v>105813.57999999999</v>
      </c>
      <c r="M39" s="26"/>
      <c r="N39" s="50">
        <v>-442739</v>
      </c>
      <c r="O39" s="96">
        <v>-336925</v>
      </c>
      <c r="P39" s="51"/>
    </row>
    <row r="40" spans="1:16">
      <c r="A40" s="7" t="s">
        <v>61</v>
      </c>
      <c r="B40" s="12" t="s">
        <v>59</v>
      </c>
      <c r="C40" s="112" t="s">
        <v>308</v>
      </c>
      <c r="D40" s="113"/>
      <c r="E40" s="114"/>
      <c r="F40" s="114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/>
      <c r="O40" s="96">
        <v>0</v>
      </c>
      <c r="P40" s="51"/>
    </row>
    <row r="41" spans="1:16">
      <c r="A41" s="1" t="s">
        <v>62</v>
      </c>
      <c r="B41" s="12" t="s">
        <v>26</v>
      </c>
      <c r="C41" s="21" t="s">
        <v>63</v>
      </c>
      <c r="D41" s="20"/>
      <c r="E41" s="9"/>
      <c r="F41" s="9"/>
      <c r="G41" s="20"/>
      <c r="H41" s="9"/>
      <c r="I41" s="9"/>
      <c r="J41" s="94">
        <v>0</v>
      </c>
      <c r="K41" s="27">
        <v>0</v>
      </c>
      <c r="L41" s="95">
        <v>0</v>
      </c>
      <c r="M41" s="26"/>
      <c r="N41" s="50"/>
      <c r="O41" s="96">
        <v>0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154</v>
      </c>
      <c r="K42" s="27">
        <v>-606.79</v>
      </c>
      <c r="L42" s="95">
        <v>-452.78999999999996</v>
      </c>
      <c r="M42" s="26"/>
      <c r="N42" s="50">
        <v>-22850</v>
      </c>
      <c r="O42" s="96">
        <v>-23303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0</v>
      </c>
      <c r="K43" s="27">
        <v>0</v>
      </c>
      <c r="L43" s="95">
        <v>0</v>
      </c>
      <c r="M43" s="26"/>
      <c r="N43" s="50">
        <v>0</v>
      </c>
      <c r="O43" s="96">
        <v>0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14727613.290000001</v>
      </c>
      <c r="K46" s="109">
        <v>-494.46999999999997</v>
      </c>
      <c r="L46" s="110">
        <v>14727119</v>
      </c>
      <c r="M46" s="36"/>
      <c r="N46" s="109">
        <v>-465589</v>
      </c>
      <c r="O46" s="111">
        <v>14261530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327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-108815.17999999784</v>
      </c>
      <c r="K49" s="109">
        <v>112.32</v>
      </c>
      <c r="L49" s="110">
        <v>-108702</v>
      </c>
      <c r="M49" s="36"/>
      <c r="N49" s="109">
        <v>-945116</v>
      </c>
      <c r="O49" s="111">
        <v>-1053818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3105722</v>
      </c>
      <c r="K51" s="89">
        <v>0</v>
      </c>
      <c r="L51" s="92">
        <v>3105722</v>
      </c>
      <c r="M51" s="26"/>
      <c r="N51" s="89">
        <v>0</v>
      </c>
      <c r="O51" s="93">
        <v>3105722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4355347.5299999993</v>
      </c>
      <c r="K52" s="27">
        <v>0</v>
      </c>
      <c r="L52" s="95">
        <v>4355347.5299999993</v>
      </c>
      <c r="M52" s="91"/>
      <c r="N52" s="27">
        <v>0</v>
      </c>
      <c r="O52" s="96">
        <v>4355348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7461069.5299999993</v>
      </c>
      <c r="K56" s="103">
        <v>0</v>
      </c>
      <c r="L56" s="105">
        <v>7461070</v>
      </c>
      <c r="M56" s="108"/>
      <c r="N56" s="103">
        <v>0</v>
      </c>
      <c r="O56" s="105">
        <v>7461070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7352254.3500000015</v>
      </c>
      <c r="K58" s="109">
        <v>112.32</v>
      </c>
      <c r="L58" s="111">
        <v>7352368</v>
      </c>
      <c r="M58" s="58"/>
      <c r="N58" s="109">
        <v>-945116</v>
      </c>
      <c r="O58" s="111">
        <v>6407252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52900666</v>
      </c>
      <c r="M60" s="26"/>
      <c r="N60" s="62">
        <v>7511820</v>
      </c>
      <c r="O60" s="95">
        <v>60412486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52900666</v>
      </c>
      <c r="M63" s="58"/>
      <c r="N63" s="56">
        <v>7511820</v>
      </c>
      <c r="O63" s="56">
        <v>60412486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60253034</v>
      </c>
      <c r="M65" s="58"/>
      <c r="N65" s="56">
        <v>6566704</v>
      </c>
      <c r="O65" s="56">
        <v>66819738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2</v>
      </c>
      <c r="M68" s="72"/>
      <c r="N68" s="73">
        <v>0</v>
      </c>
      <c r="O68" s="73">
        <v>0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 t="s">
        <v>373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 t="s">
        <v>374</v>
      </c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pM8rtnKIVpEALWfBB/0GmDzDHyWmnOQV+Vdg4pOhTBP6lkSlZABt9H4mongTbDW4V860rUrJgDVowNnuuHIiTQ==" saltValue="qCL3S5Wwk2WnPMl348LqLw==" spinCount="100000" sheet="1" formatColumns="0" formatRows="0"/>
  <conditionalFormatting sqref="J68">
    <cfRule type="cellIs" dxfId="125" priority="1" operator="notEqual">
      <formula>0</formula>
    </cfRule>
    <cfRule type="cellIs" dxfId="124" priority="2" operator="equal">
      <formula>0</formula>
    </cfRule>
  </conditionalFormatting>
  <conditionalFormatting sqref="L68">
    <cfRule type="cellIs" dxfId="123" priority="9" operator="notEqual">
      <formula>0</formula>
    </cfRule>
    <cfRule type="cellIs" dxfId="122" priority="10" operator="equal">
      <formula>0</formula>
    </cfRule>
  </conditionalFormatting>
  <conditionalFormatting sqref="N68:O68">
    <cfRule type="cellIs" dxfId="121" priority="3" operator="notEqual">
      <formula>0</formula>
    </cfRule>
    <cfRule type="cellIs" dxfId="120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105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4190385.36</v>
      </c>
      <c r="H10" s="23"/>
      <c r="I10" s="21"/>
      <c r="J10" s="117">
        <v>4985031.8400000017</v>
      </c>
      <c r="K10" s="89">
        <v>0</v>
      </c>
      <c r="L10" s="92">
        <v>4985031.8400000017</v>
      </c>
      <c r="M10" s="90"/>
      <c r="N10" s="89">
        <v>0</v>
      </c>
      <c r="O10" s="93">
        <v>4985032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2358379.16</v>
      </c>
      <c r="K11" s="27">
        <v>0</v>
      </c>
      <c r="L11" s="95">
        <v>2358379.16</v>
      </c>
      <c r="M11" s="91"/>
      <c r="N11" s="27">
        <v>0</v>
      </c>
      <c r="O11" s="96">
        <v>2358379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2453999.39</v>
      </c>
      <c r="K12" s="27">
        <v>0</v>
      </c>
      <c r="L12" s="95">
        <v>2453999.39</v>
      </c>
      <c r="M12" s="91"/>
      <c r="N12" s="27">
        <v>0</v>
      </c>
      <c r="O12" s="96">
        <v>2453999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2917617.43</v>
      </c>
      <c r="K13" s="27">
        <v>0</v>
      </c>
      <c r="L13" s="95">
        <v>2917617.43</v>
      </c>
      <c r="M13" s="91"/>
      <c r="N13" s="27">
        <v>0</v>
      </c>
      <c r="O13" s="96">
        <v>2917617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27126.84</v>
      </c>
      <c r="K14" s="27">
        <v>0</v>
      </c>
      <c r="L14" s="95">
        <v>27126.84</v>
      </c>
      <c r="M14" s="91"/>
      <c r="N14" s="27">
        <v>0</v>
      </c>
      <c r="O14" s="96">
        <v>27127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441675.79</v>
      </c>
      <c r="H16" s="32"/>
      <c r="I16" s="20"/>
      <c r="J16" s="94">
        <v>1542836.1199999999</v>
      </c>
      <c r="K16" s="27">
        <v>0</v>
      </c>
      <c r="L16" s="95">
        <v>1542836.1199999999</v>
      </c>
      <c r="M16" s="91"/>
      <c r="N16" s="27">
        <v>0</v>
      </c>
      <c r="O16" s="96">
        <v>1542836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574578.41</v>
      </c>
      <c r="K17" s="35">
        <v>0</v>
      </c>
      <c r="L17" s="100">
        <v>574578.41</v>
      </c>
      <c r="M17" s="91"/>
      <c r="N17" s="35">
        <v>3949166.38</v>
      </c>
      <c r="O17" s="101">
        <v>4523744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14859569.190000001</v>
      </c>
      <c r="K19" s="103">
        <v>0</v>
      </c>
      <c r="L19" s="104">
        <v>14859568</v>
      </c>
      <c r="M19" s="40"/>
      <c r="N19" s="103">
        <v>3949166</v>
      </c>
      <c r="O19" s="105">
        <v>18808734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28156529.990000002</v>
      </c>
      <c r="K23" s="89">
        <v>0</v>
      </c>
      <c r="L23" s="107">
        <v>28156529.990000002</v>
      </c>
      <c r="M23" s="91"/>
      <c r="N23" s="89">
        <v>0</v>
      </c>
      <c r="O23" s="93">
        <v>28156530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6485425.7800000003</v>
      </c>
      <c r="K24" s="27">
        <v>0</v>
      </c>
      <c r="L24" s="95">
        <v>6485425.7800000003</v>
      </c>
      <c r="M24" s="91"/>
      <c r="N24" s="27">
        <v>2313272.7000000002</v>
      </c>
      <c r="O24" s="96">
        <v>8798699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2528765.7900000005</v>
      </c>
      <c r="K25" s="27">
        <v>0</v>
      </c>
      <c r="L25" s="95">
        <v>2528765.7900000005</v>
      </c>
      <c r="M25" s="91"/>
      <c r="N25" s="27">
        <v>0</v>
      </c>
      <c r="O25" s="96">
        <v>2528766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7163251.290000001</v>
      </c>
      <c r="K26" s="27">
        <v>0</v>
      </c>
      <c r="L26" s="95">
        <v>7163251.290000001</v>
      </c>
      <c r="M26" s="91"/>
      <c r="N26" s="27">
        <v>0</v>
      </c>
      <c r="O26" s="96">
        <v>7163251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4017763.6199999996</v>
      </c>
      <c r="K27" s="27">
        <v>0</v>
      </c>
      <c r="L27" s="95">
        <v>4017763.6199999996</v>
      </c>
      <c r="M27" s="91"/>
      <c r="N27" s="27">
        <v>1175224.2</v>
      </c>
      <c r="O27" s="96">
        <v>5192988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6393271.3200000003</v>
      </c>
      <c r="K28" s="27">
        <v>-1</v>
      </c>
      <c r="L28" s="95">
        <v>6393270.3200000003</v>
      </c>
      <c r="M28" s="91"/>
      <c r="N28" s="27">
        <v>0</v>
      </c>
      <c r="O28" s="96">
        <v>6393270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6258632.54</v>
      </c>
      <c r="K29" s="35">
        <v>0</v>
      </c>
      <c r="L29" s="100">
        <v>6258632.54</v>
      </c>
      <c r="M29" s="91"/>
      <c r="N29" s="35">
        <v>0</v>
      </c>
      <c r="O29" s="101">
        <v>6258633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61003640.329999998</v>
      </c>
      <c r="K31" s="103">
        <v>-1</v>
      </c>
      <c r="L31" s="104">
        <v>61003640</v>
      </c>
      <c r="M31" s="108"/>
      <c r="N31" s="103">
        <v>3488497</v>
      </c>
      <c r="O31" s="105">
        <v>64492137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313</v>
      </c>
      <c r="E33" s="20"/>
      <c r="F33" s="9"/>
      <c r="G33" s="9"/>
      <c r="H33" s="9"/>
      <c r="I33" s="9"/>
      <c r="J33" s="122">
        <v>-46144071.140000001</v>
      </c>
      <c r="K33" s="109">
        <v>1</v>
      </c>
      <c r="L33" s="110">
        <v>-46144072</v>
      </c>
      <c r="M33" s="40"/>
      <c r="N33" s="109">
        <v>460669</v>
      </c>
      <c r="O33" s="111">
        <v>-45683403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26980517.649999999</v>
      </c>
      <c r="K36" s="89">
        <v>0</v>
      </c>
      <c r="L36" s="92">
        <v>26980517.649999999</v>
      </c>
      <c r="M36" s="26"/>
      <c r="N36" s="89">
        <v>0</v>
      </c>
      <c r="O36" s="93">
        <v>26980518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8482669.4400000013</v>
      </c>
      <c r="K37" s="27">
        <v>0</v>
      </c>
      <c r="L37" s="95">
        <v>8482669.4400000013</v>
      </c>
      <c r="M37" s="26"/>
      <c r="N37" s="50">
        <v>0</v>
      </c>
      <c r="O37" s="96">
        <v>8482669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6096548.6799999997</v>
      </c>
      <c r="K38" s="27">
        <v>0</v>
      </c>
      <c r="L38" s="95">
        <v>6096548.6799999997</v>
      </c>
      <c r="M38" s="26"/>
      <c r="N38" s="50">
        <v>0</v>
      </c>
      <c r="O38" s="96">
        <v>6096549</v>
      </c>
      <c r="P38" s="51"/>
    </row>
    <row r="39" spans="1:16">
      <c r="A39" s="1" t="s">
        <v>58</v>
      </c>
      <c r="B39" s="12" t="s">
        <v>59</v>
      </c>
      <c r="C39" s="21" t="s">
        <v>60</v>
      </c>
      <c r="D39" s="20"/>
      <c r="E39" s="9"/>
      <c r="F39" s="9"/>
      <c r="G39" s="20"/>
      <c r="H39" s="9"/>
      <c r="I39" s="9"/>
      <c r="J39" s="94">
        <v>220777.27</v>
      </c>
      <c r="K39" s="27">
        <v>0</v>
      </c>
      <c r="L39" s="95">
        <v>220777.27</v>
      </c>
      <c r="M39" s="26"/>
      <c r="N39" s="50">
        <v>0</v>
      </c>
      <c r="O39" s="96">
        <v>220777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H40" s="141"/>
      <c r="I40" s="141"/>
      <c r="J40" s="326">
        <v>0</v>
      </c>
      <c r="K40" s="97">
        <v>0</v>
      </c>
      <c r="L40" s="327">
        <v>0</v>
      </c>
      <c r="M40" s="51"/>
      <c r="N40" s="328">
        <v>0</v>
      </c>
      <c r="O40" s="329">
        <v>0</v>
      </c>
      <c r="P40" s="51"/>
    </row>
    <row r="41" spans="1:16">
      <c r="A41" s="1" t="s">
        <v>62</v>
      </c>
      <c r="B41" s="12" t="s">
        <v>26</v>
      </c>
      <c r="C41" s="21" t="s">
        <v>63</v>
      </c>
      <c r="D41" s="20"/>
      <c r="E41" s="9"/>
      <c r="F41" s="9"/>
      <c r="G41" s="20"/>
      <c r="H41" s="9"/>
      <c r="I41" s="9"/>
      <c r="J41" s="94">
        <v>356089.27</v>
      </c>
      <c r="K41" s="27">
        <v>0</v>
      </c>
      <c r="L41" s="95">
        <v>356089.27</v>
      </c>
      <c r="M41" s="26"/>
      <c r="N41" s="50">
        <v>0</v>
      </c>
      <c r="O41" s="96">
        <v>356089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3227185.5</v>
      </c>
      <c r="K42" s="27">
        <v>0</v>
      </c>
      <c r="L42" s="95">
        <v>3227185.5</v>
      </c>
      <c r="M42" s="26"/>
      <c r="N42" s="50">
        <v>0</v>
      </c>
      <c r="O42" s="96">
        <v>3227186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-113500</v>
      </c>
      <c r="K43" s="27">
        <v>0</v>
      </c>
      <c r="L43" s="95">
        <v>-113500</v>
      </c>
      <c r="M43" s="26"/>
      <c r="N43" s="50">
        <v>0</v>
      </c>
      <c r="O43" s="96">
        <v>-113500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45250287.81000001</v>
      </c>
      <c r="K46" s="109">
        <v>0</v>
      </c>
      <c r="L46" s="110">
        <v>45250288</v>
      </c>
      <c r="M46" s="36"/>
      <c r="N46" s="109">
        <v>0</v>
      </c>
      <c r="O46" s="111">
        <v>45250288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309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-893783.32999999076</v>
      </c>
      <c r="K49" s="109">
        <v>1</v>
      </c>
      <c r="L49" s="110">
        <v>-893784</v>
      </c>
      <c r="M49" s="36"/>
      <c r="N49" s="109">
        <v>460669</v>
      </c>
      <c r="O49" s="111">
        <v>-433115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12684941</v>
      </c>
      <c r="K51" s="89">
        <v>0</v>
      </c>
      <c r="L51" s="92">
        <v>12684941</v>
      </c>
      <c r="M51" s="26"/>
      <c r="N51" s="89">
        <v>0</v>
      </c>
      <c r="O51" s="93">
        <v>12684941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939345.21</v>
      </c>
      <c r="K52" s="27">
        <v>0</v>
      </c>
      <c r="L52" s="95">
        <v>939345.21</v>
      </c>
      <c r="M52" s="91"/>
      <c r="N52" s="27">
        <v>0</v>
      </c>
      <c r="O52" s="96">
        <v>939345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13624286.210000001</v>
      </c>
      <c r="K56" s="103">
        <v>0</v>
      </c>
      <c r="L56" s="105">
        <v>13624286</v>
      </c>
      <c r="M56" s="108"/>
      <c r="N56" s="103">
        <v>0</v>
      </c>
      <c r="O56" s="105">
        <v>13624286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315</v>
      </c>
      <c r="D58" s="20"/>
      <c r="E58" s="20"/>
      <c r="F58" s="9"/>
      <c r="G58" s="9"/>
      <c r="H58" s="9"/>
      <c r="I58" s="9"/>
      <c r="J58" s="109">
        <v>12730502.88000001</v>
      </c>
      <c r="K58" s="109">
        <v>1</v>
      </c>
      <c r="L58" s="111">
        <v>12730502</v>
      </c>
      <c r="M58" s="58"/>
      <c r="N58" s="109">
        <v>460669</v>
      </c>
      <c r="O58" s="111">
        <v>13191171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98221312</v>
      </c>
      <c r="M60" s="26"/>
      <c r="N60" s="62">
        <v>35134439</v>
      </c>
      <c r="O60" s="95">
        <v>133355751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98221312</v>
      </c>
      <c r="M63" s="58"/>
      <c r="N63" s="56">
        <v>35134439</v>
      </c>
      <c r="O63" s="56">
        <v>133355751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110951814</v>
      </c>
      <c r="M65" s="58"/>
      <c r="N65" s="56">
        <v>35595108</v>
      </c>
      <c r="O65" s="56">
        <v>146546922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1</v>
      </c>
      <c r="M68" s="72"/>
      <c r="N68" s="73">
        <v>0</v>
      </c>
      <c r="O68" s="73">
        <v>0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0.60000002384185791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X5/c7OmGT40SoW0kz/2FHsxUzV3zLQmG44aWFPYy2h1a0o0NRHwzCmOe7Q5xprA5nVEZFAN39K/aefgBarnRnw==" saltValue="S1VnLZ/dDbj68sk/R21JwQ==" spinCount="100000" sheet="1" formatColumns="0" formatRows="0"/>
  <conditionalFormatting sqref="J68">
    <cfRule type="cellIs" dxfId="119" priority="1" operator="notEqual">
      <formula>0</formula>
    </cfRule>
    <cfRule type="cellIs" dxfId="118" priority="2" operator="equal">
      <formula>0</formula>
    </cfRule>
  </conditionalFormatting>
  <conditionalFormatting sqref="L68">
    <cfRule type="cellIs" dxfId="117" priority="9" operator="notEqual">
      <formula>0</formula>
    </cfRule>
    <cfRule type="cellIs" dxfId="116" priority="10" operator="equal">
      <formula>0</formula>
    </cfRule>
  </conditionalFormatting>
  <conditionalFormatting sqref="N68:O68">
    <cfRule type="cellIs" dxfId="115" priority="3" operator="notEqual">
      <formula>0</formula>
    </cfRule>
    <cfRule type="cellIs" dxfId="114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0.28515625" style="4" customWidth="1"/>
    <col min="9" max="9" width="0.42578125" style="4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106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21975896.93</v>
      </c>
      <c r="H10" s="23"/>
      <c r="I10" s="21"/>
      <c r="J10" s="117">
        <v>41597055.68</v>
      </c>
      <c r="K10" s="89">
        <v>0</v>
      </c>
      <c r="L10" s="92">
        <v>41597055.68</v>
      </c>
      <c r="M10" s="90"/>
      <c r="N10" s="89">
        <v>0</v>
      </c>
      <c r="O10" s="93">
        <v>41597056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3662694.48</v>
      </c>
      <c r="K11" s="27">
        <v>0</v>
      </c>
      <c r="L11" s="95">
        <v>3662694.48</v>
      </c>
      <c r="M11" s="91"/>
      <c r="N11" s="27">
        <v>0</v>
      </c>
      <c r="O11" s="96">
        <v>3662694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3244109.34</v>
      </c>
      <c r="K12" s="27">
        <v>0</v>
      </c>
      <c r="L12" s="95">
        <v>3244109.34</v>
      </c>
      <c r="M12" s="91"/>
      <c r="N12" s="27">
        <v>0</v>
      </c>
      <c r="O12" s="96">
        <v>3244109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499692.12</v>
      </c>
      <c r="K13" s="27">
        <v>0</v>
      </c>
      <c r="L13" s="95">
        <v>499692.12</v>
      </c>
      <c r="M13" s="91"/>
      <c r="N13" s="27">
        <v>2472870</v>
      </c>
      <c r="O13" s="96">
        <v>2972562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320491.02</v>
      </c>
      <c r="K14" s="27">
        <v>0</v>
      </c>
      <c r="L14" s="95">
        <v>320491.02</v>
      </c>
      <c r="M14" s="91"/>
      <c r="N14" s="27">
        <v>0</v>
      </c>
      <c r="O14" s="96">
        <v>320491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2019626.18</v>
      </c>
      <c r="H16" s="32"/>
      <c r="I16" s="20"/>
      <c r="J16" s="94">
        <v>-900315.88999999978</v>
      </c>
      <c r="K16" s="27">
        <v>0</v>
      </c>
      <c r="L16" s="95">
        <v>-900315.88999999978</v>
      </c>
      <c r="M16" s="91"/>
      <c r="N16" s="27">
        <v>0</v>
      </c>
      <c r="O16" s="96">
        <v>-900316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2124863.9799999995</v>
      </c>
      <c r="K17" s="35">
        <v>0</v>
      </c>
      <c r="L17" s="100">
        <v>2124863.9799999995</v>
      </c>
      <c r="M17" s="91"/>
      <c r="N17" s="35">
        <v>4309322</v>
      </c>
      <c r="O17" s="101">
        <v>6434186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50548590.729999997</v>
      </c>
      <c r="K19" s="103">
        <v>0</v>
      </c>
      <c r="L19" s="104">
        <v>50548590</v>
      </c>
      <c r="M19" s="40"/>
      <c r="N19" s="103">
        <v>6782192</v>
      </c>
      <c r="O19" s="105">
        <v>57330782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106848207.74999997</v>
      </c>
      <c r="K23" s="89">
        <v>0</v>
      </c>
      <c r="L23" s="107">
        <v>106848207.74999997</v>
      </c>
      <c r="M23" s="91"/>
      <c r="N23" s="89">
        <v>642443</v>
      </c>
      <c r="O23" s="93">
        <v>107490651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49550044.589999989</v>
      </c>
      <c r="K24" s="27">
        <v>0</v>
      </c>
      <c r="L24" s="95">
        <v>49550044.589999989</v>
      </c>
      <c r="M24" s="91"/>
      <c r="N24" s="27">
        <v>4346282</v>
      </c>
      <c r="O24" s="96">
        <v>53896327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4598308.0499999989</v>
      </c>
      <c r="K25" s="27">
        <v>0</v>
      </c>
      <c r="L25" s="95">
        <v>4598308.0499999989</v>
      </c>
      <c r="M25" s="91"/>
      <c r="N25" s="27">
        <v>0</v>
      </c>
      <c r="O25" s="96">
        <v>4598308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16588085.000000002</v>
      </c>
      <c r="K26" s="27">
        <v>0</v>
      </c>
      <c r="L26" s="95">
        <v>16588085.000000002</v>
      </c>
      <c r="M26" s="91"/>
      <c r="N26" s="27">
        <v>0</v>
      </c>
      <c r="O26" s="96">
        <v>16588085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2062303.9999999991</v>
      </c>
      <c r="K27" s="27">
        <v>11152181</v>
      </c>
      <c r="L27" s="95">
        <v>13214485</v>
      </c>
      <c r="M27" s="91"/>
      <c r="N27" s="27">
        <v>2326502</v>
      </c>
      <c r="O27" s="96">
        <v>15540987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12372516.18</v>
      </c>
      <c r="K28" s="27">
        <v>0</v>
      </c>
      <c r="L28" s="95">
        <v>12372516.18</v>
      </c>
      <c r="M28" s="91"/>
      <c r="N28" s="27">
        <v>0</v>
      </c>
      <c r="O28" s="96">
        <v>12372516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8238279.3399999999</v>
      </c>
      <c r="K29" s="35">
        <v>0</v>
      </c>
      <c r="L29" s="100">
        <v>8238279.3399999999</v>
      </c>
      <c r="M29" s="91"/>
      <c r="N29" s="35">
        <v>1089007</v>
      </c>
      <c r="O29" s="101">
        <v>9327286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200257744.91</v>
      </c>
      <c r="K31" s="103">
        <v>11152181</v>
      </c>
      <c r="L31" s="104">
        <v>211409926</v>
      </c>
      <c r="M31" s="108"/>
      <c r="N31" s="103">
        <v>8404234</v>
      </c>
      <c r="O31" s="105">
        <v>219814160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-149709154.18000001</v>
      </c>
      <c r="K33" s="109">
        <v>-11152181</v>
      </c>
      <c r="L33" s="110">
        <v>-160861336</v>
      </c>
      <c r="M33" s="40"/>
      <c r="N33" s="109">
        <v>-1622042</v>
      </c>
      <c r="O33" s="111">
        <v>-162483378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78713967.909999996</v>
      </c>
      <c r="K36" s="89">
        <v>0</v>
      </c>
      <c r="L36" s="92">
        <v>78713967.909999996</v>
      </c>
      <c r="M36" s="26"/>
      <c r="N36" s="89">
        <v>0</v>
      </c>
      <c r="O36" s="93">
        <v>78713968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66769727.160000011</v>
      </c>
      <c r="K37" s="27">
        <v>0</v>
      </c>
      <c r="L37" s="95">
        <v>66769727.160000011</v>
      </c>
      <c r="M37" s="26"/>
      <c r="N37" s="50">
        <v>0</v>
      </c>
      <c r="O37" s="96">
        <v>66769727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21316017.66</v>
      </c>
      <c r="K38" s="27">
        <v>0</v>
      </c>
      <c r="L38" s="95">
        <v>21316017.66</v>
      </c>
      <c r="M38" s="26"/>
      <c r="N38" s="50">
        <v>2531576</v>
      </c>
      <c r="O38" s="96">
        <v>23847594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1644813.1400000001</v>
      </c>
      <c r="K39" s="27">
        <v>0</v>
      </c>
      <c r="L39" s="95">
        <v>1644813.1400000001</v>
      </c>
      <c r="M39" s="26"/>
      <c r="N39" s="50">
        <v>386882</v>
      </c>
      <c r="O39" s="96">
        <v>2031695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-92990.81</v>
      </c>
      <c r="K40" s="27">
        <v>0</v>
      </c>
      <c r="L40" s="95">
        <v>-92990.81</v>
      </c>
      <c r="M40" s="26"/>
      <c r="N40" s="50">
        <v>912781</v>
      </c>
      <c r="O40" s="96">
        <v>819790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840577.64</v>
      </c>
      <c r="K41" s="27">
        <v>0</v>
      </c>
      <c r="L41" s="95">
        <v>840577.64</v>
      </c>
      <c r="M41" s="26"/>
      <c r="N41" s="50">
        <v>0</v>
      </c>
      <c r="O41" s="96">
        <v>840578</v>
      </c>
      <c r="P41" s="51"/>
    </row>
    <row r="42" spans="1:16">
      <c r="A42" s="7" t="s">
        <v>64</v>
      </c>
      <c r="B42" s="12" t="s">
        <v>65</v>
      </c>
      <c r="C42" s="130" t="s">
        <v>312</v>
      </c>
      <c r="E42" s="141"/>
      <c r="F42" s="141"/>
      <c r="G42" s="20"/>
      <c r="H42" s="9"/>
      <c r="I42" s="9"/>
      <c r="J42" s="94">
        <v>0</v>
      </c>
      <c r="K42" s="27">
        <v>0</v>
      </c>
      <c r="L42" s="95">
        <v>0</v>
      </c>
      <c r="M42" s="26"/>
      <c r="N42" s="50">
        <v>0</v>
      </c>
      <c r="O42" s="96">
        <v>0</v>
      </c>
      <c r="P42" s="51"/>
    </row>
    <row r="43" spans="1:16">
      <c r="A43" s="1" t="s">
        <v>66</v>
      </c>
      <c r="B43" s="12" t="s">
        <v>33</v>
      </c>
      <c r="C43" s="130" t="s">
        <v>67</v>
      </c>
      <c r="G43" s="20"/>
      <c r="H43" s="20"/>
      <c r="I43" s="20"/>
      <c r="J43" s="94">
        <v>-127599.33000000002</v>
      </c>
      <c r="K43" s="27">
        <v>0</v>
      </c>
      <c r="L43" s="95">
        <v>-127599.33000000002</v>
      </c>
      <c r="M43" s="26"/>
      <c r="N43" s="50">
        <v>0</v>
      </c>
      <c r="O43" s="96">
        <v>-127599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169064513.36999995</v>
      </c>
      <c r="K46" s="109">
        <v>0</v>
      </c>
      <c r="L46" s="110">
        <v>169064514</v>
      </c>
      <c r="M46" s="36"/>
      <c r="N46" s="109">
        <v>3831239</v>
      </c>
      <c r="O46" s="111">
        <v>172895753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321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19355359.189999938</v>
      </c>
      <c r="K49" s="109">
        <v>-11152181</v>
      </c>
      <c r="L49" s="110">
        <v>8203178</v>
      </c>
      <c r="M49" s="36"/>
      <c r="N49" s="109">
        <v>2209197</v>
      </c>
      <c r="O49" s="111">
        <v>10412375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753004.15</v>
      </c>
      <c r="K51" s="89">
        <v>0</v>
      </c>
      <c r="L51" s="92">
        <v>753004.15</v>
      </c>
      <c r="M51" s="26"/>
      <c r="N51" s="89">
        <v>0</v>
      </c>
      <c r="O51" s="93">
        <v>753004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21927629.25</v>
      </c>
      <c r="K52" s="27">
        <v>0</v>
      </c>
      <c r="L52" s="95">
        <v>21927629.25</v>
      </c>
      <c r="M52" s="91"/>
      <c r="N52" s="27">
        <v>0</v>
      </c>
      <c r="O52" s="96">
        <v>21927629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22680633.399999999</v>
      </c>
      <c r="K56" s="103">
        <v>0</v>
      </c>
      <c r="L56" s="105">
        <v>22680633</v>
      </c>
      <c r="M56" s="108"/>
      <c r="N56" s="103">
        <v>0</v>
      </c>
      <c r="O56" s="105">
        <v>22680633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315</v>
      </c>
      <c r="D58" s="20"/>
      <c r="E58" s="20"/>
      <c r="F58" s="9"/>
      <c r="G58" s="9"/>
      <c r="H58" s="9"/>
      <c r="I58" s="9"/>
      <c r="J58" s="109">
        <v>42035992.589999937</v>
      </c>
      <c r="K58" s="109">
        <v>-11152181</v>
      </c>
      <c r="L58" s="111">
        <v>30883811</v>
      </c>
      <c r="M58" s="58"/>
      <c r="N58" s="109">
        <v>2209197</v>
      </c>
      <c r="O58" s="111">
        <v>33093008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217127779</v>
      </c>
      <c r="M60" s="26"/>
      <c r="N60" s="62">
        <v>16858839</v>
      </c>
      <c r="O60" s="95">
        <v>233986618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>
        <v>0</v>
      </c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217127779</v>
      </c>
      <c r="M63" s="58"/>
      <c r="N63" s="56">
        <v>16858839</v>
      </c>
      <c r="O63" s="56">
        <v>233986618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248011590</v>
      </c>
      <c r="M65" s="58"/>
      <c r="N65" s="56">
        <v>19068036</v>
      </c>
      <c r="O65" s="56">
        <v>267079626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0</v>
      </c>
      <c r="O68" s="73">
        <v>1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0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CMs6ovbCKds6GCkF2tIXhXsm6zEdJx5RdddVxCfg8t47MPOgxwJ9/8dJlaNcU12zKq87mHiTBbwn7m8sWk+BKw==" saltValue="yKAGsSfSFwzgAaZVyjlqhQ==" spinCount="100000" sheet="1" formatColumns="0" formatRows="0"/>
  <conditionalFormatting sqref="J68">
    <cfRule type="cellIs" dxfId="113" priority="1" operator="notEqual">
      <formula>0</formula>
    </cfRule>
    <cfRule type="cellIs" dxfId="112" priority="2" operator="equal">
      <formula>0</formula>
    </cfRule>
  </conditionalFormatting>
  <conditionalFormatting sqref="L68">
    <cfRule type="cellIs" dxfId="111" priority="9" operator="notEqual">
      <formula>0</formula>
    </cfRule>
    <cfRule type="cellIs" dxfId="110" priority="10" operator="equal">
      <formula>0</formula>
    </cfRule>
  </conditionalFormatting>
  <conditionalFormatting sqref="N68:O68">
    <cfRule type="cellIs" dxfId="109" priority="3" operator="notEqual">
      <formula>0</formula>
    </cfRule>
    <cfRule type="cellIs" dxfId="108" priority="4" operator="equal">
      <formula>0</formula>
    </cfRule>
  </conditionalFormatting>
  <printOptions horizontalCentered="1"/>
  <pageMargins left="0.7" right="0.7" top="0.75" bottom="0.75" header="0.5" footer="0.5"/>
  <pageSetup scale="58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107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11434124.279999999</v>
      </c>
      <c r="H10" s="23"/>
      <c r="I10" s="21"/>
      <c r="J10" s="117">
        <v>18734765.48</v>
      </c>
      <c r="K10" s="89">
        <v>0</v>
      </c>
      <c r="L10" s="92">
        <v>18734765.48</v>
      </c>
      <c r="M10" s="90"/>
      <c r="N10" s="89">
        <v>0</v>
      </c>
      <c r="O10" s="93">
        <v>18734765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549597.77</v>
      </c>
      <c r="K11" s="27">
        <v>0</v>
      </c>
      <c r="L11" s="95">
        <v>549597.77</v>
      </c>
      <c r="M11" s="91"/>
      <c r="N11" s="27">
        <v>0</v>
      </c>
      <c r="O11" s="96">
        <v>549598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304789.61</v>
      </c>
      <c r="K12" s="27">
        <v>0</v>
      </c>
      <c r="L12" s="95">
        <v>304789.61</v>
      </c>
      <c r="M12" s="91"/>
      <c r="N12" s="27">
        <v>0</v>
      </c>
      <c r="O12" s="96">
        <v>304790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0</v>
      </c>
      <c r="K13" s="27">
        <v>0</v>
      </c>
      <c r="L13" s="95">
        <v>0</v>
      </c>
      <c r="M13" s="91"/>
      <c r="N13" s="27">
        <v>6400742</v>
      </c>
      <c r="O13" s="96">
        <v>6400742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2287</v>
      </c>
      <c r="K14" s="27">
        <v>0</v>
      </c>
      <c r="L14" s="95">
        <v>2287</v>
      </c>
      <c r="M14" s="91"/>
      <c r="N14" s="27">
        <v>0</v>
      </c>
      <c r="O14" s="96">
        <v>2287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1073367.82</v>
      </c>
      <c r="H16" s="32"/>
      <c r="I16" s="20"/>
      <c r="J16" s="94">
        <v>5764138.5499999989</v>
      </c>
      <c r="K16" s="27">
        <v>0</v>
      </c>
      <c r="L16" s="95">
        <v>5764138.5499999989</v>
      </c>
      <c r="M16" s="91"/>
      <c r="N16" s="27">
        <v>0</v>
      </c>
      <c r="O16" s="96">
        <v>5764139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403547.7</v>
      </c>
      <c r="K17" s="35">
        <v>172750.64</v>
      </c>
      <c r="L17" s="100">
        <v>576298.34000000008</v>
      </c>
      <c r="M17" s="91"/>
      <c r="N17" s="35">
        <v>-8653687</v>
      </c>
      <c r="O17" s="101">
        <v>-8077389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25759126.109999996</v>
      </c>
      <c r="K19" s="103">
        <v>172751</v>
      </c>
      <c r="L19" s="104">
        <v>25931877</v>
      </c>
      <c r="M19" s="40"/>
      <c r="N19" s="103">
        <v>-2252945</v>
      </c>
      <c r="O19" s="105">
        <v>23678932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77588634.459999993</v>
      </c>
      <c r="K23" s="89">
        <v>0</v>
      </c>
      <c r="L23" s="107">
        <v>77588634.459999993</v>
      </c>
      <c r="M23" s="91"/>
      <c r="N23" s="89">
        <v>922415</v>
      </c>
      <c r="O23" s="93">
        <v>78511049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25278251.090000004</v>
      </c>
      <c r="K24" s="27">
        <v>0</v>
      </c>
      <c r="L24" s="95">
        <v>25278251.090000004</v>
      </c>
      <c r="M24" s="91"/>
      <c r="N24" s="27">
        <v>1214787</v>
      </c>
      <c r="O24" s="96">
        <v>26493038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5094421.9399999995</v>
      </c>
      <c r="K25" s="27">
        <v>0</v>
      </c>
      <c r="L25" s="95">
        <v>5094421.9399999995</v>
      </c>
      <c r="M25" s="91"/>
      <c r="N25" s="27">
        <v>124057</v>
      </c>
      <c r="O25" s="96">
        <v>5218479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12069255.210000001</v>
      </c>
      <c r="K26" s="27">
        <v>0</v>
      </c>
      <c r="L26" s="95">
        <v>12069255.210000001</v>
      </c>
      <c r="M26" s="91"/>
      <c r="N26" s="27">
        <v>0</v>
      </c>
      <c r="O26" s="96">
        <v>12069255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6112229.0700000003</v>
      </c>
      <c r="K27" s="27">
        <v>0</v>
      </c>
      <c r="L27" s="95">
        <v>6112229.0700000003</v>
      </c>
      <c r="M27" s="91"/>
      <c r="N27" s="27">
        <v>10306094</v>
      </c>
      <c r="O27" s="96">
        <v>16418323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12047548.41</v>
      </c>
      <c r="K28" s="27">
        <v>0</v>
      </c>
      <c r="L28" s="95">
        <v>12047548.41</v>
      </c>
      <c r="M28" s="91"/>
      <c r="N28" s="27">
        <v>63937</v>
      </c>
      <c r="O28" s="96">
        <v>12111485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16854662.550000001</v>
      </c>
      <c r="K29" s="35">
        <v>0</v>
      </c>
      <c r="L29" s="100">
        <v>16854662.550000001</v>
      </c>
      <c r="M29" s="91"/>
      <c r="N29" s="35">
        <v>477799</v>
      </c>
      <c r="O29" s="101">
        <v>17332462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155045002.72999999</v>
      </c>
      <c r="K31" s="103">
        <v>0</v>
      </c>
      <c r="L31" s="104">
        <v>155045002</v>
      </c>
      <c r="M31" s="108"/>
      <c r="N31" s="103">
        <v>13109089</v>
      </c>
      <c r="O31" s="105">
        <v>168154091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-129285876.61999999</v>
      </c>
      <c r="K33" s="109">
        <v>172751</v>
      </c>
      <c r="L33" s="110">
        <v>-129113125</v>
      </c>
      <c r="M33" s="40"/>
      <c r="N33" s="109">
        <v>-15362034</v>
      </c>
      <c r="O33" s="111">
        <v>-144475159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56103446.949999996</v>
      </c>
      <c r="K36" s="89">
        <v>0</v>
      </c>
      <c r="L36" s="92">
        <v>56103446.949999996</v>
      </c>
      <c r="M36" s="26"/>
      <c r="N36" s="89">
        <v>0</v>
      </c>
      <c r="O36" s="93">
        <v>56103447</v>
      </c>
      <c r="P36" s="51"/>
    </row>
    <row r="37" spans="1:16">
      <c r="A37" s="1" t="s">
        <v>54</v>
      </c>
      <c r="B37" s="12" t="s">
        <v>15</v>
      </c>
      <c r="C37" s="130" t="s">
        <v>55</v>
      </c>
      <c r="E37" s="141"/>
      <c r="F37" s="141"/>
      <c r="G37" s="20"/>
      <c r="H37" s="9"/>
      <c r="I37" s="9"/>
      <c r="J37" s="94">
        <v>33057716.859999999</v>
      </c>
      <c r="K37" s="27">
        <v>0</v>
      </c>
      <c r="L37" s="95">
        <v>33057716.859999999</v>
      </c>
      <c r="M37" s="26"/>
      <c r="N37" s="50">
        <v>0</v>
      </c>
      <c r="O37" s="96">
        <v>33057717</v>
      </c>
      <c r="P37" s="51"/>
    </row>
    <row r="38" spans="1:16">
      <c r="A38" s="7" t="s">
        <v>56</v>
      </c>
      <c r="B38" s="12" t="s">
        <v>15</v>
      </c>
      <c r="C38" s="130" t="s">
        <v>57</v>
      </c>
      <c r="E38" s="141"/>
      <c r="F38" s="141"/>
      <c r="G38" s="20"/>
      <c r="H38" s="9"/>
      <c r="I38" s="9"/>
      <c r="J38" s="94">
        <v>29286993.550000004</v>
      </c>
      <c r="K38" s="27">
        <v>0</v>
      </c>
      <c r="L38" s="95">
        <v>29286993.550000004</v>
      </c>
      <c r="M38" s="26"/>
      <c r="N38" s="50">
        <v>0</v>
      </c>
      <c r="O38" s="96">
        <v>29286994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1006303.44</v>
      </c>
      <c r="K39" s="27">
        <v>0</v>
      </c>
      <c r="L39" s="95">
        <v>1006303.44</v>
      </c>
      <c r="M39" s="26"/>
      <c r="N39" s="50">
        <v>0</v>
      </c>
      <c r="O39" s="96">
        <v>1006303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>
        <v>0</v>
      </c>
      <c r="O40" s="96">
        <v>0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0</v>
      </c>
      <c r="K41" s="27">
        <v>0</v>
      </c>
      <c r="L41" s="95">
        <v>0</v>
      </c>
      <c r="M41" s="26"/>
      <c r="N41" s="50">
        <v>0</v>
      </c>
      <c r="O41" s="96">
        <v>0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0</v>
      </c>
      <c r="K42" s="27">
        <v>0</v>
      </c>
      <c r="L42" s="95">
        <v>0</v>
      </c>
      <c r="M42" s="26"/>
      <c r="N42" s="50">
        <v>3806879</v>
      </c>
      <c r="O42" s="96">
        <v>3806879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-256245.69</v>
      </c>
      <c r="K43" s="27">
        <v>0</v>
      </c>
      <c r="L43" s="95">
        <v>-256245.69</v>
      </c>
      <c r="M43" s="26"/>
      <c r="N43" s="50">
        <v>-73934</v>
      </c>
      <c r="O43" s="96">
        <v>-330180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119198215.11000001</v>
      </c>
      <c r="K46" s="109">
        <v>0</v>
      </c>
      <c r="L46" s="110">
        <v>119198215</v>
      </c>
      <c r="M46" s="36"/>
      <c r="N46" s="109">
        <v>3732945</v>
      </c>
      <c r="O46" s="111">
        <v>122931160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327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-10087661.509999976</v>
      </c>
      <c r="K49" s="109">
        <v>172751</v>
      </c>
      <c r="L49" s="110">
        <v>-9914910</v>
      </c>
      <c r="M49" s="36"/>
      <c r="N49" s="109">
        <v>-11629089</v>
      </c>
      <c r="O49" s="111">
        <v>-21543999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632596.91999999993</v>
      </c>
      <c r="K51" s="89">
        <v>0</v>
      </c>
      <c r="L51" s="92">
        <v>632596.91999999993</v>
      </c>
      <c r="M51" s="26"/>
      <c r="N51" s="89">
        <v>0</v>
      </c>
      <c r="O51" s="93">
        <v>632597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19183726.219999999</v>
      </c>
      <c r="K52" s="27">
        <v>0</v>
      </c>
      <c r="L52" s="95">
        <v>19183726.219999999</v>
      </c>
      <c r="M52" s="91"/>
      <c r="N52" s="27">
        <v>0</v>
      </c>
      <c r="O52" s="96">
        <v>19183726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740518</v>
      </c>
      <c r="O53" s="96">
        <v>740518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19816323.140000001</v>
      </c>
      <c r="K56" s="103">
        <v>0</v>
      </c>
      <c r="L56" s="105">
        <v>19816323</v>
      </c>
      <c r="M56" s="108"/>
      <c r="N56" s="103">
        <v>740518</v>
      </c>
      <c r="O56" s="105">
        <v>20556841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9728661.630000025</v>
      </c>
      <c r="K58" s="109">
        <v>172751</v>
      </c>
      <c r="L58" s="111">
        <v>9901413</v>
      </c>
      <c r="M58" s="58"/>
      <c r="N58" s="109">
        <v>-10888571</v>
      </c>
      <c r="O58" s="111">
        <v>-987158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260699925</v>
      </c>
      <c r="M60" s="26"/>
      <c r="N60" s="62">
        <v>163593690</v>
      </c>
      <c r="O60" s="95">
        <v>424293615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260699925</v>
      </c>
      <c r="M63" s="58"/>
      <c r="N63" s="56">
        <v>163593690</v>
      </c>
      <c r="O63" s="56">
        <v>424293615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270601338</v>
      </c>
      <c r="M65" s="58"/>
      <c r="N65" s="56">
        <v>152705119</v>
      </c>
      <c r="O65" s="56">
        <v>423306457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1</v>
      </c>
      <c r="M68" s="72"/>
      <c r="N68" s="73">
        <v>0</v>
      </c>
      <c r="O68" s="73">
        <v>2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1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 t="s">
        <v>375</v>
      </c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xtDBGEepjdpdBHkaRKtD4RhmCVClJtpHxjeP3py7jUrDxojpetilySXQ19/7Lncrkgo9wjXFT4T3dvZCbCrQGQ==" saltValue="JqDWRQ2CEdy0H7PrvtrECg==" spinCount="100000" sheet="1" formatColumns="0" formatRows="0"/>
  <conditionalFormatting sqref="J68">
    <cfRule type="cellIs" dxfId="107" priority="1" operator="notEqual">
      <formula>0</formula>
    </cfRule>
    <cfRule type="cellIs" dxfId="106" priority="2" operator="equal">
      <formula>0</formula>
    </cfRule>
  </conditionalFormatting>
  <conditionalFormatting sqref="L68">
    <cfRule type="cellIs" dxfId="105" priority="9" operator="notEqual">
      <formula>0</formula>
    </cfRule>
    <cfRule type="cellIs" dxfId="104" priority="10" operator="equal">
      <formula>0</formula>
    </cfRule>
  </conditionalFormatting>
  <conditionalFormatting sqref="N68:O68">
    <cfRule type="cellIs" dxfId="103" priority="3" operator="notEqual">
      <formula>0</formula>
    </cfRule>
    <cfRule type="cellIs" dxfId="102" priority="4" operator="equal">
      <formula>0</formula>
    </cfRule>
  </conditionalFormatting>
  <printOptions horizontalCentered="1"/>
  <pageMargins left="0.7" right="0.7" top="0.75" bottom="0.75" header="0.5" footer="0.5"/>
  <pageSetup scale="51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102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2401104.46</v>
      </c>
      <c r="H10" s="23"/>
      <c r="I10" s="21"/>
      <c r="J10" s="117">
        <v>3632161.5000000005</v>
      </c>
      <c r="K10" s="89">
        <v>0</v>
      </c>
      <c r="L10" s="92">
        <v>3632161.5000000005</v>
      </c>
      <c r="M10" s="90"/>
      <c r="N10" s="89">
        <v>0</v>
      </c>
      <c r="O10" s="93">
        <v>3632162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631237.66</v>
      </c>
      <c r="K11" s="27">
        <v>0</v>
      </c>
      <c r="L11" s="95">
        <v>631237.66</v>
      </c>
      <c r="M11" s="91"/>
      <c r="N11" s="27">
        <v>0</v>
      </c>
      <c r="O11" s="96">
        <v>631238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276546.32</v>
      </c>
      <c r="K12" s="27">
        <v>0</v>
      </c>
      <c r="L12" s="95">
        <v>276546.32</v>
      </c>
      <c r="M12" s="91"/>
      <c r="N12" s="27">
        <v>0</v>
      </c>
      <c r="O12" s="96">
        <v>276546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0</v>
      </c>
      <c r="K13" s="27">
        <v>323234.58</v>
      </c>
      <c r="L13" s="95">
        <v>323234.58</v>
      </c>
      <c r="M13" s="91"/>
      <c r="N13" s="27">
        <v>0</v>
      </c>
      <c r="O13" s="96">
        <v>323235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0</v>
      </c>
      <c r="K14" s="27">
        <v>0</v>
      </c>
      <c r="L14" s="95">
        <v>0</v>
      </c>
      <c r="M14" s="91"/>
      <c r="N14" s="27">
        <v>0</v>
      </c>
      <c r="O14" s="96">
        <v>0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100165.74</v>
      </c>
      <c r="H16" s="32"/>
      <c r="I16" s="20"/>
      <c r="J16" s="94">
        <v>329523.52</v>
      </c>
      <c r="K16" s="27">
        <v>-55100.26</v>
      </c>
      <c r="L16" s="95">
        <v>274423.26</v>
      </c>
      <c r="M16" s="91"/>
      <c r="N16" s="27">
        <v>0</v>
      </c>
      <c r="O16" s="96">
        <v>274423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187156.77</v>
      </c>
      <c r="K17" s="35">
        <v>-75720.69</v>
      </c>
      <c r="L17" s="100">
        <v>111436.07999999999</v>
      </c>
      <c r="M17" s="91"/>
      <c r="N17" s="35">
        <v>1143249</v>
      </c>
      <c r="O17" s="101">
        <v>1254685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5056625.7699999996</v>
      </c>
      <c r="K19" s="103">
        <v>192414</v>
      </c>
      <c r="L19" s="104">
        <v>5249040</v>
      </c>
      <c r="M19" s="40"/>
      <c r="N19" s="103">
        <v>1143249</v>
      </c>
      <c r="O19" s="105">
        <v>6392289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17619890.460000001</v>
      </c>
      <c r="K23" s="89">
        <v>0</v>
      </c>
      <c r="L23" s="107">
        <v>17619890.460000001</v>
      </c>
      <c r="M23" s="91"/>
      <c r="N23" s="89">
        <v>0</v>
      </c>
      <c r="O23" s="93">
        <v>17619890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7493335.8799999999</v>
      </c>
      <c r="K24" s="27">
        <v>0</v>
      </c>
      <c r="L24" s="95">
        <v>7493335.8799999999</v>
      </c>
      <c r="M24" s="91"/>
      <c r="N24" s="27">
        <v>865868</v>
      </c>
      <c r="O24" s="96">
        <v>8359204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1017342.66</v>
      </c>
      <c r="K25" s="27">
        <v>0</v>
      </c>
      <c r="L25" s="95">
        <v>1017342.66</v>
      </c>
      <c r="M25" s="91"/>
      <c r="N25" s="27">
        <v>0</v>
      </c>
      <c r="O25" s="96">
        <v>1017343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2365155.3199999998</v>
      </c>
      <c r="K26" s="27">
        <v>0</v>
      </c>
      <c r="L26" s="95">
        <v>2365155.3199999998</v>
      </c>
      <c r="M26" s="91"/>
      <c r="N26" s="27">
        <v>360891</v>
      </c>
      <c r="O26" s="96">
        <v>2726046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2546593.6800000006</v>
      </c>
      <c r="K27" s="27">
        <v>261846.29</v>
      </c>
      <c r="L27" s="95">
        <v>2808439.9700000007</v>
      </c>
      <c r="M27" s="91"/>
      <c r="N27" s="27">
        <v>286127</v>
      </c>
      <c r="O27" s="96">
        <v>3094567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3094472.0800000005</v>
      </c>
      <c r="K28" s="27">
        <v>142477.24</v>
      </c>
      <c r="L28" s="95">
        <v>3236949.3200000003</v>
      </c>
      <c r="M28" s="91"/>
      <c r="N28" s="27">
        <v>0</v>
      </c>
      <c r="O28" s="96">
        <v>3236949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2142117.42</v>
      </c>
      <c r="K29" s="35">
        <v>0</v>
      </c>
      <c r="L29" s="100">
        <v>2142117.42</v>
      </c>
      <c r="M29" s="91"/>
      <c r="N29" s="35">
        <v>5678</v>
      </c>
      <c r="O29" s="101">
        <v>2147795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36278907.5</v>
      </c>
      <c r="K31" s="103">
        <v>404323.53</v>
      </c>
      <c r="L31" s="104">
        <v>36683230</v>
      </c>
      <c r="M31" s="108"/>
      <c r="N31" s="103">
        <v>1518564</v>
      </c>
      <c r="O31" s="105">
        <v>38201794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-31222281.73</v>
      </c>
      <c r="K33" s="109">
        <v>-211909.53000000003</v>
      </c>
      <c r="L33" s="110">
        <v>-31434190</v>
      </c>
      <c r="M33" s="40"/>
      <c r="N33" s="109">
        <v>-375315</v>
      </c>
      <c r="O33" s="111">
        <v>-31809505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19413846.48</v>
      </c>
      <c r="K36" s="89">
        <v>-1809010.48</v>
      </c>
      <c r="L36" s="92">
        <v>17604836</v>
      </c>
      <c r="M36" s="26"/>
      <c r="N36" s="89">
        <v>0</v>
      </c>
      <c r="O36" s="93">
        <v>17604836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1222352</v>
      </c>
      <c r="K37" s="27">
        <v>3440700.34</v>
      </c>
      <c r="L37" s="95">
        <v>4663052.34</v>
      </c>
      <c r="M37" s="26"/>
      <c r="N37" s="50">
        <v>0</v>
      </c>
      <c r="O37" s="96">
        <v>4663052</v>
      </c>
      <c r="P37" s="51"/>
    </row>
    <row r="38" spans="1:16">
      <c r="A38" s="7" t="s">
        <v>56</v>
      </c>
      <c r="B38" s="12" t="s">
        <v>15</v>
      </c>
      <c r="C38" s="130" t="s">
        <v>57</v>
      </c>
      <c r="E38" s="141"/>
      <c r="F38" s="141"/>
      <c r="G38" s="20"/>
      <c r="H38" s="9"/>
      <c r="I38" s="9"/>
      <c r="J38" s="94">
        <v>8159617.3399999989</v>
      </c>
      <c r="K38" s="27">
        <v>-1469117.43</v>
      </c>
      <c r="L38" s="95">
        <v>6690499.9099999992</v>
      </c>
      <c r="M38" s="26"/>
      <c r="N38" s="50">
        <v>0</v>
      </c>
      <c r="O38" s="96">
        <v>6690500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90117.909999999989</v>
      </c>
      <c r="K39" s="27">
        <v>0</v>
      </c>
      <c r="L39" s="95">
        <v>90117.909999999989</v>
      </c>
      <c r="M39" s="26"/>
      <c r="N39" s="50">
        <v>348529</v>
      </c>
      <c r="O39" s="96">
        <v>438647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>
        <v>-1717649</v>
      </c>
      <c r="O40" s="96">
        <v>-1717649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1325</v>
      </c>
      <c r="K41" s="27">
        <v>153941</v>
      </c>
      <c r="L41" s="95">
        <v>155266</v>
      </c>
      <c r="M41" s="26"/>
      <c r="N41" s="50">
        <v>0</v>
      </c>
      <c r="O41" s="96">
        <v>155266</v>
      </c>
      <c r="P41" s="51"/>
    </row>
    <row r="42" spans="1:16">
      <c r="A42" s="7" t="s">
        <v>64</v>
      </c>
      <c r="B42" s="12" t="s">
        <v>65</v>
      </c>
      <c r="C42" s="130" t="s">
        <v>312</v>
      </c>
      <c r="E42" s="141"/>
      <c r="F42" s="141"/>
      <c r="G42" s="20"/>
      <c r="H42" s="9"/>
      <c r="I42" s="9"/>
      <c r="J42" s="94">
        <v>0</v>
      </c>
      <c r="K42" s="27">
        <v>1325</v>
      </c>
      <c r="L42" s="95">
        <v>1325</v>
      </c>
      <c r="M42" s="26"/>
      <c r="N42" s="50">
        <v>0</v>
      </c>
      <c r="O42" s="96">
        <v>1325</v>
      </c>
      <c r="P42" s="51"/>
    </row>
    <row r="43" spans="1:16">
      <c r="A43" s="1" t="s">
        <v>66</v>
      </c>
      <c r="B43" s="12" t="s">
        <v>33</v>
      </c>
      <c r="C43" s="130" t="s">
        <v>67</v>
      </c>
      <c r="G43" s="20"/>
      <c r="H43" s="20"/>
      <c r="I43" s="20"/>
      <c r="J43" s="94">
        <v>-225920.36000000002</v>
      </c>
      <c r="K43" s="27">
        <v>0</v>
      </c>
      <c r="L43" s="95">
        <v>-225920.36000000002</v>
      </c>
      <c r="M43" s="26"/>
      <c r="N43" s="50">
        <v>0</v>
      </c>
      <c r="O43" s="96">
        <v>-225920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-53712</v>
      </c>
      <c r="O44" s="101">
        <v>-53712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28661338.370000001</v>
      </c>
      <c r="K46" s="109">
        <v>317838.42999999993</v>
      </c>
      <c r="L46" s="110">
        <v>28979177</v>
      </c>
      <c r="M46" s="36"/>
      <c r="N46" s="109">
        <v>-1422832</v>
      </c>
      <c r="O46" s="111">
        <v>27556345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327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-2560943.3599999994</v>
      </c>
      <c r="K49" s="109">
        <v>105928.89999999991</v>
      </c>
      <c r="L49" s="110">
        <v>-2455013</v>
      </c>
      <c r="M49" s="36"/>
      <c r="N49" s="109">
        <v>-1798147</v>
      </c>
      <c r="O49" s="111">
        <v>-4253160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1321084</v>
      </c>
      <c r="K51" s="89">
        <v>0</v>
      </c>
      <c r="L51" s="92">
        <v>1321084</v>
      </c>
      <c r="M51" s="26"/>
      <c r="N51" s="89">
        <v>0</v>
      </c>
      <c r="O51" s="93">
        <v>1321084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7442899.2300000004</v>
      </c>
      <c r="K52" s="27">
        <v>-487201.01</v>
      </c>
      <c r="L52" s="95">
        <v>6955698.2200000007</v>
      </c>
      <c r="M52" s="91"/>
      <c r="N52" s="27">
        <v>60180</v>
      </c>
      <c r="O52" s="96">
        <v>7015878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8763983.2300000004</v>
      </c>
      <c r="K56" s="103">
        <v>-487201.01</v>
      </c>
      <c r="L56" s="105">
        <v>8276782</v>
      </c>
      <c r="M56" s="108"/>
      <c r="N56" s="103">
        <v>60180</v>
      </c>
      <c r="O56" s="105">
        <v>8336962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6203039.870000001</v>
      </c>
      <c r="K58" s="109">
        <v>-381272.1100000001</v>
      </c>
      <c r="L58" s="111">
        <v>5821769</v>
      </c>
      <c r="M58" s="58"/>
      <c r="N58" s="109">
        <v>-1737967</v>
      </c>
      <c r="O58" s="111">
        <v>4083802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40359468</v>
      </c>
      <c r="M60" s="26"/>
      <c r="N60" s="62">
        <v>25790344</v>
      </c>
      <c r="O60" s="95">
        <v>66149812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40359468</v>
      </c>
      <c r="M63" s="58"/>
      <c r="N63" s="56">
        <v>25790344</v>
      </c>
      <c r="O63" s="56">
        <v>66149812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46181237</v>
      </c>
      <c r="M65" s="58"/>
      <c r="N65" s="56">
        <v>24052377</v>
      </c>
      <c r="O65" s="56">
        <v>70233614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1</v>
      </c>
      <c r="M68" s="72"/>
      <c r="N68" s="73">
        <v>0</v>
      </c>
      <c r="O68" s="73">
        <v>1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1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4+29LYnUoa1ra2iDnzFqE5xDQaSaTPmHIBvSMKHQaLySVKrGobCPNTlXYmM756cwgOu7cBOrLnZIEG8uh3/ZsQ==" saltValue="1t/5YB9vIvvxla8YC2On1g==" spinCount="100000" sheet="1" formatColumns="0" formatRows="0"/>
  <conditionalFormatting sqref="J68">
    <cfRule type="cellIs" dxfId="101" priority="1" operator="notEqual">
      <formula>0</formula>
    </cfRule>
    <cfRule type="cellIs" dxfId="100" priority="2" operator="equal">
      <formula>0</formula>
    </cfRule>
  </conditionalFormatting>
  <conditionalFormatting sqref="L68">
    <cfRule type="cellIs" dxfId="99" priority="9" operator="notEqual">
      <formula>0</formula>
    </cfRule>
    <cfRule type="cellIs" dxfId="98" priority="10" operator="equal">
      <formula>0</formula>
    </cfRule>
  </conditionalFormatting>
  <conditionalFormatting sqref="N68:O68">
    <cfRule type="cellIs" dxfId="97" priority="3" operator="notEqual">
      <formula>0</formula>
    </cfRule>
    <cfRule type="cellIs" dxfId="96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108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2950866</v>
      </c>
      <c r="H10" s="23"/>
      <c r="I10" s="21"/>
      <c r="J10" s="117">
        <v>6954604.2400000002</v>
      </c>
      <c r="K10" s="89">
        <v>0</v>
      </c>
      <c r="L10" s="92">
        <v>6954604.2400000002</v>
      </c>
      <c r="M10" s="90"/>
      <c r="N10" s="89">
        <v>0</v>
      </c>
      <c r="O10" s="93">
        <v>6954604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106339</v>
      </c>
      <c r="K11" s="27">
        <v>0</v>
      </c>
      <c r="L11" s="95">
        <v>106339</v>
      </c>
      <c r="M11" s="91"/>
      <c r="N11" s="27">
        <v>0</v>
      </c>
      <c r="O11" s="96">
        <v>106339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1599418.06</v>
      </c>
      <c r="K12" s="27">
        <v>0</v>
      </c>
      <c r="L12" s="95">
        <v>1599418.06</v>
      </c>
      <c r="M12" s="91"/>
      <c r="N12" s="27">
        <v>0</v>
      </c>
      <c r="O12" s="96">
        <v>1599418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327605.17</v>
      </c>
      <c r="K13" s="27">
        <v>0</v>
      </c>
      <c r="L13" s="95">
        <v>327605.17</v>
      </c>
      <c r="M13" s="91"/>
      <c r="N13" s="27">
        <v>0</v>
      </c>
      <c r="O13" s="96">
        <v>327605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9636.77</v>
      </c>
      <c r="K14" s="27">
        <v>0</v>
      </c>
      <c r="L14" s="95">
        <v>9636.77</v>
      </c>
      <c r="M14" s="91"/>
      <c r="N14" s="27">
        <v>0</v>
      </c>
      <c r="O14" s="96">
        <v>9637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302396.71999999997</v>
      </c>
      <c r="K16" s="27">
        <v>0</v>
      </c>
      <c r="L16" s="95">
        <v>302396.71999999997</v>
      </c>
      <c r="M16" s="91"/>
      <c r="N16" s="27">
        <v>0</v>
      </c>
      <c r="O16" s="96">
        <v>302397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42206.43</v>
      </c>
      <c r="K17" s="35">
        <v>0</v>
      </c>
      <c r="L17" s="100">
        <v>42206.43</v>
      </c>
      <c r="M17" s="91"/>
      <c r="N17" s="35">
        <v>2575651</v>
      </c>
      <c r="O17" s="101">
        <v>2617857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9342206.3900000006</v>
      </c>
      <c r="K19" s="103">
        <v>0</v>
      </c>
      <c r="L19" s="104">
        <v>9342206</v>
      </c>
      <c r="M19" s="40"/>
      <c r="N19" s="103">
        <v>2575651</v>
      </c>
      <c r="O19" s="105">
        <v>11917857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24029807.570000004</v>
      </c>
      <c r="K23" s="89">
        <v>0</v>
      </c>
      <c r="L23" s="107">
        <v>24029807.570000004</v>
      </c>
      <c r="M23" s="91"/>
      <c r="N23" s="89">
        <v>338085</v>
      </c>
      <c r="O23" s="93">
        <v>24367893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5026564.1100000003</v>
      </c>
      <c r="K24" s="27">
        <v>0</v>
      </c>
      <c r="L24" s="95">
        <v>5026564.1100000003</v>
      </c>
      <c r="M24" s="91"/>
      <c r="N24" s="27">
        <v>1074400</v>
      </c>
      <c r="O24" s="96">
        <v>6100964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1658781.52</v>
      </c>
      <c r="K25" s="27">
        <v>0</v>
      </c>
      <c r="L25" s="95">
        <v>1658781.52</v>
      </c>
      <c r="M25" s="91"/>
      <c r="N25" s="27">
        <v>0</v>
      </c>
      <c r="O25" s="96">
        <v>1658782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3296478.7700000005</v>
      </c>
      <c r="K26" s="27">
        <v>0</v>
      </c>
      <c r="L26" s="95">
        <v>3296478.7700000005</v>
      </c>
      <c r="M26" s="91"/>
      <c r="N26" s="27">
        <v>67254</v>
      </c>
      <c r="O26" s="96">
        <v>3363733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3468444.38</v>
      </c>
      <c r="K27" s="27">
        <v>0</v>
      </c>
      <c r="L27" s="95">
        <v>3468444.38</v>
      </c>
      <c r="M27" s="91"/>
      <c r="N27" s="27">
        <v>738915</v>
      </c>
      <c r="O27" s="96">
        <v>4207359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3459162.419999999</v>
      </c>
      <c r="K28" s="27">
        <v>0</v>
      </c>
      <c r="L28" s="95">
        <v>3459162.419999999</v>
      </c>
      <c r="M28" s="91"/>
      <c r="N28" s="27">
        <v>42058</v>
      </c>
      <c r="O28" s="96">
        <v>3501220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3010992.82</v>
      </c>
      <c r="K29" s="35">
        <v>0</v>
      </c>
      <c r="L29" s="100">
        <v>3010992.82</v>
      </c>
      <c r="M29" s="91"/>
      <c r="N29" s="35">
        <v>0</v>
      </c>
      <c r="O29" s="101">
        <v>3010993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43950231.590000011</v>
      </c>
      <c r="K31" s="103">
        <v>0</v>
      </c>
      <c r="L31" s="104">
        <v>43950232</v>
      </c>
      <c r="M31" s="108"/>
      <c r="N31" s="103">
        <v>2260712</v>
      </c>
      <c r="O31" s="105">
        <v>46210944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313</v>
      </c>
      <c r="E33" s="20"/>
      <c r="F33" s="9"/>
      <c r="G33" s="9"/>
      <c r="H33" s="9"/>
      <c r="I33" s="9"/>
      <c r="J33" s="122">
        <v>-34608025.20000001</v>
      </c>
      <c r="K33" s="109">
        <v>0</v>
      </c>
      <c r="L33" s="110">
        <v>-34608026</v>
      </c>
      <c r="M33" s="40"/>
      <c r="N33" s="109">
        <v>314939</v>
      </c>
      <c r="O33" s="111">
        <v>-34293087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23393592.789999999</v>
      </c>
      <c r="K36" s="89">
        <v>0</v>
      </c>
      <c r="L36" s="92">
        <v>23393592.789999999</v>
      </c>
      <c r="M36" s="26"/>
      <c r="N36" s="89">
        <v>0</v>
      </c>
      <c r="O36" s="93">
        <v>23393593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7157182.5</v>
      </c>
      <c r="K37" s="27">
        <v>0</v>
      </c>
      <c r="L37" s="95">
        <v>7157182.5</v>
      </c>
      <c r="M37" s="26"/>
      <c r="N37" s="50">
        <v>0</v>
      </c>
      <c r="O37" s="96">
        <v>7157183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3252435.86</v>
      </c>
      <c r="K38" s="27">
        <v>749.71</v>
      </c>
      <c r="L38" s="95">
        <v>3253185.57</v>
      </c>
      <c r="M38" s="26"/>
      <c r="N38" s="50">
        <v>0</v>
      </c>
      <c r="O38" s="96">
        <v>3253186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236676.18</v>
      </c>
      <c r="K39" s="27">
        <v>0</v>
      </c>
      <c r="L39" s="95">
        <v>236676.18</v>
      </c>
      <c r="M39" s="26"/>
      <c r="N39" s="50">
        <v>352705</v>
      </c>
      <c r="O39" s="96">
        <v>589381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>
        <v>-3630800</v>
      </c>
      <c r="O40" s="96">
        <v>-3630800</v>
      </c>
      <c r="P40" s="51"/>
    </row>
    <row r="41" spans="1:16">
      <c r="A41" s="1" t="s">
        <v>62</v>
      </c>
      <c r="B41" s="12" t="s">
        <v>26</v>
      </c>
      <c r="C41" s="21" t="s">
        <v>63</v>
      </c>
      <c r="D41" s="20"/>
      <c r="E41" s="9"/>
      <c r="F41" s="9"/>
      <c r="G41" s="20"/>
      <c r="H41" s="9"/>
      <c r="I41" s="9"/>
      <c r="J41" s="94">
        <v>0</v>
      </c>
      <c r="K41" s="27">
        <v>0</v>
      </c>
      <c r="L41" s="95">
        <v>0</v>
      </c>
      <c r="M41" s="26"/>
      <c r="N41" s="50">
        <v>0</v>
      </c>
      <c r="O41" s="96">
        <v>0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0</v>
      </c>
      <c r="K42" s="27">
        <v>0</v>
      </c>
      <c r="L42" s="95">
        <v>0</v>
      </c>
      <c r="M42" s="26"/>
      <c r="N42" s="50">
        <v>0</v>
      </c>
      <c r="O42" s="96">
        <v>0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-2772.69</v>
      </c>
      <c r="K43" s="27">
        <v>0</v>
      </c>
      <c r="L43" s="95">
        <v>-2772.69</v>
      </c>
      <c r="M43" s="26"/>
      <c r="N43" s="50">
        <v>0</v>
      </c>
      <c r="O43" s="96">
        <v>-2773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34037114.640000001</v>
      </c>
      <c r="K46" s="109">
        <v>749.71</v>
      </c>
      <c r="L46" s="110">
        <v>34037865</v>
      </c>
      <c r="M46" s="36"/>
      <c r="N46" s="109">
        <v>-3278095</v>
      </c>
      <c r="O46" s="111">
        <v>30759770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327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-570910.56000000983</v>
      </c>
      <c r="K49" s="109">
        <v>749.71</v>
      </c>
      <c r="L49" s="110">
        <v>-570161</v>
      </c>
      <c r="M49" s="36"/>
      <c r="N49" s="109">
        <v>-2963156</v>
      </c>
      <c r="O49" s="111">
        <v>-3533317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1935363.29</v>
      </c>
      <c r="K51" s="89">
        <v>0</v>
      </c>
      <c r="L51" s="92">
        <v>1935363.29</v>
      </c>
      <c r="M51" s="26"/>
      <c r="N51" s="89">
        <v>0</v>
      </c>
      <c r="O51" s="93">
        <v>1935363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965432.79</v>
      </c>
      <c r="K52" s="27">
        <v>0</v>
      </c>
      <c r="L52" s="95">
        <v>965432.79</v>
      </c>
      <c r="M52" s="91"/>
      <c r="N52" s="27">
        <v>0</v>
      </c>
      <c r="O52" s="96">
        <v>965433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67800</v>
      </c>
      <c r="O53" s="96">
        <v>67800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2900796.08</v>
      </c>
      <c r="K56" s="103">
        <v>0</v>
      </c>
      <c r="L56" s="105">
        <v>2900796</v>
      </c>
      <c r="M56" s="108"/>
      <c r="N56" s="103">
        <v>67800</v>
      </c>
      <c r="O56" s="105">
        <v>2968596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2329885.5199999902</v>
      </c>
      <c r="K58" s="109">
        <v>749.71</v>
      </c>
      <c r="L58" s="111">
        <v>2330635</v>
      </c>
      <c r="M58" s="58"/>
      <c r="N58" s="109">
        <v>-2895356</v>
      </c>
      <c r="O58" s="111">
        <v>-564721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59310180</v>
      </c>
      <c r="M60" s="26"/>
      <c r="N60" s="62">
        <v>27413402</v>
      </c>
      <c r="O60" s="95">
        <v>86723582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59310180</v>
      </c>
      <c r="M63" s="58"/>
      <c r="N63" s="56">
        <v>27413402</v>
      </c>
      <c r="O63" s="56">
        <v>86723582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61640815</v>
      </c>
      <c r="M65" s="58"/>
      <c r="N65" s="56">
        <v>24518046</v>
      </c>
      <c r="O65" s="56">
        <v>86158861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1</v>
      </c>
      <c r="M68" s="72"/>
      <c r="N68" s="73">
        <v>0</v>
      </c>
      <c r="O68" s="73">
        <v>-2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1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7Gd5OmVDDVtr+ydvUEgRCHaX1/nNeivUt6vf1SAg7hFb1E7GwqQMsAIo3uc9TJjI0qbKkMNpikCjbllLOCwtiQ==" saltValue="5nyvafX4EL4f20lot395Ew==" spinCount="100000" sheet="1" formatColumns="0" formatRows="0"/>
  <conditionalFormatting sqref="J68">
    <cfRule type="cellIs" dxfId="95" priority="1" operator="notEqual">
      <formula>0</formula>
    </cfRule>
    <cfRule type="cellIs" dxfId="94" priority="2" operator="equal">
      <formula>0</formula>
    </cfRule>
  </conditionalFormatting>
  <conditionalFormatting sqref="L68">
    <cfRule type="cellIs" dxfId="93" priority="9" operator="notEqual">
      <formula>0</formula>
    </cfRule>
    <cfRule type="cellIs" dxfId="92" priority="10" operator="equal">
      <formula>0</formula>
    </cfRule>
  </conditionalFormatting>
  <conditionalFormatting sqref="N68:O68">
    <cfRule type="cellIs" dxfId="91" priority="3" operator="notEqual">
      <formula>0</formula>
    </cfRule>
    <cfRule type="cellIs" dxfId="90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121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6972856</v>
      </c>
      <c r="H10" s="23"/>
      <c r="I10" s="21"/>
      <c r="J10" s="117">
        <v>14470305.540000001</v>
      </c>
      <c r="K10" s="89">
        <v>0</v>
      </c>
      <c r="L10" s="92">
        <v>14470305.540000001</v>
      </c>
      <c r="M10" s="90"/>
      <c r="N10" s="89">
        <v>0</v>
      </c>
      <c r="O10" s="93">
        <v>14470306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2220911.92</v>
      </c>
      <c r="K11" s="27">
        <v>0</v>
      </c>
      <c r="L11" s="95">
        <v>2220911.92</v>
      </c>
      <c r="M11" s="91"/>
      <c r="N11" s="27">
        <v>0</v>
      </c>
      <c r="O11" s="96">
        <v>2220912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6994004.1999999974</v>
      </c>
      <c r="K12" s="27">
        <v>0</v>
      </c>
      <c r="L12" s="95">
        <v>6994004.1999999974</v>
      </c>
      <c r="M12" s="91"/>
      <c r="N12" s="27">
        <v>0</v>
      </c>
      <c r="O12" s="96">
        <v>6994004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1254098.32</v>
      </c>
      <c r="K13" s="27">
        <v>0</v>
      </c>
      <c r="L13" s="95">
        <v>1254098.32</v>
      </c>
      <c r="M13" s="91"/>
      <c r="N13" s="27">
        <v>983540</v>
      </c>
      <c r="O13" s="96">
        <v>2237638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142280.94</v>
      </c>
      <c r="K14" s="27">
        <v>0</v>
      </c>
      <c r="L14" s="95">
        <v>142280.94</v>
      </c>
      <c r="M14" s="91"/>
      <c r="N14" s="27">
        <v>0</v>
      </c>
      <c r="O14" s="96">
        <v>142281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998775.84</v>
      </c>
      <c r="K16" s="27">
        <v>0</v>
      </c>
      <c r="L16" s="95">
        <v>998775.84</v>
      </c>
      <c r="M16" s="91"/>
      <c r="N16" s="27">
        <v>0</v>
      </c>
      <c r="O16" s="96">
        <v>998776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1522527.7299999997</v>
      </c>
      <c r="K17" s="35">
        <v>-518686.49</v>
      </c>
      <c r="L17" s="100">
        <v>1003841.2399999998</v>
      </c>
      <c r="M17" s="91"/>
      <c r="N17" s="35">
        <v>328178</v>
      </c>
      <c r="O17" s="101">
        <v>1332019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27602904.489999998</v>
      </c>
      <c r="K19" s="103">
        <v>-518686</v>
      </c>
      <c r="L19" s="104">
        <v>27084218</v>
      </c>
      <c r="M19" s="40"/>
      <c r="N19" s="103">
        <v>1311718</v>
      </c>
      <c r="O19" s="105">
        <v>28395936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46468291.510000005</v>
      </c>
      <c r="K23" s="89">
        <v>0</v>
      </c>
      <c r="L23" s="107">
        <v>46468291.510000005</v>
      </c>
      <c r="M23" s="91"/>
      <c r="N23" s="89">
        <v>784191</v>
      </c>
      <c r="O23" s="93">
        <v>47252483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10292520.620000001</v>
      </c>
      <c r="K24" s="27">
        <v>0</v>
      </c>
      <c r="L24" s="95">
        <v>10292520.620000001</v>
      </c>
      <c r="M24" s="91"/>
      <c r="N24" s="27">
        <v>1891928</v>
      </c>
      <c r="O24" s="96">
        <v>12184449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1894581.11</v>
      </c>
      <c r="K25" s="27">
        <v>0</v>
      </c>
      <c r="L25" s="95">
        <v>1894581.11</v>
      </c>
      <c r="M25" s="91"/>
      <c r="N25" s="27">
        <v>0</v>
      </c>
      <c r="O25" s="96">
        <v>1894581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9670065.629999999</v>
      </c>
      <c r="K26" s="27">
        <v>0</v>
      </c>
      <c r="L26" s="95">
        <v>9670065.629999999</v>
      </c>
      <c r="M26" s="91"/>
      <c r="N26" s="27">
        <v>0</v>
      </c>
      <c r="O26" s="96">
        <v>9670066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6181771.7400000002</v>
      </c>
      <c r="K27" s="27">
        <v>0</v>
      </c>
      <c r="L27" s="95">
        <v>6181771.7400000002</v>
      </c>
      <c r="M27" s="91"/>
      <c r="N27" s="27">
        <v>2181601</v>
      </c>
      <c r="O27" s="96">
        <v>8363373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8988679.1500000004</v>
      </c>
      <c r="K28" s="27">
        <v>0</v>
      </c>
      <c r="L28" s="95">
        <v>8988679.1500000004</v>
      </c>
      <c r="M28" s="91"/>
      <c r="N28" s="27">
        <v>61551</v>
      </c>
      <c r="O28" s="96">
        <v>9050230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3846258.0599999996</v>
      </c>
      <c r="K29" s="35">
        <v>0</v>
      </c>
      <c r="L29" s="100">
        <v>3846258.0599999996</v>
      </c>
      <c r="M29" s="91"/>
      <c r="N29" s="35">
        <v>0</v>
      </c>
      <c r="O29" s="101">
        <v>3846258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87342167.820000008</v>
      </c>
      <c r="K31" s="103">
        <v>0</v>
      </c>
      <c r="L31" s="104">
        <v>87342169</v>
      </c>
      <c r="M31" s="108"/>
      <c r="N31" s="103">
        <v>4919271</v>
      </c>
      <c r="O31" s="105">
        <v>92261440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-59739263.330000013</v>
      </c>
      <c r="K33" s="109">
        <v>-518686</v>
      </c>
      <c r="L33" s="110">
        <v>-60257951</v>
      </c>
      <c r="M33" s="40"/>
      <c r="N33" s="109">
        <v>-3607553</v>
      </c>
      <c r="O33" s="111">
        <v>-63865504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32292723.25</v>
      </c>
      <c r="K36" s="89">
        <v>0</v>
      </c>
      <c r="L36" s="92">
        <v>32292723.25</v>
      </c>
      <c r="M36" s="26"/>
      <c r="N36" s="89">
        <v>0</v>
      </c>
      <c r="O36" s="93">
        <v>32292723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4437099.29</v>
      </c>
      <c r="K37" s="27">
        <v>-112993.54</v>
      </c>
      <c r="L37" s="95">
        <v>4324105.75</v>
      </c>
      <c r="M37" s="26"/>
      <c r="N37" s="50">
        <v>0</v>
      </c>
      <c r="O37" s="96">
        <v>4324106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25024485.070000004</v>
      </c>
      <c r="K38" s="27">
        <v>112993.54</v>
      </c>
      <c r="L38" s="95">
        <v>25137478.610000003</v>
      </c>
      <c r="M38" s="26"/>
      <c r="N38" s="50">
        <v>2742380</v>
      </c>
      <c r="O38" s="96">
        <v>27879859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1746701.5</v>
      </c>
      <c r="K39" s="27">
        <v>0</v>
      </c>
      <c r="L39" s="95">
        <v>1746701.5</v>
      </c>
      <c r="M39" s="26"/>
      <c r="N39" s="50">
        <v>7272310</v>
      </c>
      <c r="O39" s="96">
        <v>9019012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>
        <v>-16900519</v>
      </c>
      <c r="O40" s="96">
        <v>-16900519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0</v>
      </c>
      <c r="K41" s="27">
        <v>0</v>
      </c>
      <c r="L41" s="95">
        <v>0</v>
      </c>
      <c r="M41" s="26"/>
      <c r="N41" s="50">
        <v>0</v>
      </c>
      <c r="O41" s="96">
        <v>0</v>
      </c>
      <c r="P41" s="51"/>
    </row>
    <row r="42" spans="1:16">
      <c r="A42" s="7" t="s">
        <v>64</v>
      </c>
      <c r="B42" s="12" t="s">
        <v>65</v>
      </c>
      <c r="C42" s="130" t="s">
        <v>312</v>
      </c>
      <c r="E42" s="141"/>
      <c r="F42" s="141"/>
      <c r="G42" s="20"/>
      <c r="H42" s="9"/>
      <c r="I42" s="9"/>
      <c r="J42" s="94">
        <v>0</v>
      </c>
      <c r="K42" s="27">
        <v>0</v>
      </c>
      <c r="L42" s="95">
        <v>0</v>
      </c>
      <c r="M42" s="26"/>
      <c r="N42" s="50">
        <v>0</v>
      </c>
      <c r="O42" s="96">
        <v>0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-2459.5700000000002</v>
      </c>
      <c r="K43" s="27">
        <v>0</v>
      </c>
      <c r="L43" s="95">
        <v>-2459.5700000000002</v>
      </c>
      <c r="M43" s="26"/>
      <c r="N43" s="50">
        <v>0</v>
      </c>
      <c r="O43" s="96">
        <v>-2460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63498549.539999999</v>
      </c>
      <c r="K46" s="109">
        <v>0</v>
      </c>
      <c r="L46" s="110">
        <v>63498550</v>
      </c>
      <c r="M46" s="36"/>
      <c r="N46" s="109">
        <v>-6885829</v>
      </c>
      <c r="O46" s="111">
        <v>56612721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309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3759286.209999986</v>
      </c>
      <c r="K49" s="109">
        <v>-518686</v>
      </c>
      <c r="L49" s="110">
        <v>3240599</v>
      </c>
      <c r="M49" s="36"/>
      <c r="N49" s="109">
        <v>-10493382</v>
      </c>
      <c r="O49" s="111">
        <v>-7252783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598847.5</v>
      </c>
      <c r="K51" s="89">
        <v>0</v>
      </c>
      <c r="L51" s="92">
        <v>598847.5</v>
      </c>
      <c r="M51" s="26"/>
      <c r="N51" s="89">
        <v>0</v>
      </c>
      <c r="O51" s="93">
        <v>598848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2146405.08</v>
      </c>
      <c r="K52" s="27">
        <v>-554274</v>
      </c>
      <c r="L52" s="95">
        <v>1592131.08</v>
      </c>
      <c r="M52" s="91"/>
      <c r="N52" s="27">
        <v>0</v>
      </c>
      <c r="O52" s="96">
        <v>1592131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317</v>
      </c>
      <c r="D54" s="20"/>
      <c r="E54" s="9"/>
      <c r="F54" s="9"/>
      <c r="G54" s="9"/>
      <c r="H54" s="20"/>
      <c r="I54" s="9"/>
      <c r="J54" s="99">
        <v>0</v>
      </c>
      <c r="K54" s="35">
        <v>-1420499</v>
      </c>
      <c r="L54" s="100">
        <v>-1420499</v>
      </c>
      <c r="M54" s="91"/>
      <c r="N54" s="35">
        <v>0</v>
      </c>
      <c r="O54" s="101">
        <v>-1420499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2745252.58</v>
      </c>
      <c r="K56" s="103">
        <v>-1974773</v>
      </c>
      <c r="L56" s="105">
        <v>770480</v>
      </c>
      <c r="M56" s="108"/>
      <c r="N56" s="103">
        <v>0</v>
      </c>
      <c r="O56" s="105">
        <v>770480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6504538.7899999861</v>
      </c>
      <c r="K58" s="109">
        <v>-2493459</v>
      </c>
      <c r="L58" s="111">
        <v>4011079</v>
      </c>
      <c r="M58" s="58"/>
      <c r="N58" s="109">
        <v>-10493382</v>
      </c>
      <c r="O58" s="111">
        <v>-6482303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121268042</v>
      </c>
      <c r="M60" s="26"/>
      <c r="N60" s="62">
        <v>80380158</v>
      </c>
      <c r="O60" s="95">
        <v>201648200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/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121268042</v>
      </c>
      <c r="M63" s="58"/>
      <c r="N63" s="56">
        <v>80380158</v>
      </c>
      <c r="O63" s="56">
        <v>201648200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125279121</v>
      </c>
      <c r="M65" s="58"/>
      <c r="N65" s="56">
        <v>69886776</v>
      </c>
      <c r="O65" s="56">
        <v>195165897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0</v>
      </c>
      <c r="O68" s="73">
        <v>0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3.9999961853027344E-2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EQftrvpa0UtSxlSJ/Vraw7D02FhV3ZfUmgp9oNgEA1U2vQQIP99W58euGWVGOWhJwW5Z64mxmipPMePb3ADRzA==" saltValue="llPgTjKz3oWwL4Q9m8OxhQ==" spinCount="100000" sheet="1" formatColumns="0" formatRows="0"/>
  <conditionalFormatting sqref="J68">
    <cfRule type="cellIs" dxfId="89" priority="1" operator="notEqual">
      <formula>0</formula>
    </cfRule>
    <cfRule type="cellIs" dxfId="88" priority="2" operator="equal">
      <formula>0</formula>
    </cfRule>
  </conditionalFormatting>
  <conditionalFormatting sqref="L68">
    <cfRule type="cellIs" dxfId="87" priority="9" operator="notEqual">
      <formula>0</formula>
    </cfRule>
    <cfRule type="cellIs" dxfId="86" priority="10" operator="equal">
      <formula>0</formula>
    </cfRule>
  </conditionalFormatting>
  <conditionalFormatting sqref="N68:O68">
    <cfRule type="cellIs" dxfId="85" priority="3" operator="notEqual">
      <formula>0</formula>
    </cfRule>
    <cfRule type="cellIs" dxfId="84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109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77205221.079999998</v>
      </c>
      <c r="H10" s="23"/>
      <c r="I10" s="21"/>
      <c r="J10" s="117">
        <v>69169346.359999999</v>
      </c>
      <c r="K10" s="89">
        <v>0</v>
      </c>
      <c r="L10" s="92">
        <v>69169346.359999999</v>
      </c>
      <c r="M10" s="90"/>
      <c r="N10" s="89">
        <v>0</v>
      </c>
      <c r="O10" s="93">
        <v>69169346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41900769.590000004</v>
      </c>
      <c r="K11" s="27">
        <v>0</v>
      </c>
      <c r="L11" s="95">
        <v>41900769.590000004</v>
      </c>
      <c r="M11" s="91"/>
      <c r="N11" s="27">
        <v>0</v>
      </c>
      <c r="O11" s="96">
        <v>41900770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3709873.5100000002</v>
      </c>
      <c r="K12" s="27">
        <v>0</v>
      </c>
      <c r="L12" s="95">
        <v>3709873.5100000002</v>
      </c>
      <c r="M12" s="91"/>
      <c r="N12" s="27">
        <v>0</v>
      </c>
      <c r="O12" s="96">
        <v>3709874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16611727.27</v>
      </c>
      <c r="K13" s="27">
        <v>0</v>
      </c>
      <c r="L13" s="95">
        <v>16611727.27</v>
      </c>
      <c r="M13" s="91"/>
      <c r="N13" s="27">
        <v>0</v>
      </c>
      <c r="O13" s="96">
        <v>16611727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21014</v>
      </c>
      <c r="K14" s="27">
        <v>4283080.88</v>
      </c>
      <c r="L14" s="95">
        <v>4304094.88</v>
      </c>
      <c r="M14" s="91"/>
      <c r="N14" s="27">
        <v>0</v>
      </c>
      <c r="O14" s="96">
        <v>4304095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6355939.0199999996</v>
      </c>
      <c r="K16" s="27">
        <v>-4283080.88</v>
      </c>
      <c r="L16" s="95">
        <v>2072858.1399999997</v>
      </c>
      <c r="M16" s="91"/>
      <c r="N16" s="27">
        <v>0</v>
      </c>
      <c r="O16" s="96">
        <v>2072858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3122010.5300000007</v>
      </c>
      <c r="K17" s="35">
        <v>0</v>
      </c>
      <c r="L17" s="100">
        <v>3122010.5300000007</v>
      </c>
      <c r="M17" s="91"/>
      <c r="N17" s="35">
        <v>30378782</v>
      </c>
      <c r="O17" s="101">
        <v>33500793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140890680.28</v>
      </c>
      <c r="K19" s="103">
        <v>0</v>
      </c>
      <c r="L19" s="104">
        <v>140890681</v>
      </c>
      <c r="M19" s="40"/>
      <c r="N19" s="103">
        <v>30378782</v>
      </c>
      <c r="O19" s="105">
        <v>171269463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313997410.55000001</v>
      </c>
      <c r="K23" s="89">
        <v>0</v>
      </c>
      <c r="L23" s="107">
        <v>313997410.55000001</v>
      </c>
      <c r="M23" s="91"/>
      <c r="N23" s="89">
        <v>1727456</v>
      </c>
      <c r="O23" s="93">
        <v>315724867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131214913.89999999</v>
      </c>
      <c r="K24" s="27">
        <v>0</v>
      </c>
      <c r="L24" s="95">
        <v>131214913.89999999</v>
      </c>
      <c r="M24" s="91"/>
      <c r="N24" s="27">
        <v>16585723</v>
      </c>
      <c r="O24" s="96">
        <v>147800637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14876605.030000001</v>
      </c>
      <c r="K25" s="27">
        <v>0</v>
      </c>
      <c r="L25" s="95">
        <v>14876605.030000001</v>
      </c>
      <c r="M25" s="91"/>
      <c r="N25" s="27">
        <v>0</v>
      </c>
      <c r="O25" s="96">
        <v>14876605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32370397.149999999</v>
      </c>
      <c r="K26" s="27">
        <v>0</v>
      </c>
      <c r="L26" s="95">
        <v>32370397.149999999</v>
      </c>
      <c r="M26" s="91"/>
      <c r="N26" s="27">
        <v>0</v>
      </c>
      <c r="O26" s="96">
        <v>32370397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25373414.849999998</v>
      </c>
      <c r="K27" s="27">
        <v>127537.04000000388</v>
      </c>
      <c r="L27" s="95">
        <v>25500951.890000001</v>
      </c>
      <c r="M27" s="91"/>
      <c r="N27" s="27">
        <v>11937150</v>
      </c>
      <c r="O27" s="96">
        <v>37438102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57981874.660000004</v>
      </c>
      <c r="K28" s="27">
        <v>0</v>
      </c>
      <c r="L28" s="95">
        <v>57981874.660000004</v>
      </c>
      <c r="M28" s="91"/>
      <c r="N28" s="27">
        <v>0</v>
      </c>
      <c r="O28" s="96">
        <v>57981875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33898443.689999998</v>
      </c>
      <c r="K29" s="35">
        <v>0</v>
      </c>
      <c r="L29" s="100">
        <v>33898443.689999998</v>
      </c>
      <c r="M29" s="91"/>
      <c r="N29" s="35">
        <v>0</v>
      </c>
      <c r="O29" s="101">
        <v>33898444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609713059.82999992</v>
      </c>
      <c r="K31" s="103">
        <v>127537.04000000388</v>
      </c>
      <c r="L31" s="104">
        <v>609840598</v>
      </c>
      <c r="M31" s="108"/>
      <c r="N31" s="103">
        <v>30250329</v>
      </c>
      <c r="O31" s="105">
        <v>640090927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313</v>
      </c>
      <c r="E33" s="20"/>
      <c r="F33" s="9"/>
      <c r="G33" s="9"/>
      <c r="H33" s="9"/>
      <c r="I33" s="9"/>
      <c r="J33" s="122">
        <v>-468822379.54999995</v>
      </c>
      <c r="K33" s="109">
        <v>-127537.04000000388</v>
      </c>
      <c r="L33" s="110">
        <v>-468949917</v>
      </c>
      <c r="M33" s="40"/>
      <c r="N33" s="109">
        <v>128453</v>
      </c>
      <c r="O33" s="111">
        <v>-468821464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195276007</v>
      </c>
      <c r="K36" s="89">
        <v>0</v>
      </c>
      <c r="L36" s="92">
        <v>195276007</v>
      </c>
      <c r="M36" s="26"/>
      <c r="N36" s="89">
        <v>0</v>
      </c>
      <c r="O36" s="93">
        <v>195276007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6104041.8600000003</v>
      </c>
      <c r="K37" s="27">
        <v>211816201.49000001</v>
      </c>
      <c r="L37" s="95">
        <v>217920243.35000002</v>
      </c>
      <c r="M37" s="26"/>
      <c r="N37" s="50">
        <v>0</v>
      </c>
      <c r="O37" s="96">
        <v>217920243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209010036.13999999</v>
      </c>
      <c r="K38" s="27">
        <v>-209010036.13999999</v>
      </c>
      <c r="L38" s="95">
        <v>0</v>
      </c>
      <c r="M38" s="26"/>
      <c r="N38" s="50">
        <v>0</v>
      </c>
      <c r="O38" s="96">
        <v>0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13903865.559999999</v>
      </c>
      <c r="K39" s="27">
        <v>0</v>
      </c>
      <c r="L39" s="95">
        <v>13903865.559999999</v>
      </c>
      <c r="M39" s="26"/>
      <c r="N39" s="50">
        <v>0</v>
      </c>
      <c r="O39" s="96">
        <v>13903866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18112601.989999998</v>
      </c>
      <c r="K40" s="27">
        <v>0</v>
      </c>
      <c r="L40" s="95">
        <v>18112601.989999998</v>
      </c>
      <c r="M40" s="26"/>
      <c r="N40" s="50">
        <v>-7499547</v>
      </c>
      <c r="O40" s="96">
        <v>10613055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866277.04999999993</v>
      </c>
      <c r="K41" s="27">
        <v>0</v>
      </c>
      <c r="L41" s="95">
        <v>866277.04999999993</v>
      </c>
      <c r="M41" s="26"/>
      <c r="N41" s="50">
        <v>0</v>
      </c>
      <c r="O41" s="96">
        <v>866277</v>
      </c>
      <c r="P41" s="51"/>
    </row>
    <row r="42" spans="1:16">
      <c r="A42" s="7" t="s">
        <v>64</v>
      </c>
      <c r="B42" s="12" t="s">
        <v>65</v>
      </c>
      <c r="C42" s="130" t="s">
        <v>312</v>
      </c>
      <c r="E42" s="141"/>
      <c r="F42" s="141"/>
      <c r="G42" s="20"/>
      <c r="H42" s="9"/>
      <c r="I42" s="9"/>
      <c r="J42" s="94">
        <v>0</v>
      </c>
      <c r="K42" s="27">
        <v>0</v>
      </c>
      <c r="L42" s="95">
        <v>0</v>
      </c>
      <c r="M42" s="26"/>
      <c r="N42" s="50">
        <v>0</v>
      </c>
      <c r="O42" s="96">
        <v>0</v>
      </c>
      <c r="P42" s="51"/>
    </row>
    <row r="43" spans="1:16">
      <c r="A43" s="1" t="s">
        <v>66</v>
      </c>
      <c r="B43" s="12" t="s">
        <v>33</v>
      </c>
      <c r="C43" s="130" t="s">
        <v>67</v>
      </c>
      <c r="G43" s="20"/>
      <c r="H43" s="20"/>
      <c r="I43" s="20"/>
      <c r="J43" s="94">
        <v>0</v>
      </c>
      <c r="K43" s="27">
        <v>0</v>
      </c>
      <c r="L43" s="95">
        <v>0</v>
      </c>
      <c r="M43" s="26"/>
      <c r="N43" s="50">
        <v>0</v>
      </c>
      <c r="O43" s="96">
        <v>0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443272829.60000002</v>
      </c>
      <c r="K46" s="109">
        <v>2806165.3500000238</v>
      </c>
      <c r="L46" s="110">
        <v>446078995</v>
      </c>
      <c r="M46" s="36"/>
      <c r="N46" s="109">
        <v>-7499547</v>
      </c>
      <c r="O46" s="111">
        <v>438579448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327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-25549549.949999928</v>
      </c>
      <c r="K49" s="109">
        <v>2678628.3100000201</v>
      </c>
      <c r="L49" s="110">
        <v>-22870922</v>
      </c>
      <c r="M49" s="36"/>
      <c r="N49" s="109">
        <v>-7371094</v>
      </c>
      <c r="O49" s="111">
        <v>-30242016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1499118.89</v>
      </c>
      <c r="K51" s="89">
        <v>0</v>
      </c>
      <c r="L51" s="92">
        <v>1499118.89</v>
      </c>
      <c r="M51" s="26"/>
      <c r="N51" s="89">
        <v>0</v>
      </c>
      <c r="O51" s="93">
        <v>1499119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103644528.34</v>
      </c>
      <c r="K52" s="27">
        <v>2926327.0099999905</v>
      </c>
      <c r="L52" s="95">
        <v>106570855.34999999</v>
      </c>
      <c r="M52" s="91"/>
      <c r="N52" s="27">
        <v>0</v>
      </c>
      <c r="O52" s="96">
        <v>106570855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2855221.73</v>
      </c>
      <c r="K53" s="27">
        <v>0</v>
      </c>
      <c r="L53" s="95">
        <v>2855221.73</v>
      </c>
      <c r="M53" s="91"/>
      <c r="N53" s="55">
        <v>0</v>
      </c>
      <c r="O53" s="96">
        <v>2855222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107998868.96000001</v>
      </c>
      <c r="K56" s="103">
        <v>2926327.0099999905</v>
      </c>
      <c r="L56" s="105">
        <v>110925196</v>
      </c>
      <c r="M56" s="108"/>
      <c r="N56" s="103">
        <v>0</v>
      </c>
      <c r="O56" s="105">
        <v>110925196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82449319.01000008</v>
      </c>
      <c r="K58" s="109">
        <v>5604955.3200000105</v>
      </c>
      <c r="L58" s="111">
        <v>88054274</v>
      </c>
      <c r="M58" s="58"/>
      <c r="N58" s="109">
        <v>-7371094</v>
      </c>
      <c r="O58" s="111">
        <v>80683180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1347000444</v>
      </c>
      <c r="M60" s="26"/>
      <c r="N60" s="62">
        <v>225028669</v>
      </c>
      <c r="O60" s="95">
        <v>1572029113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1347000444</v>
      </c>
      <c r="M63" s="58"/>
      <c r="N63" s="56">
        <v>225028669</v>
      </c>
      <c r="O63" s="56">
        <v>1572029113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1435054718</v>
      </c>
      <c r="M65" s="58"/>
      <c r="N65" s="56">
        <v>217657575</v>
      </c>
      <c r="O65" s="56">
        <v>1652712293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-1</v>
      </c>
      <c r="M68" s="72"/>
      <c r="N68" s="73">
        <v>0</v>
      </c>
      <c r="O68" s="73">
        <v>1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 t="s">
        <v>376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NMe/8ndGFO5ldpH0OURQka5oIOI+/xF+YU2mM5F36XxB5wdKb8OAnBQTlKrWYI3poPptV4R7nGEtxUomzSc9Ow==" saltValue="3F12KQvKccjK9tlCDvNxkg==" spinCount="100000" sheet="1" formatColumns="0" formatRows="0"/>
  <conditionalFormatting sqref="J68">
    <cfRule type="cellIs" dxfId="83" priority="1" operator="notEqual">
      <formula>0</formula>
    </cfRule>
    <cfRule type="cellIs" dxfId="82" priority="2" operator="equal">
      <formula>0</formula>
    </cfRule>
  </conditionalFormatting>
  <conditionalFormatting sqref="L68">
    <cfRule type="cellIs" dxfId="81" priority="9" operator="notEqual">
      <formula>0</formula>
    </cfRule>
    <cfRule type="cellIs" dxfId="80" priority="10" operator="equal">
      <formula>0</formula>
    </cfRule>
  </conditionalFormatting>
  <conditionalFormatting sqref="N68:O68">
    <cfRule type="cellIs" dxfId="79" priority="3" operator="notEqual">
      <formula>0</formula>
    </cfRule>
    <cfRule type="cellIs" dxfId="78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319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1515994.87</v>
      </c>
      <c r="H10" s="23"/>
      <c r="I10" s="21"/>
      <c r="J10" s="117">
        <v>698567.95999999985</v>
      </c>
      <c r="K10" s="89">
        <v>1</v>
      </c>
      <c r="L10" s="92">
        <v>698568.95999999985</v>
      </c>
      <c r="M10" s="90"/>
      <c r="N10" s="89">
        <v>0</v>
      </c>
      <c r="O10" s="93">
        <v>698569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643112.2300000001</v>
      </c>
      <c r="K11" s="27">
        <v>0</v>
      </c>
      <c r="L11" s="95">
        <v>643112.2300000001</v>
      </c>
      <c r="M11" s="91"/>
      <c r="N11" s="27">
        <v>347434</v>
      </c>
      <c r="O11" s="96">
        <v>990546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0</v>
      </c>
      <c r="K12" s="27">
        <v>0</v>
      </c>
      <c r="L12" s="95">
        <v>0</v>
      </c>
      <c r="M12" s="91"/>
      <c r="N12" s="27">
        <v>0</v>
      </c>
      <c r="O12" s="96">
        <v>0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443525.42000000004</v>
      </c>
      <c r="K13" s="27">
        <v>0</v>
      </c>
      <c r="L13" s="95">
        <v>443525.42000000004</v>
      </c>
      <c r="M13" s="91"/>
      <c r="N13" s="27">
        <v>0</v>
      </c>
      <c r="O13" s="96">
        <v>443525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410</v>
      </c>
      <c r="K14" s="27">
        <v>0</v>
      </c>
      <c r="L14" s="95">
        <v>410</v>
      </c>
      <c r="M14" s="91"/>
      <c r="N14" s="27">
        <v>0</v>
      </c>
      <c r="O14" s="96">
        <v>410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269470.82999999996</v>
      </c>
      <c r="K16" s="27">
        <v>0</v>
      </c>
      <c r="L16" s="95">
        <v>269470.82999999996</v>
      </c>
      <c r="M16" s="91"/>
      <c r="N16" s="27">
        <v>0</v>
      </c>
      <c r="O16" s="96">
        <v>269471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58528.869999999995</v>
      </c>
      <c r="K17" s="35">
        <v>0</v>
      </c>
      <c r="L17" s="100">
        <v>58528.869999999995</v>
      </c>
      <c r="M17" s="91"/>
      <c r="N17" s="35">
        <v>166</v>
      </c>
      <c r="O17" s="101">
        <v>58695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2113615.31</v>
      </c>
      <c r="K19" s="103">
        <v>1</v>
      </c>
      <c r="L19" s="104">
        <v>2113616</v>
      </c>
      <c r="M19" s="40"/>
      <c r="N19" s="103">
        <v>347600</v>
      </c>
      <c r="O19" s="105">
        <v>2461216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8602860.7699999996</v>
      </c>
      <c r="K23" s="89">
        <v>0</v>
      </c>
      <c r="L23" s="107">
        <v>8602860.7699999996</v>
      </c>
      <c r="M23" s="91"/>
      <c r="N23" s="89">
        <v>111777</v>
      </c>
      <c r="O23" s="93">
        <v>8714638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1910127.2199999997</v>
      </c>
      <c r="K24" s="27">
        <v>0</v>
      </c>
      <c r="L24" s="95">
        <v>1910127.2199999997</v>
      </c>
      <c r="M24" s="91"/>
      <c r="N24" s="27">
        <v>342819</v>
      </c>
      <c r="O24" s="96">
        <v>2252946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766087.09</v>
      </c>
      <c r="K25" s="27">
        <v>0</v>
      </c>
      <c r="L25" s="95">
        <v>766087.09</v>
      </c>
      <c r="M25" s="91"/>
      <c r="N25" s="27">
        <v>0</v>
      </c>
      <c r="O25" s="96">
        <v>766087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1639786.0499999998</v>
      </c>
      <c r="K26" s="27">
        <v>0</v>
      </c>
      <c r="L26" s="95">
        <v>1639786.0499999998</v>
      </c>
      <c r="M26" s="91"/>
      <c r="N26" s="27">
        <v>39851</v>
      </c>
      <c r="O26" s="96">
        <v>1679637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845348.3</v>
      </c>
      <c r="K27" s="27">
        <v>0</v>
      </c>
      <c r="L27" s="95">
        <v>845348.3</v>
      </c>
      <c r="M27" s="91"/>
      <c r="N27" s="27">
        <v>18066</v>
      </c>
      <c r="O27" s="96">
        <v>863414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2039396.8399999999</v>
      </c>
      <c r="K28" s="27">
        <v>0</v>
      </c>
      <c r="L28" s="95">
        <v>2039396.8399999999</v>
      </c>
      <c r="M28" s="91"/>
      <c r="N28" s="27">
        <v>3944</v>
      </c>
      <c r="O28" s="96">
        <v>2043341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967836.99</v>
      </c>
      <c r="K29" s="35">
        <v>0</v>
      </c>
      <c r="L29" s="100">
        <v>967836.99</v>
      </c>
      <c r="M29" s="91"/>
      <c r="N29" s="35">
        <v>0</v>
      </c>
      <c r="O29" s="101">
        <v>967837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16771443.26</v>
      </c>
      <c r="K31" s="103">
        <v>0</v>
      </c>
      <c r="L31" s="104">
        <v>16771443</v>
      </c>
      <c r="M31" s="108"/>
      <c r="N31" s="103">
        <v>516457</v>
      </c>
      <c r="O31" s="105">
        <v>17287900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-14657827.949999999</v>
      </c>
      <c r="K33" s="109">
        <v>1</v>
      </c>
      <c r="L33" s="110">
        <v>-14657827</v>
      </c>
      <c r="M33" s="40"/>
      <c r="N33" s="109">
        <v>-168857</v>
      </c>
      <c r="O33" s="111">
        <v>-14826684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9853761.379999999</v>
      </c>
      <c r="K36" s="89">
        <v>0</v>
      </c>
      <c r="L36" s="92">
        <v>9853761.379999999</v>
      </c>
      <c r="M36" s="26"/>
      <c r="N36" s="89">
        <v>0</v>
      </c>
      <c r="O36" s="93">
        <v>9853761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2390358.9900000002</v>
      </c>
      <c r="K37" s="27">
        <v>0</v>
      </c>
      <c r="L37" s="95">
        <v>2390358.9900000002</v>
      </c>
      <c r="M37" s="26"/>
      <c r="N37" s="50">
        <v>0</v>
      </c>
      <c r="O37" s="96">
        <v>2390359</v>
      </c>
      <c r="P37" s="51"/>
    </row>
    <row r="38" spans="1:16">
      <c r="A38" s="7" t="s">
        <v>56</v>
      </c>
      <c r="B38" s="12" t="s">
        <v>15</v>
      </c>
      <c r="C38" s="130" t="s">
        <v>57</v>
      </c>
      <c r="E38" s="141"/>
      <c r="F38" s="141"/>
      <c r="H38" s="9"/>
      <c r="I38" s="9"/>
      <c r="J38" s="94">
        <v>1673870.5299999998</v>
      </c>
      <c r="K38" s="27">
        <v>0</v>
      </c>
      <c r="L38" s="95">
        <v>1673870.5299999998</v>
      </c>
      <c r="M38" s="26"/>
      <c r="N38" s="50">
        <v>0</v>
      </c>
      <c r="O38" s="96">
        <v>1673871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H39" s="9"/>
      <c r="I39" s="9"/>
      <c r="J39" s="94">
        <v>260502.47999999998</v>
      </c>
      <c r="K39" s="27">
        <v>0</v>
      </c>
      <c r="L39" s="95">
        <v>260502.47999999998</v>
      </c>
      <c r="M39" s="26"/>
      <c r="N39" s="50">
        <v>139338</v>
      </c>
      <c r="O39" s="96">
        <v>399840</v>
      </c>
      <c r="P39" s="51"/>
    </row>
    <row r="40" spans="1:16">
      <c r="A40" s="7" t="s">
        <v>61</v>
      </c>
      <c r="B40" s="12" t="s">
        <v>59</v>
      </c>
      <c r="C40" s="112" t="s">
        <v>308</v>
      </c>
      <c r="D40" s="113"/>
      <c r="E40" s="114"/>
      <c r="F40" s="114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>
        <v>-416135</v>
      </c>
      <c r="O40" s="96">
        <v>-416135</v>
      </c>
      <c r="P40" s="51"/>
    </row>
    <row r="41" spans="1:16">
      <c r="A41" s="1" t="s">
        <v>62</v>
      </c>
      <c r="B41" s="12" t="s">
        <v>26</v>
      </c>
      <c r="C41" s="21" t="s">
        <v>63</v>
      </c>
      <c r="D41" s="20"/>
      <c r="E41" s="9"/>
      <c r="F41" s="9"/>
      <c r="G41" s="20"/>
      <c r="H41" s="9"/>
      <c r="I41" s="9"/>
      <c r="J41" s="94">
        <v>0</v>
      </c>
      <c r="K41" s="27">
        <v>0</v>
      </c>
      <c r="L41" s="95">
        <v>0</v>
      </c>
      <c r="M41" s="26"/>
      <c r="N41" s="50">
        <v>0</v>
      </c>
      <c r="O41" s="96">
        <v>0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0</v>
      </c>
      <c r="K42" s="27">
        <v>0</v>
      </c>
      <c r="L42" s="95">
        <v>0</v>
      </c>
      <c r="M42" s="26"/>
      <c r="N42" s="50">
        <v>0</v>
      </c>
      <c r="O42" s="96">
        <v>0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0</v>
      </c>
      <c r="K43" s="27">
        <v>0</v>
      </c>
      <c r="L43" s="95">
        <v>0</v>
      </c>
      <c r="M43" s="26"/>
      <c r="N43" s="50">
        <v>0</v>
      </c>
      <c r="O43" s="96">
        <v>0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14178493.379999999</v>
      </c>
      <c r="K46" s="109">
        <v>0</v>
      </c>
      <c r="L46" s="110">
        <v>14178493</v>
      </c>
      <c r="M46" s="36"/>
      <c r="N46" s="109">
        <v>-276797</v>
      </c>
      <c r="O46" s="111">
        <v>13901696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327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-479334.5700000003</v>
      </c>
      <c r="K49" s="109">
        <v>1</v>
      </c>
      <c r="L49" s="110">
        <v>-479334</v>
      </c>
      <c r="M49" s="36"/>
      <c r="N49" s="109">
        <v>-445654</v>
      </c>
      <c r="O49" s="111">
        <v>-924988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44919.25</v>
      </c>
      <c r="K51" s="89">
        <v>0</v>
      </c>
      <c r="L51" s="92">
        <v>44919.25</v>
      </c>
      <c r="M51" s="26"/>
      <c r="N51" s="89">
        <v>0</v>
      </c>
      <c r="O51" s="93">
        <v>44919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5341981.62</v>
      </c>
      <c r="K52" s="27">
        <v>0</v>
      </c>
      <c r="L52" s="95">
        <v>5341981.62</v>
      </c>
      <c r="M52" s="91"/>
      <c r="N52" s="27">
        <v>0</v>
      </c>
      <c r="O52" s="96">
        <v>5341982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5386900.8700000001</v>
      </c>
      <c r="K56" s="103">
        <v>0</v>
      </c>
      <c r="L56" s="105">
        <v>5386901</v>
      </c>
      <c r="M56" s="108"/>
      <c r="N56" s="103">
        <v>0</v>
      </c>
      <c r="O56" s="105">
        <v>5386901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4907566.3</v>
      </c>
      <c r="K58" s="109">
        <v>1</v>
      </c>
      <c r="L58" s="111">
        <v>4907567</v>
      </c>
      <c r="M58" s="58"/>
      <c r="N58" s="109">
        <v>-445654</v>
      </c>
      <c r="O58" s="111">
        <v>4461913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22945464</v>
      </c>
      <c r="M60" s="26"/>
      <c r="N60" s="62">
        <v>5671519</v>
      </c>
      <c r="O60" s="95">
        <v>28616983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50000</v>
      </c>
      <c r="O61" s="100">
        <v>50000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22945464</v>
      </c>
      <c r="M63" s="58"/>
      <c r="N63" s="56">
        <v>5721519</v>
      </c>
      <c r="O63" s="56">
        <v>28666983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27853031</v>
      </c>
      <c r="M65" s="58"/>
      <c r="N65" s="56">
        <v>5275865</v>
      </c>
      <c r="O65" s="56">
        <v>33128896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0</v>
      </c>
      <c r="O68" s="73">
        <v>0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3.7252902984619141E-8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nSRA4D/YapPWjN0w39IOHVxf/0L1k3SkRB2CmOMelshUTX9MW5TSYa1mMx0ELNPl6PlD2Yb7w1EV1/uLk7RFYQ==" saltValue="xoYGuAqkMq430GLwn9+ERg==" spinCount="100000" sheet="1" formatColumns="0" formatRows="0"/>
  <conditionalFormatting sqref="J68">
    <cfRule type="cellIs" dxfId="77" priority="1" operator="notEqual">
      <formula>0</formula>
    </cfRule>
    <cfRule type="cellIs" dxfId="76" priority="2" operator="equal">
      <formula>0</formula>
    </cfRule>
  </conditionalFormatting>
  <conditionalFormatting sqref="L68">
    <cfRule type="cellIs" dxfId="75" priority="9" operator="notEqual">
      <formula>0</formula>
    </cfRule>
    <cfRule type="cellIs" dxfId="74" priority="10" operator="equal">
      <formula>0</formula>
    </cfRule>
  </conditionalFormatting>
  <conditionalFormatting sqref="N68:O68">
    <cfRule type="cellIs" dxfId="73" priority="3" operator="notEqual">
      <formula>0</formula>
    </cfRule>
    <cfRule type="cellIs" dxfId="72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140625" style="4" customWidth="1"/>
    <col min="8" max="8" width="0.5703125" style="4" hidden="1" customWidth="1"/>
    <col min="9" max="9" width="2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111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2070282</v>
      </c>
      <c r="H10" s="23"/>
      <c r="I10" s="21"/>
      <c r="J10" s="117">
        <v>7763513.3199999984</v>
      </c>
      <c r="K10" s="89">
        <v>0</v>
      </c>
      <c r="L10" s="92">
        <v>7763513.3199999984</v>
      </c>
      <c r="M10" s="90"/>
      <c r="N10" s="89">
        <v>0</v>
      </c>
      <c r="O10" s="93">
        <v>7763513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193574.52</v>
      </c>
      <c r="K11" s="27">
        <v>0</v>
      </c>
      <c r="L11" s="95">
        <v>193574.52</v>
      </c>
      <c r="M11" s="91"/>
      <c r="N11" s="27">
        <v>0</v>
      </c>
      <c r="O11" s="96">
        <v>193575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3063236.58</v>
      </c>
      <c r="K12" s="27">
        <v>0</v>
      </c>
      <c r="L12" s="95">
        <v>3063236.58</v>
      </c>
      <c r="M12" s="91"/>
      <c r="N12" s="27">
        <v>0</v>
      </c>
      <c r="O12" s="96">
        <v>3063237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283666.89</v>
      </c>
      <c r="K13" s="27">
        <v>0</v>
      </c>
      <c r="L13" s="95">
        <v>283666.89</v>
      </c>
      <c r="M13" s="91"/>
      <c r="N13" s="27">
        <v>0</v>
      </c>
      <c r="O13" s="96">
        <v>283667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172990.77</v>
      </c>
      <c r="K14" s="27">
        <v>0</v>
      </c>
      <c r="L14" s="95">
        <v>172990.77</v>
      </c>
      <c r="M14" s="91"/>
      <c r="N14" s="27">
        <v>0</v>
      </c>
      <c r="O14" s="96">
        <v>172991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1526293.87</v>
      </c>
      <c r="K16" s="27">
        <v>0</v>
      </c>
      <c r="L16" s="95">
        <v>1526293.87</v>
      </c>
      <c r="M16" s="91"/>
      <c r="N16" s="27">
        <v>0</v>
      </c>
      <c r="O16" s="96">
        <v>1526294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449180.14</v>
      </c>
      <c r="K17" s="35">
        <v>0</v>
      </c>
      <c r="L17" s="100">
        <v>449180.14</v>
      </c>
      <c r="M17" s="91"/>
      <c r="N17" s="35">
        <v>100437</v>
      </c>
      <c r="O17" s="101">
        <v>549617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13452456.09</v>
      </c>
      <c r="K19" s="103">
        <v>0</v>
      </c>
      <c r="L19" s="104">
        <v>13452457</v>
      </c>
      <c r="M19" s="40"/>
      <c r="N19" s="103">
        <v>100437</v>
      </c>
      <c r="O19" s="105">
        <v>13552894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28167257.659999996</v>
      </c>
      <c r="K23" s="89">
        <v>0</v>
      </c>
      <c r="L23" s="107">
        <v>28167257.659999996</v>
      </c>
      <c r="M23" s="91"/>
      <c r="N23" s="89">
        <v>288000</v>
      </c>
      <c r="O23" s="93">
        <v>28455258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7253458.2599999998</v>
      </c>
      <c r="K24" s="27">
        <v>0</v>
      </c>
      <c r="L24" s="95">
        <v>7253458.2599999998</v>
      </c>
      <c r="M24" s="91"/>
      <c r="N24" s="27">
        <v>723600</v>
      </c>
      <c r="O24" s="96">
        <v>7977058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1870947.7500000002</v>
      </c>
      <c r="K25" s="27">
        <v>0</v>
      </c>
      <c r="L25" s="95">
        <v>1870947.7500000002</v>
      </c>
      <c r="M25" s="91"/>
      <c r="N25" s="27">
        <v>0</v>
      </c>
      <c r="O25" s="96">
        <v>1870948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5741491.7200000007</v>
      </c>
      <c r="K26" s="27">
        <v>0</v>
      </c>
      <c r="L26" s="95">
        <v>5741491.7200000007</v>
      </c>
      <c r="M26" s="91"/>
      <c r="N26" s="27">
        <v>342483</v>
      </c>
      <c r="O26" s="96">
        <v>6083975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4568311.59</v>
      </c>
      <c r="K27" s="27">
        <v>0</v>
      </c>
      <c r="L27" s="95">
        <v>4568311.59</v>
      </c>
      <c r="M27" s="91"/>
      <c r="N27" s="27">
        <v>2196038</v>
      </c>
      <c r="O27" s="96">
        <v>6764350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4351368.49</v>
      </c>
      <c r="K28" s="27">
        <v>0</v>
      </c>
      <c r="L28" s="95">
        <v>4351368.49</v>
      </c>
      <c r="M28" s="91"/>
      <c r="N28" s="27">
        <v>36730</v>
      </c>
      <c r="O28" s="96">
        <v>4388098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9220921.1899999995</v>
      </c>
      <c r="K29" s="35">
        <v>0</v>
      </c>
      <c r="L29" s="100">
        <v>9220921.1899999995</v>
      </c>
      <c r="M29" s="91"/>
      <c r="N29" s="35">
        <v>0</v>
      </c>
      <c r="O29" s="101">
        <v>9220921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61173756.659999989</v>
      </c>
      <c r="K31" s="103">
        <v>0</v>
      </c>
      <c r="L31" s="104">
        <v>61173757</v>
      </c>
      <c r="M31" s="108"/>
      <c r="N31" s="103">
        <v>3586851</v>
      </c>
      <c r="O31" s="105">
        <v>64760608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-47721300.569999993</v>
      </c>
      <c r="K33" s="109">
        <v>0</v>
      </c>
      <c r="L33" s="110">
        <v>-47721300</v>
      </c>
      <c r="M33" s="40"/>
      <c r="N33" s="109">
        <v>-3486414</v>
      </c>
      <c r="O33" s="111">
        <v>-51207714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23441943.239999998</v>
      </c>
      <c r="K36" s="89">
        <v>0</v>
      </c>
      <c r="L36" s="92">
        <v>23441943.239999998</v>
      </c>
      <c r="M36" s="26"/>
      <c r="N36" s="89">
        <v>0</v>
      </c>
      <c r="O36" s="93">
        <v>23441943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8355278.54</v>
      </c>
      <c r="K37" s="27">
        <v>0</v>
      </c>
      <c r="L37" s="95">
        <v>8355278.54</v>
      </c>
      <c r="M37" s="26"/>
      <c r="N37" s="50">
        <v>0</v>
      </c>
      <c r="O37" s="96">
        <v>8355279</v>
      </c>
      <c r="P37" s="51"/>
    </row>
    <row r="38" spans="1:16">
      <c r="A38" s="7" t="s">
        <v>56</v>
      </c>
      <c r="B38" s="12" t="s">
        <v>15</v>
      </c>
      <c r="C38" s="130" t="s">
        <v>57</v>
      </c>
      <c r="E38" s="141"/>
      <c r="F38" s="141"/>
      <c r="H38" s="9"/>
      <c r="I38" s="9"/>
      <c r="J38" s="94">
        <v>12224766.640000001</v>
      </c>
      <c r="K38" s="27">
        <v>0</v>
      </c>
      <c r="L38" s="95">
        <v>12224766.640000001</v>
      </c>
      <c r="M38" s="26"/>
      <c r="N38" s="50">
        <v>914522</v>
      </c>
      <c r="O38" s="96">
        <v>13139289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H39" s="9"/>
      <c r="I39" s="9"/>
      <c r="J39" s="94">
        <v>314178.44</v>
      </c>
      <c r="K39" s="27">
        <v>0</v>
      </c>
      <c r="L39" s="95">
        <v>314178.44</v>
      </c>
      <c r="M39" s="26"/>
      <c r="N39" s="50">
        <v>1416654</v>
      </c>
      <c r="O39" s="96">
        <v>1730832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H40" s="9"/>
      <c r="I40" s="9"/>
      <c r="J40" s="94">
        <v>25</v>
      </c>
      <c r="K40" s="27">
        <v>0</v>
      </c>
      <c r="L40" s="95">
        <v>25</v>
      </c>
      <c r="M40" s="26"/>
      <c r="N40" s="50">
        <v>4958294</v>
      </c>
      <c r="O40" s="96">
        <v>4958319</v>
      </c>
      <c r="P40" s="51"/>
    </row>
    <row r="41" spans="1:16">
      <c r="A41" s="1" t="s">
        <v>62</v>
      </c>
      <c r="B41" s="12" t="s">
        <v>26</v>
      </c>
      <c r="C41" s="21" t="s">
        <v>63</v>
      </c>
      <c r="D41" s="20"/>
      <c r="E41" s="9"/>
      <c r="F41" s="9"/>
      <c r="G41" s="20"/>
      <c r="H41" s="9"/>
      <c r="I41" s="9"/>
      <c r="J41" s="94">
        <v>10525</v>
      </c>
      <c r="K41" s="27">
        <v>0</v>
      </c>
      <c r="L41" s="95">
        <v>10525</v>
      </c>
      <c r="M41" s="26"/>
      <c r="N41" s="50">
        <v>0</v>
      </c>
      <c r="O41" s="96">
        <v>10525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0</v>
      </c>
      <c r="K42" s="27">
        <v>0</v>
      </c>
      <c r="L42" s="95">
        <v>0</v>
      </c>
      <c r="M42" s="26"/>
      <c r="N42" s="50">
        <v>0</v>
      </c>
      <c r="O42" s="96">
        <v>0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-841412.07000000007</v>
      </c>
      <c r="K43" s="27">
        <v>0</v>
      </c>
      <c r="L43" s="95">
        <v>-841412.07000000007</v>
      </c>
      <c r="M43" s="26"/>
      <c r="N43" s="50">
        <v>0</v>
      </c>
      <c r="O43" s="96">
        <v>-841412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43505304.789999999</v>
      </c>
      <c r="K46" s="109">
        <v>0</v>
      </c>
      <c r="L46" s="110">
        <v>43505305</v>
      </c>
      <c r="M46" s="36"/>
      <c r="N46" s="109">
        <v>7289470</v>
      </c>
      <c r="O46" s="111">
        <v>50794775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309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-4215995.7799999937</v>
      </c>
      <c r="K49" s="109">
        <v>0</v>
      </c>
      <c r="L49" s="110">
        <v>-4215995</v>
      </c>
      <c r="M49" s="36"/>
      <c r="N49" s="109">
        <v>3803056</v>
      </c>
      <c r="O49" s="111">
        <v>-412939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18813048</v>
      </c>
      <c r="K51" s="89">
        <v>0</v>
      </c>
      <c r="L51" s="92">
        <v>18813048</v>
      </c>
      <c r="M51" s="26"/>
      <c r="N51" s="89">
        <v>0</v>
      </c>
      <c r="O51" s="93">
        <v>18813048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1170124.02</v>
      </c>
      <c r="K52" s="27">
        <v>0</v>
      </c>
      <c r="L52" s="95">
        <v>1170124.02</v>
      </c>
      <c r="M52" s="91"/>
      <c r="N52" s="27">
        <v>0</v>
      </c>
      <c r="O52" s="96">
        <v>1170124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196037</v>
      </c>
      <c r="O53" s="96">
        <v>196037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19983172.02</v>
      </c>
      <c r="K56" s="103">
        <v>0</v>
      </c>
      <c r="L56" s="105">
        <v>19983172</v>
      </c>
      <c r="M56" s="108"/>
      <c r="N56" s="103">
        <v>196037</v>
      </c>
      <c r="O56" s="105">
        <v>20179209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315</v>
      </c>
      <c r="D58" s="20"/>
      <c r="E58" s="20"/>
      <c r="F58" s="9"/>
      <c r="G58" s="9"/>
      <c r="H58" s="9"/>
      <c r="I58" s="9"/>
      <c r="J58" s="109">
        <v>15767176.240000006</v>
      </c>
      <c r="K58" s="109">
        <v>0</v>
      </c>
      <c r="L58" s="111">
        <v>15767177</v>
      </c>
      <c r="M58" s="58"/>
      <c r="N58" s="109">
        <v>3999093</v>
      </c>
      <c r="O58" s="111">
        <v>19766270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106301792</v>
      </c>
      <c r="M60" s="26"/>
      <c r="N60" s="62">
        <v>57356216</v>
      </c>
      <c r="O60" s="95">
        <v>163658008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106301792</v>
      </c>
      <c r="M63" s="58"/>
      <c r="N63" s="56">
        <v>57356216</v>
      </c>
      <c r="O63" s="56">
        <v>163658008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122068969</v>
      </c>
      <c r="M65" s="58"/>
      <c r="N65" s="56">
        <v>61355309</v>
      </c>
      <c r="O65" s="56">
        <v>183424278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0</v>
      </c>
      <c r="O68" s="73">
        <v>0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0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8sLXoGYal6f9UEBxm0WRn+0dIF54BewaEiNs3eSsMvrEnUldeB+r9Nsz3z+as1aekwjIo2Cov7xS/GVtay1q+g==" saltValue="CrcSvMs/WsnndIkxNhjQDg==" spinCount="100000" sheet="1" formatColumns="0" formatRows="0"/>
  <conditionalFormatting sqref="J68">
    <cfRule type="cellIs" dxfId="71" priority="1" operator="notEqual">
      <formula>0</formula>
    </cfRule>
    <cfRule type="cellIs" dxfId="70" priority="2" operator="equal">
      <formula>0</formula>
    </cfRule>
  </conditionalFormatting>
  <conditionalFormatting sqref="L68">
    <cfRule type="cellIs" dxfId="69" priority="9" operator="notEqual">
      <formula>0</formula>
    </cfRule>
    <cfRule type="cellIs" dxfId="68" priority="10" operator="equal">
      <formula>0</formula>
    </cfRule>
  </conditionalFormatting>
  <conditionalFormatting sqref="N68:O68">
    <cfRule type="cellIs" dxfId="67" priority="3" operator="notEqual">
      <formula>0</formula>
    </cfRule>
    <cfRule type="cellIs" dxfId="66" priority="4" operator="equal">
      <formula>0</formula>
    </cfRule>
  </conditionalFormatting>
  <printOptions horizontalCentered="1"/>
  <pageMargins left="0.7" right="0.7" top="0.75" bottom="0.75" header="0.5" footer="0.5"/>
  <pageSetup scale="55" orientation="portrait" horizontalDpi="4294967294" verticalDpi="4294967294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R126"/>
  <sheetViews>
    <sheetView tabSelected="1"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12" hidden="1" customWidth="1"/>
    <col min="3" max="3" width="2" style="4" customWidth="1"/>
    <col min="4" max="4" width="9.140625" style="4" customWidth="1"/>
    <col min="5" max="7" width="14.5703125" style="4" customWidth="1"/>
    <col min="8" max="8" width="9.140625" style="4" hidden="1" customWidth="1"/>
    <col min="9" max="9" width="20.42578125" style="4" hidden="1" customWidth="1"/>
    <col min="10" max="12" width="16" style="146" customWidth="1"/>
    <col min="13" max="13" width="5.7109375" style="146" hidden="1" customWidth="1"/>
    <col min="14" max="15" width="16" style="146" customWidth="1"/>
    <col min="16" max="16" width="16.5703125" style="4" customWidth="1"/>
    <col min="17" max="17" width="11.140625" style="4"/>
    <col min="18" max="18" width="16" style="4" customWidth="1"/>
    <col min="19" max="16384" width="11.140625" style="4"/>
  </cols>
  <sheetData>
    <row r="1" spans="1:16">
      <c r="B1" s="2"/>
      <c r="D1" s="135"/>
      <c r="E1" s="135"/>
      <c r="F1" s="135"/>
      <c r="G1" s="135"/>
      <c r="H1" s="135"/>
      <c r="I1" s="135"/>
      <c r="J1" s="132"/>
      <c r="K1" s="132" t="s">
        <v>124</v>
      </c>
      <c r="L1" s="132"/>
      <c r="M1" s="132"/>
      <c r="N1" s="132"/>
      <c r="O1" s="132"/>
      <c r="P1" s="3"/>
    </row>
    <row r="2" spans="1:16">
      <c r="B2" s="2"/>
      <c r="D2" s="145"/>
      <c r="E2" s="145"/>
      <c r="F2" s="145"/>
      <c r="G2" s="145"/>
      <c r="H2" s="145"/>
      <c r="I2" s="145"/>
      <c r="J2" s="131"/>
      <c r="K2" s="131" t="s">
        <v>0</v>
      </c>
      <c r="L2" s="131"/>
      <c r="M2" s="131"/>
      <c r="N2" s="131"/>
      <c r="O2" s="131"/>
      <c r="P2" s="5"/>
    </row>
    <row r="3" spans="1:16" ht="12.75" customHeight="1">
      <c r="B3" s="2"/>
      <c r="D3" s="15"/>
      <c r="E3" s="15"/>
      <c r="F3" s="15"/>
      <c r="G3" s="15"/>
      <c r="H3" s="15"/>
      <c r="I3" s="15"/>
      <c r="J3" s="133"/>
      <c r="K3" s="133" t="s">
        <v>1</v>
      </c>
      <c r="L3" s="133"/>
      <c r="M3" s="133"/>
      <c r="N3" s="133"/>
      <c r="O3" s="143" t="s">
        <v>2</v>
      </c>
    </row>
    <row r="4" spans="1:16">
      <c r="B4" s="2"/>
      <c r="D4" s="137"/>
      <c r="E4" s="137"/>
      <c r="F4" s="137"/>
      <c r="G4" s="137"/>
      <c r="H4" s="137"/>
      <c r="I4" s="137"/>
      <c r="J4" s="134"/>
      <c r="K4" s="134" t="s">
        <v>378</v>
      </c>
      <c r="L4" s="134"/>
      <c r="M4" s="134"/>
      <c r="N4" s="134"/>
      <c r="O4" s="146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14"/>
      <c r="K5" s="14"/>
      <c r="L5" s="14"/>
      <c r="M5" s="14"/>
      <c r="N5" s="14"/>
      <c r="O5" s="14"/>
      <c r="P5" s="11"/>
    </row>
    <row r="6" spans="1:16" ht="25.5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J7" s="14"/>
      <c r="K7" s="14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14"/>
      <c r="K8" s="14"/>
      <c r="L8" s="14"/>
      <c r="M8" s="14"/>
      <c r="N8" s="14"/>
      <c r="O8" s="14"/>
      <c r="P8" s="11"/>
    </row>
    <row r="9" spans="1:16">
      <c r="B9" s="19"/>
      <c r="C9" s="20"/>
      <c r="D9" s="21" t="s">
        <v>10</v>
      </c>
      <c r="E9" s="9"/>
      <c r="F9" s="9"/>
      <c r="G9" s="9"/>
      <c r="H9" s="9"/>
      <c r="I9" s="20"/>
      <c r="J9" s="147"/>
      <c r="K9" s="147"/>
      <c r="L9" s="147"/>
      <c r="M9" s="14"/>
      <c r="N9" s="147"/>
      <c r="O9" s="147"/>
    </row>
    <row r="10" spans="1:16">
      <c r="A10" s="1" t="s">
        <v>11</v>
      </c>
      <c r="B10" s="19" t="s">
        <v>12</v>
      </c>
      <c r="C10" s="20"/>
      <c r="D10" s="22" t="s">
        <v>13</v>
      </c>
      <c r="E10" s="20"/>
      <c r="G10" s="140">
        <f>SUM(EASTERNFL:VALENCIA!G10)</f>
        <v>393530403.33999997</v>
      </c>
      <c r="H10" s="23"/>
      <c r="I10" s="21"/>
      <c r="J10" s="154">
        <f>SUM(EASTERNFL:VALENCIA!J10)</f>
        <v>535023468.74999994</v>
      </c>
      <c r="K10" s="154">
        <f>SUM(EASTERNFL:VALENCIA!K10)</f>
        <v>0.54</v>
      </c>
      <c r="L10" s="154">
        <f>SUM(EASTERNFL:VALENCIA!L10)</f>
        <v>535023469.2899999</v>
      </c>
      <c r="M10" s="154">
        <f>SUM(EASTERNFL:VALENCIA!M10)</f>
        <v>0</v>
      </c>
      <c r="N10" s="154">
        <f>SUM(EASTERNFL:VALENCIA!N10)</f>
        <v>0</v>
      </c>
      <c r="O10" s="154">
        <f>SUM(EASTERNFL:VALENCIA!O10)</f>
        <v>535023469</v>
      </c>
      <c r="P10" s="24"/>
    </row>
    <row r="11" spans="1:16">
      <c r="A11" s="1" t="s">
        <v>14</v>
      </c>
      <c r="B11" s="19" t="s">
        <v>15</v>
      </c>
      <c r="C11" s="20"/>
      <c r="D11" s="21" t="s">
        <v>16</v>
      </c>
      <c r="E11" s="9"/>
      <c r="F11" s="25"/>
      <c r="G11" s="26"/>
      <c r="H11" s="9"/>
      <c r="I11" s="20"/>
      <c r="J11" s="154">
        <f>SUM(EASTERNFL:VALENCIA!J11)</f>
        <v>123249373.49000002</v>
      </c>
      <c r="K11" s="154">
        <f>SUM(EASTERNFL:VALENCIA!K11)</f>
        <v>-0.12</v>
      </c>
      <c r="L11" s="154">
        <f>SUM(EASTERNFL:VALENCIA!L11)</f>
        <v>123249373.37000002</v>
      </c>
      <c r="M11" s="154">
        <f>SUM(EASTERNFL:VALENCIA!M11)</f>
        <v>0</v>
      </c>
      <c r="N11" s="154">
        <f>SUM(EASTERNFL:VALENCIA!N11)</f>
        <v>347434</v>
      </c>
      <c r="O11" s="154">
        <f>SUM(EASTERNFL:VALENCIA!O11)</f>
        <v>123596807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154">
        <f>SUM(EASTERNFL:VALENCIA!J12)</f>
        <v>55041374.949999988</v>
      </c>
      <c r="K12" s="154">
        <f>SUM(EASTERNFL:VALENCIA!K12)</f>
        <v>0</v>
      </c>
      <c r="L12" s="154">
        <f>SUM(EASTERNFL:VALENCIA!L12)</f>
        <v>55041374.949999988</v>
      </c>
      <c r="M12" s="154">
        <f>SUM(EASTERNFL:VALENCIA!M12)</f>
        <v>0</v>
      </c>
      <c r="N12" s="154">
        <f>SUM(EASTERNFL:VALENCIA!N12)</f>
        <v>749278</v>
      </c>
      <c r="O12" s="154">
        <f>SUM(EASTERNFL:VALENCIA!O12)</f>
        <v>55790654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154">
        <f>SUM(EASTERNFL:VALENCIA!J13)</f>
        <v>51858255.720000006</v>
      </c>
      <c r="K13" s="154">
        <f>SUM(EASTERNFL:VALENCIA!K13)</f>
        <v>323234.58</v>
      </c>
      <c r="L13" s="154">
        <f>SUM(EASTERNFL:VALENCIA!L13)</f>
        <v>52181490.300000004</v>
      </c>
      <c r="M13" s="154">
        <f>SUM(EASTERNFL:VALENCIA!M13)</f>
        <v>0</v>
      </c>
      <c r="N13" s="154">
        <f>SUM(EASTERNFL:VALENCIA!N13)</f>
        <v>21400708.969999999</v>
      </c>
      <c r="O13" s="154">
        <f>SUM(EASTERNFL:VALENCIA!O13)</f>
        <v>73582199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154">
        <f>SUM(EASTERNFL:VALENCIA!J14)</f>
        <v>7937273.9099999992</v>
      </c>
      <c r="K14" s="154">
        <f>SUM(EASTERNFL:VALENCIA!K14)</f>
        <v>4596652.5699999994</v>
      </c>
      <c r="L14" s="154">
        <f>SUM(EASTERNFL:VALENCIA!L14)</f>
        <v>12533926.480000002</v>
      </c>
      <c r="M14" s="154">
        <f>SUM(EASTERNFL:VALENCIA!M14)</f>
        <v>0</v>
      </c>
      <c r="N14" s="154">
        <f>SUM(EASTERNFL:VALENCIA!N14)</f>
        <v>0</v>
      </c>
      <c r="O14" s="154">
        <f>SUM(EASTERNFL:VALENCIA!O14)</f>
        <v>12533925</v>
      </c>
      <c r="P14" s="28"/>
    </row>
    <row r="15" spans="1:16">
      <c r="A15" s="29"/>
      <c r="B15" s="30"/>
      <c r="C15" s="20"/>
      <c r="D15" s="21" t="s">
        <v>23</v>
      </c>
      <c r="E15" s="9"/>
      <c r="F15" s="31"/>
      <c r="G15" s="26"/>
      <c r="H15" s="32"/>
      <c r="I15" s="20"/>
      <c r="J15" s="154">
        <f>SUM(EASTERNFL:VALENCIA!J15)</f>
        <v>0</v>
      </c>
      <c r="K15" s="154">
        <f>SUM(EASTERNFL:VALENCIA!K15)</f>
        <v>0</v>
      </c>
      <c r="L15" s="154">
        <f>SUM(EASTERNFL:VALENCIA!L15)</f>
        <v>0</v>
      </c>
      <c r="M15" s="154">
        <f>SUM(EASTERNFL:VALENCIA!M15)</f>
        <v>0</v>
      </c>
      <c r="N15" s="154">
        <f>SUM(EASTERNFL:VALENCIA!N15)</f>
        <v>0</v>
      </c>
      <c r="O15" s="154">
        <f>SUM(EASTERNFL:VALENCIA!O15)</f>
        <v>0</v>
      </c>
    </row>
    <row r="16" spans="1:16">
      <c r="A16" s="29" t="s">
        <v>24</v>
      </c>
      <c r="B16" s="30" t="s">
        <v>12</v>
      </c>
      <c r="C16" s="20"/>
      <c r="D16" s="22" t="s">
        <v>13</v>
      </c>
      <c r="E16" s="20"/>
      <c r="F16" s="140"/>
      <c r="G16" s="140">
        <f>SUM(EASTERNFL:VALENCIA!G16)</f>
        <v>7300329.2200000007</v>
      </c>
      <c r="H16" s="32"/>
      <c r="I16" s="20"/>
      <c r="J16" s="154">
        <f>SUM(EASTERNFL:VALENCIA!J16)</f>
        <v>49335820.459999979</v>
      </c>
      <c r="K16" s="154">
        <f>SUM(EASTERNFL:VALENCIA!K16)</f>
        <v>-5001627.2799999993</v>
      </c>
      <c r="L16" s="154">
        <f>SUM(EASTERNFL:VALENCIA!L16)</f>
        <v>44334193.179999992</v>
      </c>
      <c r="M16" s="154">
        <f>SUM(EASTERNFL:VALENCIA!M16)</f>
        <v>0</v>
      </c>
      <c r="N16" s="154">
        <f>SUM(EASTERNFL:VALENCIA!N16)</f>
        <v>16631349</v>
      </c>
      <c r="O16" s="154">
        <f>SUM(EASTERNFL:VALENCIA!O16)</f>
        <v>60965543</v>
      </c>
      <c r="P16" s="28"/>
    </row>
    <row r="17" spans="1:18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155">
        <f>SUM(EASTERNFL:VALENCIA!J17)</f>
        <v>24266958.860000007</v>
      </c>
      <c r="K17" s="155">
        <f>SUM(EASTERNFL:VALENCIA!K17)</f>
        <v>414258.60000000003</v>
      </c>
      <c r="L17" s="155">
        <f>SUM(EASTERNFL:VALENCIA!L17)</f>
        <v>24681217.460000008</v>
      </c>
      <c r="M17" s="155">
        <f>SUM(EASTERNFL:VALENCIA!M17)</f>
        <v>0</v>
      </c>
      <c r="N17" s="155">
        <f>SUM(EASTERNFL:VALENCIA!N17)</f>
        <v>74622472.150000006</v>
      </c>
      <c r="O17" s="155">
        <f>SUM(EASTERNFL:VALENCIA!O17)</f>
        <v>99303687</v>
      </c>
      <c r="P17" s="28"/>
      <c r="R17" s="146"/>
    </row>
    <row r="18" spans="1:18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156"/>
      <c r="K18" s="157"/>
      <c r="L18" s="156"/>
      <c r="M18" s="157"/>
      <c r="N18" s="157"/>
      <c r="O18" s="157"/>
    </row>
    <row r="19" spans="1:18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58">
        <f t="array" ref="J19">SUM(ROUND(J10:J17,0))</f>
        <v>846712526</v>
      </c>
      <c r="K19" s="158">
        <f t="array" ref="K19">SUM(ROUND(K10:K17,0))</f>
        <v>332521</v>
      </c>
      <c r="L19" s="158">
        <f t="array" ref="L19">SUM(ROUND(L10:L17,0))</f>
        <v>847045043</v>
      </c>
      <c r="M19" s="159"/>
      <c r="N19" s="158">
        <f t="array" ref="N19">SUM(ROUND(N10:N17,0))</f>
        <v>113751242</v>
      </c>
      <c r="O19" s="158">
        <f t="array" ref="O19">SUM(ROUND(O10:O17,0))</f>
        <v>960796284</v>
      </c>
      <c r="P19" s="41"/>
    </row>
    <row r="20" spans="1:18">
      <c r="A20" s="29"/>
      <c r="B20" s="33"/>
      <c r="C20" s="9"/>
      <c r="D20" s="9"/>
      <c r="E20" s="9"/>
      <c r="F20" s="9"/>
      <c r="G20" s="9"/>
      <c r="H20" s="9"/>
      <c r="I20" s="9"/>
      <c r="J20" s="160"/>
      <c r="K20" s="160"/>
      <c r="L20" s="160"/>
      <c r="M20" s="160"/>
      <c r="N20" s="160"/>
      <c r="O20" s="160"/>
      <c r="P20" s="11"/>
    </row>
    <row r="21" spans="1:18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60"/>
      <c r="K21" s="160"/>
      <c r="L21" s="160"/>
      <c r="M21" s="160"/>
      <c r="N21" s="160"/>
      <c r="O21" s="160"/>
      <c r="P21" s="11"/>
    </row>
    <row r="22" spans="1:18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60"/>
      <c r="K22" s="160"/>
      <c r="L22" s="160"/>
      <c r="M22" s="160"/>
      <c r="N22" s="160"/>
      <c r="O22" s="160"/>
      <c r="P22" s="11"/>
    </row>
    <row r="23" spans="1:18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54">
        <f>SUM(EASTERNFL:VALENCIA!J23)</f>
        <v>2026399266.6500003</v>
      </c>
      <c r="K23" s="154">
        <f>SUM(EASTERNFL:VALENCIA!K23)</f>
        <v>0</v>
      </c>
      <c r="L23" s="154">
        <f>SUM(EASTERNFL:VALENCIA!L23)</f>
        <v>2026399266.6500003</v>
      </c>
      <c r="M23" s="154">
        <f>SUM(EASTERNFL:VALENCIA!M23)</f>
        <v>0</v>
      </c>
      <c r="N23" s="154">
        <f>SUM(EASTERNFL:VALENCIA!N23)</f>
        <v>10492533.33</v>
      </c>
      <c r="O23" s="161">
        <f t="shared" ref="O23:O29" si="0">ROUND(N23,0)+ROUND(L23,0)</f>
        <v>2036891800</v>
      </c>
      <c r="P23" s="28"/>
    </row>
    <row r="24" spans="1:18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154">
        <f>SUM(EASTERNFL:VALENCIA!J24)</f>
        <v>621538487.03300011</v>
      </c>
      <c r="K24" s="154">
        <f>SUM(EASTERNFL:VALENCIA!K24)</f>
        <v>-0.18</v>
      </c>
      <c r="L24" s="154">
        <f>SUM(EASTERNFL:VALENCIA!L24)</f>
        <v>621538486.85300004</v>
      </c>
      <c r="M24" s="161"/>
      <c r="N24" s="154">
        <f>SUM(EASTERNFL:VALENCIA!N24)</f>
        <v>59407997.890000001</v>
      </c>
      <c r="O24" s="161">
        <f t="shared" si="0"/>
        <v>680946485</v>
      </c>
      <c r="P24" s="28"/>
    </row>
    <row r="25" spans="1:18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154">
        <f>SUM(EASTERNFL:VALENCIA!J25)</f>
        <v>99621477.730000004</v>
      </c>
      <c r="K25" s="154">
        <f>SUM(EASTERNFL:VALENCIA!K25)</f>
        <v>-0.15</v>
      </c>
      <c r="L25" s="154">
        <f>SUM(EASTERNFL:VALENCIA!L25)</f>
        <v>99621477.579999998</v>
      </c>
      <c r="M25" s="161"/>
      <c r="N25" s="154">
        <f>SUM(EASTERNFL:VALENCIA!N25)</f>
        <v>407744</v>
      </c>
      <c r="O25" s="161">
        <f t="shared" si="0"/>
        <v>100029222</v>
      </c>
      <c r="P25" s="28"/>
    </row>
    <row r="26" spans="1:18">
      <c r="A26" s="1" t="s">
        <v>39</v>
      </c>
      <c r="B26" s="12" t="s">
        <v>33</v>
      </c>
      <c r="C26" s="22"/>
      <c r="D26" s="21" t="s">
        <v>40</v>
      </c>
      <c r="E26" s="9"/>
      <c r="F26" s="9"/>
      <c r="G26" s="20"/>
      <c r="H26" s="9"/>
      <c r="I26" s="9"/>
      <c r="J26" s="154">
        <f>SUM(EASTERNFL:VALENCIA!J26)</f>
        <v>281862748.78999996</v>
      </c>
      <c r="K26" s="154">
        <f>SUM(EASTERNFL:VALENCIA!K26)</f>
        <v>-0.17</v>
      </c>
      <c r="L26" s="154">
        <f>SUM(EASTERNFL:VALENCIA!L26)</f>
        <v>281862748.62</v>
      </c>
      <c r="M26" s="161"/>
      <c r="N26" s="154">
        <f>SUM(EASTERNFL:VALENCIA!N26)</f>
        <v>32904228</v>
      </c>
      <c r="O26" s="161">
        <f t="shared" si="0"/>
        <v>314766977</v>
      </c>
      <c r="P26" s="28"/>
    </row>
    <row r="27" spans="1:18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154">
        <f>SUM(EASTERNFL:VALENCIA!J27)</f>
        <v>197951444.10999998</v>
      </c>
      <c r="K27" s="154">
        <f>SUM(EASTERNFL:VALENCIA!K27)</f>
        <v>9392736.1000000052</v>
      </c>
      <c r="L27" s="154">
        <f>SUM(EASTERNFL:VALENCIA!L27)</f>
        <v>207344180.20999998</v>
      </c>
      <c r="M27" s="161"/>
      <c r="N27" s="154">
        <f>SUM(EASTERNFL:VALENCIA!N27)</f>
        <v>54158942.710000001</v>
      </c>
      <c r="O27" s="161">
        <f t="shared" si="0"/>
        <v>261503123</v>
      </c>
      <c r="P27" s="28"/>
    </row>
    <row r="28" spans="1:18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154">
        <f>SUM(EASTERNFL:VALENCIA!J28)</f>
        <v>337185157.77000004</v>
      </c>
      <c r="K28" s="154">
        <f>SUM(EASTERNFL:VALENCIA!K28)</f>
        <v>635437.13</v>
      </c>
      <c r="L28" s="154">
        <f>SUM(EASTERNFL:VALENCIA!L28)</f>
        <v>337820594.90000004</v>
      </c>
      <c r="M28" s="161"/>
      <c r="N28" s="154">
        <f>SUM(EASTERNFL:VALENCIA!N28)</f>
        <v>1626387.08</v>
      </c>
      <c r="O28" s="161">
        <f t="shared" si="0"/>
        <v>339446982</v>
      </c>
      <c r="P28" s="28"/>
    </row>
    <row r="29" spans="1:18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155">
        <f>SUM(EASTERNFL:VALENCIA!J29)</f>
        <v>229651657.62</v>
      </c>
      <c r="K29" s="155">
        <f>SUM(EASTERNFL:VALENCIA!K29)</f>
        <v>0.42</v>
      </c>
      <c r="L29" s="155">
        <f>SUM(EASTERNFL:VALENCIA!L29)</f>
        <v>229651658.03999999</v>
      </c>
      <c r="M29" s="162"/>
      <c r="N29" s="155">
        <f>SUM(EASTERNFL:VALENCIA!N29)</f>
        <v>2577474.9699999997</v>
      </c>
      <c r="O29" s="162">
        <f t="shared" si="0"/>
        <v>232229133</v>
      </c>
      <c r="P29" s="28"/>
    </row>
    <row r="30" spans="1:18">
      <c r="C30" s="22"/>
      <c r="D30" s="21"/>
      <c r="E30" s="9"/>
      <c r="F30" s="9"/>
      <c r="G30" s="20"/>
      <c r="H30" s="9"/>
      <c r="I30" s="9"/>
      <c r="J30" s="163"/>
      <c r="K30" s="163"/>
      <c r="L30" s="163"/>
      <c r="M30" s="163"/>
      <c r="N30" s="163"/>
      <c r="O30" s="163"/>
      <c r="P30" s="45"/>
    </row>
    <row r="31" spans="1:18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58">
        <f t="array" ref="J31">SUM(ROUND(J23:J29,0))</f>
        <v>3794210241</v>
      </c>
      <c r="K31" s="158">
        <f t="array" ref="K31">SUM(ROUND(K23:K29,0))</f>
        <v>10028173</v>
      </c>
      <c r="L31" s="158">
        <f t="array" ref="L31">SUM(ROUND(L23:L29,0))</f>
        <v>3804238414</v>
      </c>
      <c r="M31" s="158">
        <f t="array" ref="M31">SUM(ROUND(M23:M29,0))</f>
        <v>0</v>
      </c>
      <c r="N31" s="158">
        <f t="array" ref="N31">SUM(ROUND(N23:N29,0))</f>
        <v>161575308</v>
      </c>
      <c r="O31" s="158">
        <f t="array" ref="O31">SUM(ROUND(O23:O29,0))</f>
        <v>3965813722</v>
      </c>
      <c r="P31" s="41"/>
    </row>
    <row r="32" spans="1:18">
      <c r="A32" s="7"/>
      <c r="C32" s="22"/>
      <c r="D32" s="46"/>
      <c r="E32" s="9"/>
      <c r="F32" s="9"/>
      <c r="G32" s="20"/>
      <c r="H32" s="9"/>
      <c r="I32" s="9"/>
      <c r="J32" s="156"/>
      <c r="K32" s="156"/>
      <c r="L32" s="156"/>
      <c r="M32" s="156"/>
      <c r="N32" s="156"/>
      <c r="O32" s="156"/>
      <c r="P32" s="47"/>
    </row>
    <row r="33" spans="1:16">
      <c r="C33" s="9"/>
      <c r="D33" s="39" t="str">
        <f>IF(L33&lt;0,IF(N33&gt;0,"Operating Income (Loss)","Operating Loss"),IF(L33&gt;0,IF(N33&gt;=0,"Operating Income","Operating Income (Loss)"),IF(N33&lt;0,"Operating Loss",IF(N33&gt;0,"Operating Income","Operating Income (Loss)"))))</f>
        <v>Operating Loss</v>
      </c>
      <c r="E33" s="20"/>
      <c r="F33" s="9"/>
      <c r="G33" s="9"/>
      <c r="H33" s="9"/>
      <c r="I33" s="9"/>
      <c r="J33" s="158">
        <f>J19-J31</f>
        <v>-2947497715</v>
      </c>
      <c r="K33" s="158">
        <f>K19-K31</f>
        <v>-9695652</v>
      </c>
      <c r="L33" s="158">
        <f>L19-L31</f>
        <v>-2957193371</v>
      </c>
      <c r="M33" s="159"/>
      <c r="N33" s="158">
        <f>N19-N31</f>
        <v>-47824066</v>
      </c>
      <c r="O33" s="158">
        <f>O19-O31</f>
        <v>-3005017438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32"/>
      <c r="K34" s="32"/>
      <c r="L34" s="32"/>
      <c r="M34" s="32"/>
      <c r="N34" s="32"/>
      <c r="O34" s="32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60"/>
      <c r="K35" s="160"/>
      <c r="L35" s="160"/>
      <c r="M35" s="160"/>
      <c r="N35" s="160"/>
      <c r="O35" s="16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54">
        <f>SUM(EASTERNFL:VALENCIA!J36)</f>
        <v>1490330152.6999998</v>
      </c>
      <c r="K36" s="154">
        <f>SUM(EASTERNFL:VALENCIA!K36)</f>
        <v>-1809010.23</v>
      </c>
      <c r="L36" s="154">
        <f>SUM(EASTERNFL:VALENCIA!L36)</f>
        <v>1488521142.4699998</v>
      </c>
      <c r="M36" s="154">
        <f>SUM(EASTERNFL:VALENCIA!M36)</f>
        <v>0</v>
      </c>
      <c r="N36" s="154">
        <f>SUM(EASTERNFL:VALENCIA!N36)</f>
        <v>103209</v>
      </c>
      <c r="O36" s="154">
        <f>SUM(EASTERNFL:VALENCIA!O36)</f>
        <v>1488624349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154">
        <f>SUM(EASTERNFL:VALENCIA!J37)</f>
        <v>646023071.7700001</v>
      </c>
      <c r="K37" s="154">
        <f>SUM(EASTERNFL:VALENCIA!K37)</f>
        <v>268119958.96000004</v>
      </c>
      <c r="L37" s="154">
        <f>SUM(EASTERNFL:VALENCIA!L37)</f>
        <v>914143030.73000002</v>
      </c>
      <c r="M37" s="154">
        <f>SUM(EASTERNFL:VALENCIA!M37)</f>
        <v>0</v>
      </c>
      <c r="N37" s="154">
        <f>SUM(EASTERNFL:VALENCIA!N37)</f>
        <v>0</v>
      </c>
      <c r="O37" s="154">
        <f>SUM(EASTERNFL:VALENCIA!O37)</f>
        <v>914143031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154">
        <f>SUM(EASTERNFL:VALENCIA!J38)</f>
        <v>707863440.97000015</v>
      </c>
      <c r="K38" s="154">
        <f>SUM(EASTERNFL:VALENCIA!K38)</f>
        <v>-272769533.81</v>
      </c>
      <c r="L38" s="154">
        <f>SUM(EASTERNFL:VALENCIA!L38)</f>
        <v>435093907.16000003</v>
      </c>
      <c r="M38" s="154">
        <f>SUM(EASTERNFL:VALENCIA!M38)</f>
        <v>0</v>
      </c>
      <c r="N38" s="154">
        <f>SUM(EASTERNFL:VALENCIA!N38)</f>
        <v>16724927</v>
      </c>
      <c r="O38" s="154">
        <f>SUM(EASTERNFL:VALENCIA!O38)</f>
        <v>451818837</v>
      </c>
      <c r="P38" s="51"/>
    </row>
    <row r="39" spans="1:16">
      <c r="A39" s="1" t="s">
        <v>58</v>
      </c>
      <c r="B39" s="12" t="s">
        <v>59</v>
      </c>
      <c r="C39" s="21" t="s">
        <v>60</v>
      </c>
      <c r="D39" s="20"/>
      <c r="E39" s="9"/>
      <c r="F39" s="9"/>
      <c r="G39" s="20"/>
      <c r="H39" s="9"/>
      <c r="I39" s="9"/>
      <c r="J39" s="154">
        <f>SUM(EASTERNFL:VALENCIA!J39)</f>
        <v>42464542.890000008</v>
      </c>
      <c r="K39" s="154">
        <f>SUM(EASTERNFL:VALENCIA!K39)</f>
        <v>-508923.21</v>
      </c>
      <c r="L39" s="154">
        <f>SUM(EASTERNFL:VALENCIA!L39)</f>
        <v>41955619.680000007</v>
      </c>
      <c r="M39" s="154">
        <f>SUM(EASTERNFL:VALENCIA!M39)</f>
        <v>0</v>
      </c>
      <c r="N39" s="154">
        <f>SUM(EASTERNFL:VALENCIA!N39)</f>
        <v>-12552529.370000001</v>
      </c>
      <c r="O39" s="154">
        <f>SUM(EASTERNFL:VALENCIA!O39)</f>
        <v>29403089</v>
      </c>
      <c r="P39" s="51"/>
    </row>
    <row r="40" spans="1:16">
      <c r="A40" s="7" t="s">
        <v>61</v>
      </c>
      <c r="B40" s="12" t="s">
        <v>59</v>
      </c>
      <c r="C40" s="21" t="str">
        <f>IF(L40&lt;0,IF(N40&gt;0,"Net Gain (Loss) on Investments","Net Loss on Investments"),IF(L40&gt;0,IF(N40&gt;=0,"Net Gain on Investments","Net Gain (Loss) on Investments"),IF(N40&lt;0,"Net Loss on Investments",IF(N40&gt;0,"Net Gain on Investments","Net Gain (Loss) on Investments"))))</f>
        <v>Net Gain (Loss) on Investments</v>
      </c>
      <c r="D40" s="20"/>
      <c r="E40" s="9"/>
      <c r="F40" s="9"/>
      <c r="G40" s="20"/>
      <c r="H40" s="9"/>
      <c r="I40" s="9"/>
      <c r="J40" s="154">
        <f>SUM(EASTERNFL:VALENCIA!J40)</f>
        <v>23345174.189999998</v>
      </c>
      <c r="K40" s="154">
        <f>SUM(EASTERNFL:VALENCIA!K40)</f>
        <v>0</v>
      </c>
      <c r="L40" s="154">
        <f>SUM(EASTERNFL:VALENCIA!L40)</f>
        <v>23345174.189999998</v>
      </c>
      <c r="M40" s="154">
        <f>SUM(EASTERNFL:VALENCIA!M40)</f>
        <v>0</v>
      </c>
      <c r="N40" s="154">
        <f>SUM(EASTERNFL:VALENCIA!N40)</f>
        <v>-79165147.180000007</v>
      </c>
      <c r="O40" s="154">
        <f>SUM(EASTERNFL:VALENCIA!O40)</f>
        <v>-55819972</v>
      </c>
      <c r="P40" s="51"/>
    </row>
    <row r="41" spans="1:16">
      <c r="A41" s="1" t="s">
        <v>62</v>
      </c>
      <c r="B41" s="12" t="s">
        <v>26</v>
      </c>
      <c r="C41" s="21" t="s">
        <v>63</v>
      </c>
      <c r="D41" s="20"/>
      <c r="E41" s="9"/>
      <c r="F41" s="9"/>
      <c r="G41" s="20"/>
      <c r="H41" s="9"/>
      <c r="I41" s="9"/>
      <c r="J41" s="154">
        <f>SUM(EASTERNFL:VALENCIA!J41)</f>
        <v>17496150.220000003</v>
      </c>
      <c r="K41" s="154">
        <f>SUM(EASTERNFL:VALENCIA!K41)</f>
        <v>9540458.3200000003</v>
      </c>
      <c r="L41" s="154">
        <f>SUM(EASTERNFL:VALENCIA!L41)</f>
        <v>27036608.540000003</v>
      </c>
      <c r="M41" s="154">
        <f>SUM(EASTERNFL:VALENCIA!M41)</f>
        <v>0</v>
      </c>
      <c r="N41" s="154">
        <f>SUM(EASTERNFL:VALENCIA!N41)</f>
        <v>15780</v>
      </c>
      <c r="O41" s="154">
        <f>SUM(EASTERNFL:VALENCIA!O41)</f>
        <v>27052388</v>
      </c>
      <c r="P41" s="51"/>
    </row>
    <row r="42" spans="1:16">
      <c r="A42" s="7" t="s">
        <v>64</v>
      </c>
      <c r="B42" s="12" t="s">
        <v>65</v>
      </c>
      <c r="C42" s="21" t="str">
        <f>IF(L42&lt;0,IF(N42&gt;0,"Gain (Loss) on Disposal of Capital Assets","Loss on Disposal of Capital Assets"),IF(L42&gt;0,IF(N42&gt;=0,"Gain on Disposal of Capital Assets","Gain (Loss) on Disposal of Capital Assets"),IF(N42&lt;0,"Loss on Disposal of Capital Assets",IF(N42&gt;0,"Gain on Disposal of Capital Assets","Gain (Loss) on Disposal of Capital Assets"))))</f>
        <v>Gain (Loss) on Disposal of Capital Assets</v>
      </c>
      <c r="D42" s="20"/>
      <c r="E42" s="9"/>
      <c r="F42" s="9"/>
      <c r="G42" s="20"/>
      <c r="H42" s="9"/>
      <c r="I42" s="9"/>
      <c r="J42" s="154">
        <f>SUM(EASTERNFL:VALENCIA!J42)</f>
        <v>4889609.9399999995</v>
      </c>
      <c r="K42" s="154">
        <f>SUM(EASTERNFL:VALENCIA!K42)</f>
        <v>-68645.649999999994</v>
      </c>
      <c r="L42" s="154">
        <f>SUM(EASTERNFL:VALENCIA!L42)</f>
        <v>4820964.29</v>
      </c>
      <c r="M42" s="154">
        <f>SUM(EASTERNFL:VALENCIA!M42)</f>
        <v>0</v>
      </c>
      <c r="N42" s="154">
        <f>SUM(EASTERNFL:VALENCIA!N42)</f>
        <v>-4602643</v>
      </c>
      <c r="O42" s="154">
        <f>SUM(EASTERNFL:VALENCIA!O42)</f>
        <v>218322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154">
        <f>SUM(EASTERNFL:VALENCIA!J43)</f>
        <v>-7908545.8999999994</v>
      </c>
      <c r="K43" s="154">
        <f>SUM(EASTERNFL:VALENCIA!K43)</f>
        <v>0.24</v>
      </c>
      <c r="L43" s="154">
        <f>SUM(EASTERNFL:VALENCIA!L43)</f>
        <v>-7908545.6599999992</v>
      </c>
      <c r="M43" s="154">
        <f>SUM(EASTERNFL:VALENCIA!M43)</f>
        <v>0</v>
      </c>
      <c r="N43" s="154">
        <f>SUM(EASTERNFL:VALENCIA!N43)</f>
        <v>-567340</v>
      </c>
      <c r="O43" s="154">
        <f>SUM(EASTERNFL:VALENCIA!O43)</f>
        <v>-8475886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155">
        <f>SUM(EASTERNFL:VALENCIA!J44)</f>
        <v>0</v>
      </c>
      <c r="K44" s="155">
        <f>SUM(EASTERNFL:VALENCIA!K44)</f>
        <v>-285561.84999999998</v>
      </c>
      <c r="L44" s="155">
        <f>SUM(EASTERNFL:VALENCIA!L44)</f>
        <v>-285561.84999999998</v>
      </c>
      <c r="M44" s="155">
        <f>SUM(EASTERNFL:VALENCIA!M44)</f>
        <v>0</v>
      </c>
      <c r="N44" s="155">
        <f>SUM(EASTERNFL:VALENCIA!N44)</f>
        <v>-53712</v>
      </c>
      <c r="O44" s="155">
        <f>SUM(EASTERNFL:VALENCIA!O44)</f>
        <v>-339274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164"/>
      <c r="K45" s="164"/>
      <c r="L45" s="164"/>
      <c r="M45" s="164"/>
      <c r="N45" s="164"/>
      <c r="O45" s="164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58">
        <f t="array" ref="J46">SUM(ROUND(J36:J44,0))</f>
        <v>2924503597</v>
      </c>
      <c r="K46" s="158">
        <f t="array" ref="K46">SUM(ROUND(K36:K44,0))</f>
        <v>2218742</v>
      </c>
      <c r="L46" s="158">
        <f t="array" ref="L46">SUM(ROUND(L36:L44,0))</f>
        <v>2926722339</v>
      </c>
      <c r="M46" s="156"/>
      <c r="N46" s="158">
        <f t="array" ref="N46">SUM(ROUND(N36:N44,0))</f>
        <v>-80097455</v>
      </c>
      <c r="O46" s="158">
        <f t="array" ref="O46">SUM(ROUND(O36:O44,0))</f>
        <v>2846624884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156"/>
      <c r="K47" s="156"/>
      <c r="L47" s="156"/>
      <c r="M47" s="156"/>
      <c r="N47" s="156"/>
      <c r="O47" s="156"/>
      <c r="P47" s="47"/>
    </row>
    <row r="48" spans="1:16">
      <c r="A48" s="29"/>
      <c r="B48" s="30"/>
      <c r="C48" s="39" t="str">
        <f>IF(L49&lt;0,IF(N49&gt;0,"Income (Loss) Before Other Revenues,","Loss Before Other Revenues,"),IF(L49&gt;0,IF(N49&gt;=0,"Income Before Other Revenues,","Income (Loss) Before Other Revenues,"),IF(N58&lt;0,"Loss Before Other Revenues,",IF(N58&gt;0,"Income Before Other Revenues,","Income (Loss) Before Other Revenues,"))))</f>
        <v>Loss Before Other Revenues,</v>
      </c>
      <c r="D48" s="20"/>
      <c r="E48" s="20"/>
      <c r="F48" s="9"/>
      <c r="G48" s="9"/>
      <c r="H48" s="9"/>
      <c r="I48" s="9"/>
      <c r="J48" s="165"/>
      <c r="K48" s="165"/>
      <c r="L48" s="165"/>
      <c r="M48" s="165"/>
      <c r="N48" s="165"/>
      <c r="O48" s="165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58">
        <f>J33+J46</f>
        <v>-22994118</v>
      </c>
      <c r="K49" s="158">
        <f>K33+K46</f>
        <v>-7476910</v>
      </c>
      <c r="L49" s="158">
        <f>L33+L46</f>
        <v>-30471032</v>
      </c>
      <c r="M49" s="156"/>
      <c r="N49" s="158">
        <f>N33+N46</f>
        <v>-127921521</v>
      </c>
      <c r="O49" s="158">
        <f>O33+O46</f>
        <v>-158392554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60"/>
      <c r="K50" s="160"/>
      <c r="L50" s="160"/>
      <c r="M50" s="160"/>
      <c r="N50" s="160"/>
      <c r="O50" s="16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54">
        <f>SUM(EASTERNFL:VALENCIA!J51)</f>
        <v>151271823.28999999</v>
      </c>
      <c r="K51" s="154">
        <f>SUM(EASTERNFL:VALENCIA!K51)</f>
        <v>52576641</v>
      </c>
      <c r="L51" s="154">
        <f>SUM(EASTERNFL:VALENCIA!L51)</f>
        <v>203848464.28999999</v>
      </c>
      <c r="M51" s="154">
        <f>SUM(EASTERNFL:VALENCIA!M51)</f>
        <v>0</v>
      </c>
      <c r="N51" s="154">
        <f>SUM(EASTERNFL:VALENCIA!N51)</f>
        <v>0</v>
      </c>
      <c r="O51" s="154">
        <f>SUM(EASTERNFL:VALENCIA!O51)</f>
        <v>203848463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154">
        <f>SUM(EASTERNFL:VALENCIA!J52)</f>
        <v>550767962.94999993</v>
      </c>
      <c r="K52" s="154">
        <f>SUM(EASTERNFL:VALENCIA!K52)</f>
        <v>-50262326.06000001</v>
      </c>
      <c r="L52" s="154">
        <f>SUM(EASTERNFL:VALENCIA!L52)</f>
        <v>500505636.88999999</v>
      </c>
      <c r="M52" s="154">
        <f>SUM(EASTERNFL:VALENCIA!M52)</f>
        <v>0</v>
      </c>
      <c r="N52" s="154">
        <f>SUM(EASTERNFL:VALENCIA!N52)</f>
        <v>1375105</v>
      </c>
      <c r="O52" s="154">
        <f>SUM(EASTERNFL:VALENCIA!O52)</f>
        <v>501880741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154">
        <f>SUM(EASTERNFL:VALENCIA!J53)</f>
        <v>3544039.73</v>
      </c>
      <c r="K53" s="154">
        <f>SUM(EASTERNFL:VALENCIA!K53)</f>
        <v>0</v>
      </c>
      <c r="L53" s="154">
        <f>SUM(EASTERNFL:VALENCIA!L53)</f>
        <v>3544039.73</v>
      </c>
      <c r="M53" s="154">
        <f>SUM(EASTERNFL:VALENCIA!M53)</f>
        <v>0</v>
      </c>
      <c r="N53" s="154">
        <f>SUM(EASTERNFL:VALENCIA!N53)</f>
        <v>5762729.8799999999</v>
      </c>
      <c r="O53" s="154">
        <f>SUM(EASTERNFL:VALENCIA!O53)</f>
        <v>9306770</v>
      </c>
      <c r="P53" s="28"/>
    </row>
    <row r="54" spans="1:16">
      <c r="A54" s="29" t="s">
        <v>81</v>
      </c>
      <c r="B54" s="30" t="s">
        <v>79</v>
      </c>
      <c r="C54" s="46" t="str">
        <f>IF(L54&lt;0,IF(N54&gt;0,"Other Revenues (Expenses)","Other Expenses"),IF(L54&gt;0,IF(N54&gt;=0,"Other Revenues","Other Revenues (Expenses)"),IF(N54&lt;0,"Other Expenses",IF(N54&gt;0,"Other Revenues","Other Revenues (Expenses)"))))</f>
        <v>Other Revenues (Expenses)</v>
      </c>
      <c r="D54" s="20"/>
      <c r="E54" s="9"/>
      <c r="F54" s="9"/>
      <c r="G54" s="9"/>
      <c r="H54" s="20"/>
      <c r="I54" s="9"/>
      <c r="J54" s="155">
        <f>SUM(EASTERNFL:VALENCIA!J54)</f>
        <v>0</v>
      </c>
      <c r="K54" s="155">
        <f>SUM(EASTERNFL:VALENCIA!K54)</f>
        <v>-3210353.63</v>
      </c>
      <c r="L54" s="155">
        <f>SUM(EASTERNFL:VALENCIA!L54)</f>
        <v>-3210353.63</v>
      </c>
      <c r="M54" s="155">
        <f>SUM(EASTERNFL:VALENCIA!M54)</f>
        <v>0</v>
      </c>
      <c r="N54" s="155">
        <f>SUM(EASTERNFL:VALENCIA!N54)</f>
        <v>4687620</v>
      </c>
      <c r="O54" s="155">
        <f>SUM(EASTERNFL:VALENCIA!O54)</f>
        <v>1477266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164"/>
      <c r="K55" s="164"/>
      <c r="L55" s="164"/>
      <c r="M55" s="164"/>
      <c r="N55" s="164"/>
      <c r="O55" s="164"/>
      <c r="P55" s="54"/>
    </row>
    <row r="56" spans="1:16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66">
        <f t="array" ref="J56">SUM(ROUND(J51:J54,0))</f>
        <v>705583826</v>
      </c>
      <c r="K56" s="166">
        <f t="array" ref="K56">SUM(ROUND(K51:K54,0))</f>
        <v>-896039</v>
      </c>
      <c r="L56" s="166">
        <f t="array" ref="L56">SUM(ROUND(L51:L54,0))</f>
        <v>704687787</v>
      </c>
      <c r="M56" s="156"/>
      <c r="N56" s="166">
        <f t="array" ref="N56">SUM(ROUND(N51:N54,0))</f>
        <v>11825455</v>
      </c>
      <c r="O56" s="166">
        <f t="array" ref="O56">SUM(ROUND(O51:O54,0))</f>
        <v>716513240</v>
      </c>
      <c r="P56" s="57"/>
    </row>
    <row r="57" spans="1:16">
      <c r="A57" s="29"/>
      <c r="B57" s="30"/>
      <c r="C57" s="15"/>
      <c r="D57" s="20"/>
      <c r="E57" s="20"/>
      <c r="F57" s="9"/>
      <c r="G57" s="9"/>
      <c r="H57" s="9"/>
      <c r="I57" s="9"/>
      <c r="J57" s="156"/>
      <c r="K57" s="156"/>
      <c r="L57" s="156"/>
      <c r="M57" s="156"/>
      <c r="N57" s="156"/>
      <c r="O57" s="156"/>
      <c r="P57" s="47"/>
    </row>
    <row r="58" spans="1:16">
      <c r="A58" s="42"/>
      <c r="B58" s="30"/>
      <c r="C58" s="39" t="str">
        <f>IF(L58&lt;0,IF(N58&gt;0,"Increase (Decrease) in Net Position","Decrease in Net Position"),IF(L58&gt;0,IF(N58&gt;=0,"Increase in Net Position","Increase (Decrease) in Net Position"),IF(N58&lt;0,"Decrease in Net Position",IF(N58&gt;0,"Increase in Net Position","Increase (Decrease) in Net Position"))))</f>
        <v>Increase (Decrease) in Net Position</v>
      </c>
      <c r="D58" s="20"/>
      <c r="E58" s="20"/>
      <c r="F58" s="9"/>
      <c r="G58" s="9"/>
      <c r="H58" s="9"/>
      <c r="I58" s="9"/>
      <c r="J58" s="166">
        <f>J49+J56</f>
        <v>682589708</v>
      </c>
      <c r="K58" s="166">
        <f t="shared" ref="K58:O58" si="1">K49+K56</f>
        <v>-8372949</v>
      </c>
      <c r="L58" s="166">
        <f t="shared" si="1"/>
        <v>674216755</v>
      </c>
      <c r="M58" s="166">
        <f t="shared" si="1"/>
        <v>0</v>
      </c>
      <c r="N58" s="166">
        <f t="shared" si="1"/>
        <v>-116096066</v>
      </c>
      <c r="O58" s="166">
        <f t="shared" si="1"/>
        <v>558120686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167"/>
      <c r="K59" s="167"/>
      <c r="L59" s="167"/>
      <c r="M59" s="167"/>
      <c r="N59" s="167"/>
      <c r="O59" s="167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168">
        <f>SUM(EASTERNFL:VALENCIA!I60)</f>
        <v>0</v>
      </c>
      <c r="K60" s="168">
        <f>SUM(EASTERNFL:VALENCIA!K60)</f>
        <v>0</v>
      </c>
      <c r="L60" s="168">
        <f>SUM(EASTERNFL:VALENCIA!L60)</f>
        <v>4986107705</v>
      </c>
      <c r="M60" s="168">
        <f>SUM(EASTERNFL:VALENCIA!M60)</f>
        <v>0</v>
      </c>
      <c r="N60" s="168">
        <f>SUM(EASTERNFL:VALENCIA!N60)</f>
        <v>1750379618</v>
      </c>
      <c r="O60" s="168">
        <f>SUM(EASTERNFL:VALENCIA!O60)</f>
        <v>6736487323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68">
        <f>SUM(EASTERNFL:VALENCIA!I61)</f>
        <v>0</v>
      </c>
      <c r="K61" s="168">
        <f>SUM(EASTERNFL:VALENCIA!K61)</f>
        <v>0</v>
      </c>
      <c r="L61" s="169">
        <f>SUM(EASTERNFL:VALENCIA!L61)</f>
        <v>11886384.300000001</v>
      </c>
      <c r="M61" s="169">
        <f>SUM(EASTERNFL:VALENCIA!M61)</f>
        <v>0</v>
      </c>
      <c r="N61" s="169">
        <f>SUM(EASTERNFL:VALENCIA!N61)</f>
        <v>50000</v>
      </c>
      <c r="O61" s="169">
        <f>SUM(EASTERNFL:VALENCIA!O61)</f>
        <v>11936384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170"/>
      <c r="K62" s="171"/>
      <c r="L62" s="170"/>
      <c r="M62" s="171"/>
      <c r="N62" s="171"/>
      <c r="O62" s="171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72"/>
      <c r="K63" s="172"/>
      <c r="L63" s="166">
        <f t="array" ref="L63">SUM(ROUND(L60:L61,0))</f>
        <v>4997994089</v>
      </c>
      <c r="M63" s="166">
        <f t="array" ref="M63">SUM(ROUND(M60:M61,0))</f>
        <v>0</v>
      </c>
      <c r="N63" s="166">
        <f t="array" ref="N63">SUM(ROUND(N60:N61,0))</f>
        <v>1750429618</v>
      </c>
      <c r="O63" s="166">
        <f t="array" ref="O63">SUM(ROUND(O60:O61,0))</f>
        <v>6748423707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173"/>
      <c r="K64" s="157"/>
      <c r="L64" s="173"/>
      <c r="M64" s="157"/>
      <c r="N64" s="157"/>
      <c r="O64" s="157"/>
    </row>
    <row r="65" spans="1:16" ht="13.5" thickBot="1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74"/>
      <c r="K65" s="174"/>
      <c r="L65" s="175">
        <f>L58+L63</f>
        <v>5672210844</v>
      </c>
      <c r="M65" s="175">
        <f t="shared" ref="M65:O65" si="2">M58+M63</f>
        <v>0</v>
      </c>
      <c r="N65" s="175">
        <f t="shared" si="2"/>
        <v>1634333552</v>
      </c>
      <c r="O65" s="175">
        <f t="shared" si="2"/>
        <v>7306544393</v>
      </c>
      <c r="P65" s="24"/>
    </row>
    <row r="66" spans="1:16" ht="13.5" thickTop="1">
      <c r="A66" s="42"/>
      <c r="B66" s="30"/>
      <c r="C66" s="9"/>
      <c r="D66" s="9"/>
      <c r="E66" s="9"/>
      <c r="F66" s="9"/>
      <c r="G66" s="9"/>
      <c r="H66" s="9"/>
      <c r="I66" s="9"/>
      <c r="J66" s="14"/>
      <c r="K66" s="14"/>
      <c r="L66" s="14"/>
      <c r="M66" s="129"/>
      <c r="N66" s="14"/>
      <c r="O66" s="14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147"/>
      <c r="K67" s="147"/>
      <c r="L67" s="147"/>
      <c r="M67" s="147"/>
      <c r="N67" s="147"/>
      <c r="O67" s="147"/>
    </row>
    <row r="68" spans="1:16">
      <c r="L68" s="148">
        <f>L65-'FCS SNP'!M130</f>
        <v>-2.1999998092651367</v>
      </c>
      <c r="M68" s="148">
        <f>M65-'FCS SNP'!N125</f>
        <v>0</v>
      </c>
      <c r="N68" s="148">
        <f>N65-'FCS SNP'!O130</f>
        <v>2.5499999523162842</v>
      </c>
      <c r="O68" s="148">
        <f>O65-'FCS SNP'!P130</f>
        <v>-2.6499996185302734</v>
      </c>
      <c r="P68" s="74"/>
    </row>
    <row r="69" spans="1:16" hidden="1">
      <c r="I69" s="75" t="s">
        <v>92</v>
      </c>
      <c r="J69" s="149"/>
      <c r="K69" s="149"/>
      <c r="L69" s="149"/>
      <c r="M69" s="150"/>
      <c r="N69" s="149"/>
      <c r="O69" s="149"/>
      <c r="P69" s="76"/>
    </row>
    <row r="70" spans="1:16" hidden="1">
      <c r="J70" s="149"/>
      <c r="K70" s="149"/>
      <c r="L70" s="149"/>
      <c r="M70" s="150"/>
      <c r="N70" s="149"/>
      <c r="O70" s="149"/>
      <c r="P70" s="76"/>
    </row>
    <row r="71" spans="1:16" hidden="1">
      <c r="J71" s="149"/>
      <c r="K71" s="151"/>
      <c r="L71" s="149"/>
      <c r="M71" s="150"/>
      <c r="N71" s="151"/>
      <c r="O71" s="151"/>
      <c r="P71" s="78"/>
    </row>
    <row r="72" spans="1:16" hidden="1">
      <c r="J72" s="149"/>
      <c r="K72" s="149"/>
      <c r="L72" s="149"/>
      <c r="M72" s="150"/>
      <c r="N72" s="149"/>
      <c r="O72" s="149"/>
      <c r="P72" s="76"/>
    </row>
    <row r="73" spans="1:16" hidden="1">
      <c r="J73" s="149"/>
      <c r="K73" s="149"/>
      <c r="L73" s="149"/>
      <c r="M73" s="150"/>
      <c r="N73" s="149"/>
      <c r="O73" s="149"/>
      <c r="P73" s="76"/>
    </row>
    <row r="74" spans="1:16" hidden="1">
      <c r="J74" s="149"/>
      <c r="K74" s="149"/>
      <c r="L74" s="149"/>
      <c r="M74" s="150"/>
      <c r="N74" s="149"/>
      <c r="O74" s="149"/>
      <c r="P74" s="76"/>
    </row>
    <row r="75" spans="1:16" hidden="1">
      <c r="A75" s="7"/>
      <c r="B75" s="8"/>
      <c r="J75" s="149"/>
      <c r="K75" s="149"/>
      <c r="L75" s="149"/>
      <c r="M75" s="150"/>
      <c r="N75" s="149"/>
      <c r="O75" s="149"/>
      <c r="P75" s="76"/>
    </row>
    <row r="76" spans="1:16" hidden="1">
      <c r="J76" s="149"/>
      <c r="K76" s="149"/>
      <c r="L76" s="149"/>
      <c r="M76" s="150"/>
      <c r="N76" s="149"/>
      <c r="O76" s="149"/>
      <c r="P76" s="76"/>
    </row>
    <row r="77" spans="1:16" hidden="1">
      <c r="A77" s="7"/>
      <c r="B77" s="8"/>
      <c r="J77" s="149"/>
      <c r="K77" s="149"/>
      <c r="L77" s="149"/>
      <c r="M77" s="150"/>
      <c r="N77" s="149"/>
      <c r="O77" s="149"/>
      <c r="P77" s="76"/>
    </row>
    <row r="78" spans="1:16" hidden="1">
      <c r="J78" s="149"/>
      <c r="K78" s="149"/>
      <c r="L78" s="149"/>
      <c r="M78" s="150"/>
      <c r="N78" s="149"/>
      <c r="O78" s="149"/>
      <c r="P78" s="76"/>
    </row>
    <row r="79" spans="1:16" hidden="1">
      <c r="A79" s="7"/>
      <c r="B79" s="8"/>
      <c r="J79" s="149"/>
      <c r="K79" s="149"/>
      <c r="L79" s="149"/>
      <c r="M79" s="150"/>
      <c r="N79" s="149"/>
      <c r="O79" s="149"/>
      <c r="P79" s="76"/>
    </row>
    <row r="80" spans="1:16" hidden="1">
      <c r="J80" s="149"/>
      <c r="K80" s="149"/>
      <c r="L80" s="149"/>
      <c r="M80" s="150"/>
      <c r="N80" s="149"/>
      <c r="O80" s="149"/>
      <c r="P80" s="76"/>
    </row>
    <row r="81" spans="1:16" hidden="1">
      <c r="J81" s="149"/>
      <c r="K81" s="149"/>
      <c r="L81" s="149"/>
      <c r="M81" s="150"/>
      <c r="N81" s="149"/>
      <c r="O81" s="149"/>
      <c r="P81" s="76"/>
    </row>
    <row r="82" spans="1:16" hidden="1">
      <c r="J82" s="149"/>
      <c r="K82" s="149"/>
      <c r="L82" s="149"/>
      <c r="M82" s="150"/>
      <c r="N82" s="149"/>
      <c r="O82" s="149"/>
      <c r="P82" s="76"/>
    </row>
    <row r="83" spans="1:16" hidden="1">
      <c r="J83" s="149"/>
      <c r="K83" s="149"/>
      <c r="L83" s="149"/>
      <c r="M83" s="150"/>
      <c r="N83" s="149"/>
      <c r="O83" s="149"/>
      <c r="P83" s="76"/>
    </row>
    <row r="84" spans="1:16" hidden="1">
      <c r="J84" s="149"/>
      <c r="K84" s="149"/>
      <c r="L84" s="149"/>
      <c r="M84" s="150"/>
      <c r="N84" s="149"/>
      <c r="O84" s="149"/>
      <c r="P84" s="76"/>
    </row>
    <row r="85" spans="1:16" hidden="1">
      <c r="J85" s="149"/>
      <c r="K85" s="149"/>
      <c r="L85" s="149"/>
      <c r="M85" s="150"/>
      <c r="N85" s="149"/>
      <c r="O85" s="149"/>
      <c r="P85" s="76"/>
    </row>
    <row r="86" spans="1:16" hidden="1">
      <c r="J86" s="149"/>
      <c r="K86" s="149"/>
      <c r="L86" s="149"/>
      <c r="M86" s="150"/>
      <c r="N86" s="149"/>
      <c r="O86" s="149"/>
      <c r="P86" s="76"/>
    </row>
    <row r="87" spans="1:16" hidden="1">
      <c r="J87" s="149"/>
      <c r="K87" s="149"/>
      <c r="L87" s="149"/>
      <c r="M87" s="150"/>
      <c r="N87" s="149"/>
      <c r="O87" s="149"/>
      <c r="P87" s="76"/>
    </row>
    <row r="88" spans="1:16" hidden="1">
      <c r="J88" s="149"/>
      <c r="K88" s="149"/>
      <c r="L88" s="149"/>
      <c r="M88" s="150"/>
      <c r="N88" s="149"/>
      <c r="O88" s="149"/>
      <c r="P88" s="76"/>
    </row>
    <row r="89" spans="1:16" hidden="1">
      <c r="J89" s="149"/>
      <c r="K89" s="149"/>
      <c r="L89" s="149"/>
      <c r="M89" s="150"/>
      <c r="N89" s="149"/>
      <c r="O89" s="149"/>
      <c r="P89" s="76"/>
    </row>
    <row r="90" spans="1:16" hidden="1">
      <c r="J90" s="149"/>
      <c r="K90" s="149"/>
      <c r="L90" s="149"/>
      <c r="M90" s="150"/>
      <c r="N90" s="149"/>
      <c r="O90" s="149"/>
      <c r="P90" s="76"/>
    </row>
    <row r="91" spans="1:16" hidden="1">
      <c r="J91" s="149"/>
      <c r="K91" s="149"/>
      <c r="L91" s="149"/>
      <c r="M91" s="150"/>
      <c r="N91" s="149"/>
      <c r="O91" s="149"/>
      <c r="P91" s="76"/>
    </row>
    <row r="92" spans="1:16" hidden="1">
      <c r="J92" s="149"/>
      <c r="K92" s="149"/>
      <c r="L92" s="149"/>
      <c r="M92" s="150"/>
      <c r="N92" s="149"/>
      <c r="O92" s="149"/>
      <c r="P92" s="76"/>
    </row>
    <row r="93" spans="1:16" hidden="1">
      <c r="A93" s="7"/>
      <c r="B93" s="8"/>
      <c r="J93" s="149"/>
      <c r="K93" s="149"/>
      <c r="L93" s="149"/>
      <c r="M93" s="150"/>
      <c r="N93" s="149"/>
      <c r="O93" s="149"/>
      <c r="P93" s="76"/>
    </row>
    <row r="94" spans="1:16" hidden="1"/>
    <row r="95" spans="1:16" hidden="1">
      <c r="A95" s="7"/>
      <c r="B95" s="8"/>
      <c r="K95" s="152">
        <v>5230094526</v>
      </c>
      <c r="N95" s="152">
        <v>5230094526</v>
      </c>
      <c r="O95" s="152">
        <v>936981570</v>
      </c>
    </row>
    <row r="96" spans="1:16" hidden="1">
      <c r="E96" s="4" t="s">
        <v>93</v>
      </c>
    </row>
    <row r="97" spans="1:15" ht="15" hidden="1">
      <c r="A97" s="7"/>
      <c r="B97" s="8"/>
      <c r="E97" s="79" t="s">
        <v>3</v>
      </c>
      <c r="F97" s="79" t="s">
        <v>94</v>
      </c>
      <c r="G97" s="79" t="s">
        <v>95</v>
      </c>
    </row>
    <row r="98" spans="1:15" s="80" customFormat="1" ht="23.25" hidden="1" customHeight="1">
      <c r="B98" s="81"/>
      <c r="E98" s="82" t="s">
        <v>96</v>
      </c>
      <c r="F98" s="83">
        <v>271263829</v>
      </c>
      <c r="G98" s="83">
        <v>67702476</v>
      </c>
      <c r="J98" s="153"/>
      <c r="K98" s="153"/>
      <c r="L98" s="153"/>
      <c r="M98" s="153"/>
      <c r="N98" s="153"/>
      <c r="O98" s="153"/>
    </row>
    <row r="99" spans="1:15" s="80" customFormat="1" ht="28.5" hidden="1" customHeight="1">
      <c r="A99" s="84"/>
      <c r="B99" s="85"/>
      <c r="E99" s="82" t="s">
        <v>97</v>
      </c>
      <c r="F99" s="83">
        <v>57164516</v>
      </c>
      <c r="G99" s="83">
        <v>16159940</v>
      </c>
      <c r="J99" s="153"/>
      <c r="K99" s="153"/>
      <c r="L99" s="153"/>
      <c r="M99" s="153"/>
      <c r="N99" s="153"/>
      <c r="O99" s="153"/>
    </row>
    <row r="100" spans="1:15" s="80" customFormat="1" ht="36.75" hidden="1" customHeight="1">
      <c r="B100" s="81"/>
      <c r="E100" s="82" t="s">
        <v>98</v>
      </c>
      <c r="F100" s="83">
        <v>84636022</v>
      </c>
      <c r="G100" s="83">
        <v>77689489</v>
      </c>
      <c r="J100" s="153"/>
      <c r="K100" s="153"/>
      <c r="L100" s="153"/>
      <c r="M100" s="153"/>
      <c r="N100" s="153"/>
      <c r="O100" s="153"/>
    </row>
    <row r="101" spans="1:15" s="80" customFormat="1" ht="22.5" hidden="1">
      <c r="B101" s="81"/>
      <c r="E101" s="82" t="s">
        <v>99</v>
      </c>
      <c r="F101" s="83">
        <v>178313250</v>
      </c>
      <c r="G101" s="83">
        <v>18229963</v>
      </c>
      <c r="J101" s="153"/>
      <c r="K101" s="153"/>
      <c r="L101" s="153"/>
      <c r="M101" s="153"/>
      <c r="N101" s="153"/>
      <c r="O101" s="153"/>
    </row>
    <row r="102" spans="1:15" s="80" customFormat="1" ht="37.5" hidden="1" customHeight="1">
      <c r="B102" s="81"/>
      <c r="E102" s="82" t="s">
        <v>100</v>
      </c>
      <c r="F102" s="83">
        <v>138549912</v>
      </c>
      <c r="G102" s="83">
        <v>16886342</v>
      </c>
      <c r="J102" s="153"/>
      <c r="K102" s="153"/>
      <c r="L102" s="153"/>
      <c r="M102" s="153"/>
      <c r="N102" s="153"/>
      <c r="O102" s="153"/>
    </row>
    <row r="103" spans="1:15" s="80" customFormat="1" ht="22.5" hidden="1">
      <c r="B103" s="81"/>
      <c r="E103" s="82" t="s">
        <v>101</v>
      </c>
      <c r="F103" s="83">
        <v>155349975</v>
      </c>
      <c r="G103" s="83">
        <v>42422129</v>
      </c>
      <c r="J103" s="153"/>
      <c r="K103" s="153"/>
      <c r="L103" s="153"/>
      <c r="M103" s="153"/>
      <c r="N103" s="153"/>
      <c r="O103" s="153"/>
    </row>
    <row r="104" spans="1:15" s="80" customFormat="1" ht="22.5" hidden="1">
      <c r="B104" s="81"/>
      <c r="E104" s="82" t="s">
        <v>102</v>
      </c>
      <c r="F104" s="83">
        <v>47023434</v>
      </c>
      <c r="G104" s="83">
        <v>12776164</v>
      </c>
      <c r="J104" s="153"/>
      <c r="K104" s="153"/>
      <c r="L104" s="153"/>
      <c r="M104" s="153"/>
      <c r="N104" s="153"/>
      <c r="O104" s="153"/>
    </row>
    <row r="105" spans="1:15" s="80" customFormat="1" ht="33.75" hidden="1">
      <c r="B105" s="81"/>
      <c r="E105" s="82" t="s">
        <v>103</v>
      </c>
      <c r="F105" s="83">
        <v>27715534</v>
      </c>
      <c r="G105" s="83">
        <v>3209017</v>
      </c>
      <c r="J105" s="153"/>
      <c r="K105" s="153"/>
      <c r="L105" s="153"/>
      <c r="M105" s="153"/>
      <c r="N105" s="153"/>
      <c r="O105" s="153"/>
    </row>
    <row r="106" spans="1:15" s="80" customFormat="1" ht="33.75" hidden="1">
      <c r="B106" s="81"/>
      <c r="E106" s="82" t="s">
        <v>104</v>
      </c>
      <c r="F106" s="83">
        <v>268313866</v>
      </c>
      <c r="G106" s="83">
        <v>42085117</v>
      </c>
      <c r="J106" s="153"/>
      <c r="K106" s="153"/>
      <c r="L106" s="153"/>
      <c r="M106" s="153"/>
      <c r="N106" s="153"/>
      <c r="O106" s="153"/>
    </row>
    <row r="107" spans="1:15" s="80" customFormat="1" ht="31.5" hidden="1" customHeight="1">
      <c r="B107" s="81"/>
      <c r="E107" s="82" t="s">
        <v>105</v>
      </c>
      <c r="F107" s="83">
        <v>108200702</v>
      </c>
      <c r="G107" s="83">
        <v>26638060</v>
      </c>
      <c r="J107" s="153"/>
      <c r="K107" s="153"/>
      <c r="L107" s="153"/>
      <c r="M107" s="153"/>
      <c r="N107" s="153"/>
      <c r="O107" s="153"/>
    </row>
    <row r="108" spans="1:15" s="80" customFormat="1" ht="33.75" hidden="1">
      <c r="B108" s="81"/>
      <c r="E108" s="82" t="s">
        <v>106</v>
      </c>
      <c r="F108" s="83">
        <v>226239781</v>
      </c>
      <c r="G108" s="83">
        <v>4548319</v>
      </c>
      <c r="J108" s="153"/>
      <c r="K108" s="153"/>
      <c r="L108" s="153"/>
      <c r="M108" s="153"/>
      <c r="N108" s="153"/>
      <c r="O108" s="153"/>
    </row>
    <row r="109" spans="1:15" s="80" customFormat="1" ht="28.5" hidden="1" customHeight="1">
      <c r="B109" s="81"/>
      <c r="E109" s="82" t="s">
        <v>107</v>
      </c>
      <c r="F109" s="83">
        <v>264633925</v>
      </c>
      <c r="G109" s="83">
        <v>63678246</v>
      </c>
      <c r="J109" s="153"/>
      <c r="K109" s="153"/>
      <c r="L109" s="153"/>
      <c r="M109" s="153"/>
      <c r="N109" s="153"/>
      <c r="O109" s="153"/>
    </row>
    <row r="110" spans="1:15" s="80" customFormat="1" ht="22.5" hidden="1">
      <c r="B110" s="81"/>
      <c r="E110" s="82" t="s">
        <v>108</v>
      </c>
      <c r="F110" s="83">
        <v>65618556</v>
      </c>
      <c r="G110" s="83">
        <v>12918923</v>
      </c>
      <c r="J110" s="153"/>
      <c r="K110" s="153"/>
      <c r="L110" s="153"/>
      <c r="M110" s="153"/>
      <c r="N110" s="153"/>
      <c r="O110" s="153"/>
    </row>
    <row r="111" spans="1:15" s="80" customFormat="1" ht="22.5" hidden="1">
      <c r="B111" s="81"/>
      <c r="E111" s="82" t="s">
        <v>109</v>
      </c>
      <c r="F111" s="83">
        <v>1269721671</v>
      </c>
      <c r="G111" s="83">
        <v>120257059</v>
      </c>
      <c r="J111" s="153"/>
      <c r="K111" s="153"/>
      <c r="L111" s="153"/>
      <c r="M111" s="153"/>
      <c r="N111" s="153"/>
      <c r="O111" s="153"/>
    </row>
    <row r="112" spans="1:15" s="80" customFormat="1" ht="33.75" hidden="1">
      <c r="B112" s="81"/>
      <c r="E112" s="82" t="s">
        <v>110</v>
      </c>
      <c r="F112" s="83">
        <v>29342688.870000001</v>
      </c>
      <c r="G112" s="83">
        <v>3323254</v>
      </c>
      <c r="J112" s="153"/>
      <c r="K112" s="153"/>
      <c r="L112" s="153"/>
      <c r="M112" s="153"/>
      <c r="N112" s="153"/>
      <c r="O112" s="153"/>
    </row>
    <row r="113" spans="1:15" s="80" customFormat="1" ht="33.75" hidden="1">
      <c r="B113" s="81"/>
      <c r="E113" s="82" t="s">
        <v>111</v>
      </c>
      <c r="F113" s="83">
        <v>135222307</v>
      </c>
      <c r="G113" s="83">
        <v>39072622</v>
      </c>
      <c r="J113" s="153"/>
      <c r="K113" s="153"/>
      <c r="L113" s="153"/>
      <c r="M113" s="153"/>
      <c r="N113" s="153"/>
      <c r="O113" s="153"/>
    </row>
    <row r="114" spans="1:15" s="80" customFormat="1" ht="22.5" hidden="1">
      <c r="B114" s="81"/>
      <c r="E114" s="82" t="s">
        <v>112</v>
      </c>
      <c r="F114" s="83">
        <v>255277834</v>
      </c>
      <c r="G114" s="83">
        <v>27754013</v>
      </c>
      <c r="J114" s="153"/>
      <c r="K114" s="153"/>
      <c r="L114" s="153"/>
      <c r="M114" s="153"/>
      <c r="N114" s="153"/>
      <c r="O114" s="153"/>
    </row>
    <row r="115" spans="1:15" s="80" customFormat="1" ht="33.75" hidden="1">
      <c r="B115" s="81"/>
      <c r="E115" s="82" t="s">
        <v>113</v>
      </c>
      <c r="F115" s="83">
        <v>179735294</v>
      </c>
      <c r="G115" s="83">
        <v>37452461</v>
      </c>
      <c r="J115" s="153"/>
      <c r="K115" s="153"/>
      <c r="L115" s="153"/>
      <c r="M115" s="153"/>
      <c r="N115" s="153"/>
      <c r="O115" s="153"/>
    </row>
    <row r="116" spans="1:15" s="80" customFormat="1" ht="22.5" hidden="1">
      <c r="B116" s="81"/>
      <c r="E116" s="82" t="s">
        <v>114</v>
      </c>
      <c r="F116" s="83">
        <v>66529838</v>
      </c>
      <c r="G116" s="83">
        <v>20302624</v>
      </c>
      <c r="J116" s="153"/>
      <c r="K116" s="153"/>
      <c r="L116" s="153"/>
      <c r="M116" s="153"/>
      <c r="N116" s="153"/>
      <c r="O116" s="153"/>
    </row>
    <row r="117" spans="1:15" s="80" customFormat="1" ht="24.75" hidden="1" customHeight="1">
      <c r="B117" s="81"/>
      <c r="E117" s="82" t="s">
        <v>115</v>
      </c>
      <c r="F117" s="83">
        <v>84007505</v>
      </c>
      <c r="G117" s="83">
        <v>31015320</v>
      </c>
      <c r="J117" s="153"/>
      <c r="K117" s="153"/>
      <c r="L117" s="153"/>
      <c r="M117" s="153"/>
      <c r="N117" s="153"/>
      <c r="O117" s="153"/>
    </row>
    <row r="118" spans="1:15" s="80" customFormat="1" ht="30" hidden="1" customHeight="1">
      <c r="B118" s="81"/>
      <c r="E118" s="82" t="s">
        <v>116</v>
      </c>
      <c r="F118" s="83">
        <v>129042623</v>
      </c>
      <c r="G118" s="83">
        <v>41653530</v>
      </c>
      <c r="J118" s="153"/>
      <c r="K118" s="153"/>
      <c r="L118" s="153"/>
      <c r="M118" s="153"/>
      <c r="N118" s="153"/>
      <c r="O118" s="153"/>
    </row>
    <row r="119" spans="1:15" s="80" customFormat="1" ht="33.75" hidden="1">
      <c r="B119" s="81"/>
      <c r="E119" s="82" t="s">
        <v>117</v>
      </c>
      <c r="F119" s="83">
        <v>202172039</v>
      </c>
      <c r="G119" s="83">
        <v>17149490</v>
      </c>
      <c r="J119" s="153"/>
      <c r="K119" s="153"/>
      <c r="L119" s="153"/>
      <c r="M119" s="153"/>
      <c r="N119" s="153"/>
      <c r="O119" s="153"/>
    </row>
    <row r="120" spans="1:15" s="80" customFormat="1" ht="29.25" hidden="1" customHeight="1">
      <c r="B120" s="81"/>
      <c r="E120" s="82" t="s">
        <v>118</v>
      </c>
      <c r="F120" s="83">
        <v>71887178</v>
      </c>
      <c r="G120" s="83">
        <v>10634447</v>
      </c>
      <c r="J120" s="153"/>
      <c r="K120" s="153"/>
      <c r="L120" s="153"/>
      <c r="M120" s="153"/>
      <c r="N120" s="153"/>
      <c r="O120" s="153"/>
    </row>
    <row r="121" spans="1:15" s="80" customFormat="1" ht="36" hidden="1" customHeight="1">
      <c r="B121" s="81"/>
      <c r="E121" s="82" t="s">
        <v>119</v>
      </c>
      <c r="F121" s="83">
        <v>62958436</v>
      </c>
      <c r="G121" s="83">
        <v>3900646</v>
      </c>
      <c r="J121" s="153"/>
      <c r="K121" s="153"/>
      <c r="L121" s="153"/>
      <c r="M121" s="153"/>
      <c r="N121" s="153"/>
      <c r="O121" s="153"/>
    </row>
    <row r="122" spans="1:15" s="80" customFormat="1" ht="34.5" hidden="1" customHeight="1">
      <c r="B122" s="81"/>
      <c r="E122" s="82" t="s">
        <v>120</v>
      </c>
      <c r="F122" s="83">
        <v>301288329</v>
      </c>
      <c r="G122" s="83">
        <v>53055689</v>
      </c>
      <c r="J122" s="153"/>
      <c r="K122" s="153"/>
      <c r="L122" s="153"/>
      <c r="M122" s="153"/>
      <c r="N122" s="153"/>
      <c r="O122" s="153"/>
    </row>
    <row r="123" spans="1:15" s="80" customFormat="1" ht="33.75" hidden="1">
      <c r="B123" s="81"/>
      <c r="E123" s="82" t="s">
        <v>121</v>
      </c>
      <c r="F123" s="83">
        <v>103913799</v>
      </c>
      <c r="G123" s="83">
        <v>42926247</v>
      </c>
      <c r="J123" s="153"/>
      <c r="K123" s="153"/>
      <c r="L123" s="153"/>
      <c r="M123" s="153"/>
      <c r="N123" s="153"/>
      <c r="O123" s="153"/>
    </row>
    <row r="124" spans="1:15" s="80" customFormat="1" ht="33.75" hidden="1">
      <c r="B124" s="81"/>
      <c r="E124" s="82" t="s">
        <v>122</v>
      </c>
      <c r="F124" s="83">
        <v>137981256</v>
      </c>
      <c r="G124" s="83">
        <v>15579598</v>
      </c>
      <c r="J124" s="153"/>
      <c r="K124" s="153"/>
      <c r="L124" s="153"/>
      <c r="M124" s="153"/>
      <c r="N124" s="153"/>
      <c r="O124" s="153"/>
    </row>
    <row r="125" spans="1:15" s="80" customFormat="1" ht="27.75" hidden="1" customHeight="1">
      <c r="B125" s="81"/>
      <c r="E125" s="82" t="s">
        <v>123</v>
      </c>
      <c r="F125" s="83">
        <v>307990426</v>
      </c>
      <c r="G125" s="83">
        <v>67960385</v>
      </c>
      <c r="J125" s="153"/>
      <c r="K125" s="153"/>
      <c r="L125" s="153"/>
      <c r="M125" s="153"/>
      <c r="N125" s="153"/>
      <c r="O125" s="153"/>
    </row>
    <row r="126" spans="1:15" hidden="1">
      <c r="F126" s="86">
        <f>SUM(F98:F125)</f>
        <v>5230094525.8699999</v>
      </c>
      <c r="G126" s="86">
        <f>SUM(G98:G125)</f>
        <v>936981570</v>
      </c>
    </row>
  </sheetData>
  <sheetProtection algorithmName="SHA-512" hashValue="8jxY8Gwu4KieuFaFQRX01NMr2eoKvIXPjVP1jutnQ5PTe6EqxMJkZWlX+RIxtonTjPAvzoRBu7hv/mCQWK2NJQ==" saltValue="TF3RBtX4wyTxSk+fJERQZw==" spinCount="100000" sheet="1" formatColumns="0" formatRows="0"/>
  <conditionalFormatting sqref="G10 F16:G16">
    <cfRule type="containsBlanks" dxfId="181" priority="45">
      <formula>LEN(TRIM(F10))=0</formula>
    </cfRule>
    <cfRule type="cellIs" dxfId="180" priority="46" operator="notEqual">
      <formula>0</formula>
    </cfRule>
  </conditionalFormatting>
  <conditionalFormatting sqref="J23:N29">
    <cfRule type="cellIs" dxfId="179" priority="19" operator="notEqual">
      <formula>J32</formula>
    </cfRule>
  </conditionalFormatting>
  <conditionalFormatting sqref="J10:O17">
    <cfRule type="cellIs" dxfId="178" priority="27" operator="notEqual">
      <formula>J19</formula>
    </cfRule>
    <cfRule type="containsBlanks" dxfId="177" priority="28">
      <formula>LEN(TRIM(J10))=0</formula>
    </cfRule>
    <cfRule type="cellIs" dxfId="176" priority="29" operator="notEqual">
      <formula>0</formula>
    </cfRule>
  </conditionalFormatting>
  <conditionalFormatting sqref="J23:O29">
    <cfRule type="containsBlanks" dxfId="175" priority="20">
      <formula>LEN(TRIM(J23))=0</formula>
    </cfRule>
    <cfRule type="cellIs" dxfId="174" priority="21" operator="notEqual">
      <formula>0</formula>
    </cfRule>
  </conditionalFormatting>
  <conditionalFormatting sqref="J36:O44">
    <cfRule type="cellIs" dxfId="173" priority="13" operator="notEqual">
      <formula>J45</formula>
    </cfRule>
    <cfRule type="containsBlanks" dxfId="172" priority="14">
      <formula>LEN(TRIM(J36))=0</formula>
    </cfRule>
    <cfRule type="cellIs" dxfId="171" priority="15" operator="notEqual">
      <formula>0</formula>
    </cfRule>
  </conditionalFormatting>
  <conditionalFormatting sqref="J51:O54">
    <cfRule type="cellIs" dxfId="170" priority="7" operator="notEqual">
      <formula>J60</formula>
    </cfRule>
    <cfRule type="containsBlanks" dxfId="169" priority="8">
      <formula>LEN(TRIM(J51))=0</formula>
    </cfRule>
    <cfRule type="cellIs" dxfId="168" priority="9" operator="notEqual">
      <formula>0</formula>
    </cfRule>
  </conditionalFormatting>
  <conditionalFormatting sqref="L68:O68">
    <cfRule type="cellIs" dxfId="167" priority="49" operator="notEqual">
      <formula>0</formula>
    </cfRule>
    <cfRule type="cellIs" dxfId="166" priority="50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112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25634214.77</v>
      </c>
      <c r="H10" s="23"/>
      <c r="I10" s="21"/>
      <c r="J10" s="117">
        <v>29372013.499999996</v>
      </c>
      <c r="K10" s="89">
        <v>0</v>
      </c>
      <c r="L10" s="92">
        <v>29372013.499999996</v>
      </c>
      <c r="M10" s="90"/>
      <c r="N10" s="89">
        <v>0</v>
      </c>
      <c r="O10" s="93">
        <v>29372014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6678916.2599999998</v>
      </c>
      <c r="K11" s="27">
        <v>0</v>
      </c>
      <c r="L11" s="95">
        <v>6678916.2599999998</v>
      </c>
      <c r="M11" s="91"/>
      <c r="N11" s="27">
        <v>0</v>
      </c>
      <c r="O11" s="96">
        <v>6678916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1229036.07</v>
      </c>
      <c r="K12" s="27">
        <v>0</v>
      </c>
      <c r="L12" s="95">
        <v>1229036.07</v>
      </c>
      <c r="M12" s="91"/>
      <c r="N12" s="27">
        <v>0</v>
      </c>
      <c r="O12" s="96">
        <v>1229036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6853786.6099999994</v>
      </c>
      <c r="K13" s="27">
        <v>0</v>
      </c>
      <c r="L13" s="95">
        <v>6853786.6099999994</v>
      </c>
      <c r="M13" s="91"/>
      <c r="N13" s="27">
        <v>2382564</v>
      </c>
      <c r="O13" s="96">
        <v>9236351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626999.67000000004</v>
      </c>
      <c r="K14" s="27">
        <v>0</v>
      </c>
      <c r="L14" s="95">
        <v>626999.67000000004</v>
      </c>
      <c r="M14" s="91"/>
      <c r="N14" s="27">
        <v>0</v>
      </c>
      <c r="O14" s="96">
        <v>627000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670322.81999999995</v>
      </c>
      <c r="K16" s="27">
        <v>0</v>
      </c>
      <c r="L16" s="95">
        <v>670322.81999999995</v>
      </c>
      <c r="M16" s="91"/>
      <c r="N16" s="27">
        <v>0</v>
      </c>
      <c r="O16" s="96">
        <v>670323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1089038.51</v>
      </c>
      <c r="K17" s="35">
        <v>0</v>
      </c>
      <c r="L17" s="100">
        <v>1089038.51</v>
      </c>
      <c r="M17" s="91"/>
      <c r="N17" s="35">
        <v>1335244</v>
      </c>
      <c r="O17" s="101">
        <v>2424283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46520113.439999998</v>
      </c>
      <c r="K19" s="103">
        <v>0</v>
      </c>
      <c r="L19" s="104">
        <v>46520115</v>
      </c>
      <c r="M19" s="40"/>
      <c r="N19" s="103">
        <v>3717808</v>
      </c>
      <c r="O19" s="105">
        <v>50237923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115433944.22000003</v>
      </c>
      <c r="K23" s="89">
        <v>0</v>
      </c>
      <c r="L23" s="107">
        <v>115433944.22000003</v>
      </c>
      <c r="M23" s="91"/>
      <c r="N23" s="89">
        <v>0</v>
      </c>
      <c r="O23" s="93">
        <v>115433944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38894463.560000002</v>
      </c>
      <c r="K24" s="27">
        <v>0</v>
      </c>
      <c r="L24" s="95">
        <v>38894463.560000002</v>
      </c>
      <c r="M24" s="91"/>
      <c r="N24" s="27">
        <v>2343487</v>
      </c>
      <c r="O24" s="96">
        <v>41237951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3756355.9699999997</v>
      </c>
      <c r="K25" s="27">
        <v>0</v>
      </c>
      <c r="L25" s="95">
        <v>3756355.9699999997</v>
      </c>
      <c r="M25" s="91"/>
      <c r="N25" s="27">
        <v>0</v>
      </c>
      <c r="O25" s="96">
        <v>3756356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12600024.920000002</v>
      </c>
      <c r="K26" s="27">
        <v>0</v>
      </c>
      <c r="L26" s="95">
        <v>12600024.920000002</v>
      </c>
      <c r="M26" s="91"/>
      <c r="N26" s="27">
        <v>0</v>
      </c>
      <c r="O26" s="96">
        <v>12600025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11243584.720000001</v>
      </c>
      <c r="K27" s="27">
        <v>0</v>
      </c>
      <c r="L27" s="95">
        <v>11243584.720000001</v>
      </c>
      <c r="M27" s="91"/>
      <c r="N27" s="27">
        <v>3004622</v>
      </c>
      <c r="O27" s="96">
        <v>14248207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17813799.059999999</v>
      </c>
      <c r="K28" s="27">
        <v>0</v>
      </c>
      <c r="L28" s="95">
        <v>17813799.059999999</v>
      </c>
      <c r="M28" s="91"/>
      <c r="N28" s="27">
        <v>0</v>
      </c>
      <c r="O28" s="96">
        <v>17813799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13875452.220000001</v>
      </c>
      <c r="K29" s="35">
        <v>0</v>
      </c>
      <c r="L29" s="100">
        <v>13875452.220000001</v>
      </c>
      <c r="M29" s="91"/>
      <c r="N29" s="35">
        <v>0</v>
      </c>
      <c r="O29" s="101">
        <v>13875452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213617624.67000002</v>
      </c>
      <c r="K31" s="103">
        <v>0</v>
      </c>
      <c r="L31" s="104">
        <v>213617625</v>
      </c>
      <c r="M31" s="108"/>
      <c r="N31" s="103">
        <v>5348109</v>
      </c>
      <c r="O31" s="105">
        <v>218965734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-167097511.23000002</v>
      </c>
      <c r="K33" s="109">
        <v>0</v>
      </c>
      <c r="L33" s="110">
        <v>-167097510</v>
      </c>
      <c r="M33" s="40"/>
      <c r="N33" s="109">
        <v>-1630301</v>
      </c>
      <c r="O33" s="111">
        <v>-168727811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75198551.359999999</v>
      </c>
      <c r="K36" s="89">
        <v>0</v>
      </c>
      <c r="L36" s="92">
        <v>75198551.359999999</v>
      </c>
      <c r="M36" s="26"/>
      <c r="N36" s="89">
        <v>0</v>
      </c>
      <c r="O36" s="93">
        <v>75198551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56630534.649999999</v>
      </c>
      <c r="K37" s="27">
        <v>0</v>
      </c>
      <c r="L37" s="95">
        <v>56630534.649999999</v>
      </c>
      <c r="M37" s="26"/>
      <c r="N37" s="50">
        <v>0</v>
      </c>
      <c r="O37" s="96">
        <v>56630535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19859465.010000002</v>
      </c>
      <c r="K38" s="27">
        <v>0</v>
      </c>
      <c r="L38" s="95">
        <v>19859465.010000002</v>
      </c>
      <c r="M38" s="26"/>
      <c r="N38" s="50">
        <v>0</v>
      </c>
      <c r="O38" s="96">
        <v>19859465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332703.38</v>
      </c>
      <c r="K39" s="27">
        <v>0</v>
      </c>
      <c r="L39" s="95">
        <v>332703.38</v>
      </c>
      <c r="M39" s="26"/>
      <c r="N39" s="50">
        <v>1699395</v>
      </c>
      <c r="O39" s="96">
        <v>2032098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372161.42</v>
      </c>
      <c r="K40" s="27">
        <v>0</v>
      </c>
      <c r="L40" s="95">
        <v>372161.42</v>
      </c>
      <c r="M40" s="26"/>
      <c r="N40" s="50">
        <v>-7520661</v>
      </c>
      <c r="O40" s="96">
        <v>-7148500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151234.25</v>
      </c>
      <c r="K41" s="27">
        <v>0</v>
      </c>
      <c r="L41" s="95">
        <v>151234.25</v>
      </c>
      <c r="M41" s="26"/>
      <c r="N41" s="50">
        <v>0</v>
      </c>
      <c r="O41" s="96">
        <v>151234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0</v>
      </c>
      <c r="K42" s="27">
        <v>0</v>
      </c>
      <c r="L42" s="95">
        <v>0</v>
      </c>
      <c r="M42" s="26"/>
      <c r="N42" s="50">
        <v>0</v>
      </c>
      <c r="O42" s="96">
        <v>0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-415574.98</v>
      </c>
      <c r="K43" s="27">
        <v>0</v>
      </c>
      <c r="L43" s="95">
        <v>-415574.98</v>
      </c>
      <c r="M43" s="26"/>
      <c r="N43" s="50">
        <v>0</v>
      </c>
      <c r="O43" s="96">
        <v>-415575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152129075.08999997</v>
      </c>
      <c r="K46" s="109">
        <v>0</v>
      </c>
      <c r="L46" s="110">
        <v>152129074</v>
      </c>
      <c r="M46" s="36"/>
      <c r="N46" s="109">
        <v>-5821266</v>
      </c>
      <c r="O46" s="111">
        <v>146307808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327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-14968436.140000045</v>
      </c>
      <c r="K49" s="109">
        <v>0</v>
      </c>
      <c r="L49" s="110">
        <v>-14968436</v>
      </c>
      <c r="M49" s="36"/>
      <c r="N49" s="109">
        <v>-7451567</v>
      </c>
      <c r="O49" s="111">
        <v>-22420003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632000</v>
      </c>
      <c r="K51" s="89">
        <v>0</v>
      </c>
      <c r="L51" s="92">
        <v>632000</v>
      </c>
      <c r="M51" s="26"/>
      <c r="N51" s="89">
        <v>0</v>
      </c>
      <c r="O51" s="93">
        <v>632000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56904702.490000002</v>
      </c>
      <c r="K52" s="27">
        <v>0</v>
      </c>
      <c r="L52" s="95">
        <v>56904702.490000002</v>
      </c>
      <c r="M52" s="91"/>
      <c r="N52" s="27">
        <v>0</v>
      </c>
      <c r="O52" s="96">
        <v>56904702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57536702.490000002</v>
      </c>
      <c r="K56" s="103">
        <v>0</v>
      </c>
      <c r="L56" s="105">
        <v>57536702</v>
      </c>
      <c r="M56" s="108"/>
      <c r="N56" s="103">
        <v>0</v>
      </c>
      <c r="O56" s="105">
        <v>57536702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42568266.349999957</v>
      </c>
      <c r="K58" s="109">
        <v>0</v>
      </c>
      <c r="L58" s="111">
        <v>42568266</v>
      </c>
      <c r="M58" s="58"/>
      <c r="N58" s="109">
        <v>-7451567</v>
      </c>
      <c r="O58" s="111">
        <v>35116699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217260601</v>
      </c>
      <c r="M60" s="26"/>
      <c r="N60" s="62">
        <v>60681179</v>
      </c>
      <c r="O60" s="95">
        <v>277941780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217260601</v>
      </c>
      <c r="M63" s="58"/>
      <c r="N63" s="56">
        <v>60681179</v>
      </c>
      <c r="O63" s="56">
        <v>277941780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259828867</v>
      </c>
      <c r="M65" s="58"/>
      <c r="N65" s="56">
        <v>53229612</v>
      </c>
      <c r="O65" s="56">
        <v>313058479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-2</v>
      </c>
      <c r="M68" s="72"/>
      <c r="N68" s="73">
        <v>0</v>
      </c>
      <c r="O68" s="73">
        <v>-1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-2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HTUO5cibPtxvAk6yYoIlCZ/79AMVmZ4GkjITgOVQNNInztpN2LyJdciMIy6iY1KHyGBd16rTMwq6A6gfHG9A6Q==" saltValue="ohoDVw4rQJlZXp8/5Rbikg==" spinCount="100000" sheet="1" formatColumns="0" formatRows="0"/>
  <conditionalFormatting sqref="J68">
    <cfRule type="cellIs" dxfId="65" priority="1" operator="notEqual">
      <formula>0</formula>
    </cfRule>
    <cfRule type="cellIs" dxfId="64" priority="2" operator="equal">
      <formula>0</formula>
    </cfRule>
  </conditionalFormatting>
  <conditionalFormatting sqref="L68">
    <cfRule type="cellIs" dxfId="63" priority="9" operator="notEqual">
      <formula>0</formula>
    </cfRule>
    <cfRule type="cellIs" dxfId="62" priority="10" operator="equal">
      <formula>0</formula>
    </cfRule>
  </conditionalFormatting>
  <conditionalFormatting sqref="N68:O68">
    <cfRule type="cellIs" dxfId="61" priority="3" operator="notEqual">
      <formula>0</formula>
    </cfRule>
    <cfRule type="cellIs" dxfId="60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316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7442898.8200000003</v>
      </c>
      <c r="H10" s="23"/>
      <c r="I10" s="21"/>
      <c r="J10" s="117">
        <v>8831144.3900000006</v>
      </c>
      <c r="K10" s="89">
        <v>0</v>
      </c>
      <c r="L10" s="92">
        <v>8831144.3900000006</v>
      </c>
      <c r="M10" s="90"/>
      <c r="N10" s="89">
        <v>0</v>
      </c>
      <c r="O10" s="93">
        <v>8831144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1172881.75</v>
      </c>
      <c r="K11" s="27">
        <v>0</v>
      </c>
      <c r="L11" s="95">
        <v>1172881.75</v>
      </c>
      <c r="M11" s="91"/>
      <c r="N11" s="27">
        <v>0</v>
      </c>
      <c r="O11" s="96">
        <v>1172882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134118.82999999999</v>
      </c>
      <c r="K12" s="27">
        <v>0</v>
      </c>
      <c r="L12" s="95">
        <v>134118.82999999999</v>
      </c>
      <c r="M12" s="91"/>
      <c r="N12" s="27">
        <v>60012</v>
      </c>
      <c r="O12" s="96">
        <v>194131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0</v>
      </c>
      <c r="K13" s="27">
        <v>0</v>
      </c>
      <c r="L13" s="95">
        <v>0</v>
      </c>
      <c r="M13" s="91"/>
      <c r="N13" s="27">
        <v>405166.97</v>
      </c>
      <c r="O13" s="96">
        <v>405167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12550</v>
      </c>
      <c r="K14" s="27">
        <v>0</v>
      </c>
      <c r="L14" s="95">
        <v>12550</v>
      </c>
      <c r="M14" s="91"/>
      <c r="N14" s="27">
        <v>0</v>
      </c>
      <c r="O14" s="96">
        <v>12550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893464.69</v>
      </c>
      <c r="H16" s="32"/>
      <c r="I16" s="20"/>
      <c r="J16" s="94">
        <v>1849893.6500000004</v>
      </c>
      <c r="K16" s="27">
        <v>0</v>
      </c>
      <c r="L16" s="95">
        <v>1849893.6500000004</v>
      </c>
      <c r="M16" s="91"/>
      <c r="N16" s="27">
        <v>0</v>
      </c>
      <c r="O16" s="96">
        <v>1849894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-94751.699999999983</v>
      </c>
      <c r="K17" s="35">
        <v>0</v>
      </c>
      <c r="L17" s="100">
        <v>-94751.699999999983</v>
      </c>
      <c r="M17" s="91"/>
      <c r="N17" s="35">
        <v>522047.77</v>
      </c>
      <c r="O17" s="101">
        <v>427296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11905836.920000002</v>
      </c>
      <c r="K19" s="103">
        <v>0</v>
      </c>
      <c r="L19" s="104">
        <v>11905837</v>
      </c>
      <c r="M19" s="40"/>
      <c r="N19" s="103">
        <v>987227</v>
      </c>
      <c r="O19" s="105">
        <v>12893064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43761750.020000003</v>
      </c>
      <c r="K23" s="89">
        <v>0</v>
      </c>
      <c r="L23" s="107">
        <v>43761750.020000003</v>
      </c>
      <c r="M23" s="91"/>
      <c r="N23" s="89">
        <v>663050.32999999996</v>
      </c>
      <c r="O23" s="93">
        <v>44424800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9638503.0800000001</v>
      </c>
      <c r="K24" s="27">
        <v>0</v>
      </c>
      <c r="L24" s="95">
        <v>9638503.0800000001</v>
      </c>
      <c r="M24" s="91"/>
      <c r="N24" s="27">
        <v>2304741.4</v>
      </c>
      <c r="O24" s="96">
        <v>11943244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2065394.09</v>
      </c>
      <c r="K25" s="27">
        <v>0</v>
      </c>
      <c r="L25" s="95">
        <v>2065394.09</v>
      </c>
      <c r="M25" s="91"/>
      <c r="N25" s="27">
        <v>0</v>
      </c>
      <c r="O25" s="96">
        <v>2065394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6824898.2699999996</v>
      </c>
      <c r="K26" s="27">
        <v>0</v>
      </c>
      <c r="L26" s="95">
        <v>6824898.2699999996</v>
      </c>
      <c r="M26" s="91"/>
      <c r="N26" s="27">
        <v>81719.69</v>
      </c>
      <c r="O26" s="96">
        <v>6906618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3772608.09</v>
      </c>
      <c r="K27" s="27">
        <v>0</v>
      </c>
      <c r="L27" s="95">
        <v>3772608.09</v>
      </c>
      <c r="M27" s="91"/>
      <c r="N27" s="27">
        <v>122884.48</v>
      </c>
      <c r="O27" s="96">
        <v>3895492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12552399.43</v>
      </c>
      <c r="K28" s="27">
        <v>0</v>
      </c>
      <c r="L28" s="95">
        <v>12552399.43</v>
      </c>
      <c r="M28" s="91"/>
      <c r="N28" s="27">
        <v>40891.21</v>
      </c>
      <c r="O28" s="96">
        <v>12593290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9286737.8699999992</v>
      </c>
      <c r="K29" s="35">
        <v>0</v>
      </c>
      <c r="L29" s="100">
        <v>9286737.8699999992</v>
      </c>
      <c r="M29" s="91"/>
      <c r="N29" s="35">
        <v>795.97</v>
      </c>
      <c r="O29" s="101">
        <v>9287534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87902290.850000024</v>
      </c>
      <c r="K31" s="103">
        <v>0</v>
      </c>
      <c r="L31" s="104">
        <v>87902290</v>
      </c>
      <c r="M31" s="108"/>
      <c r="N31" s="103">
        <v>3214082</v>
      </c>
      <c r="O31" s="105">
        <v>91116372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-75996453.930000022</v>
      </c>
      <c r="K33" s="109">
        <v>0</v>
      </c>
      <c r="L33" s="110">
        <v>-75996453</v>
      </c>
      <c r="M33" s="40"/>
      <c r="N33" s="109">
        <v>-2226855</v>
      </c>
      <c r="O33" s="111">
        <v>-78223308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50955898.390000001</v>
      </c>
      <c r="K36" s="89">
        <v>0</v>
      </c>
      <c r="L36" s="92">
        <v>50955898.390000001</v>
      </c>
      <c r="M36" s="26"/>
      <c r="N36" s="89">
        <v>0</v>
      </c>
      <c r="O36" s="93">
        <v>50955898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15361207</v>
      </c>
      <c r="K37" s="27">
        <v>0</v>
      </c>
      <c r="L37" s="95">
        <v>15361207</v>
      </c>
      <c r="M37" s="26"/>
      <c r="N37" s="50">
        <v>0</v>
      </c>
      <c r="O37" s="96">
        <v>15361207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10887342.42</v>
      </c>
      <c r="K38" s="27">
        <v>0</v>
      </c>
      <c r="L38" s="95">
        <v>10887342.42</v>
      </c>
      <c r="M38" s="26"/>
      <c r="N38" s="50">
        <v>0</v>
      </c>
      <c r="O38" s="96">
        <v>10887342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843463.13</v>
      </c>
      <c r="K39" s="27">
        <v>0</v>
      </c>
      <c r="L39" s="95">
        <v>843463.13</v>
      </c>
      <c r="M39" s="26"/>
      <c r="N39" s="50">
        <v>1746310.63</v>
      </c>
      <c r="O39" s="96">
        <v>2589774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>
        <v>-9284261.1799999997</v>
      </c>
      <c r="O40" s="96">
        <v>-9284261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66379.489999999991</v>
      </c>
      <c r="K41" s="27">
        <v>0</v>
      </c>
      <c r="L41" s="95">
        <v>66379.489999999991</v>
      </c>
      <c r="M41" s="26"/>
      <c r="N41" s="50">
        <v>0</v>
      </c>
      <c r="O41" s="96">
        <v>66379</v>
      </c>
      <c r="P41" s="51"/>
    </row>
    <row r="42" spans="1:16">
      <c r="A42" s="7" t="s">
        <v>64</v>
      </c>
      <c r="B42" s="12" t="s">
        <v>65</v>
      </c>
      <c r="C42" s="130" t="s">
        <v>312</v>
      </c>
      <c r="E42" s="141"/>
      <c r="F42" s="141"/>
      <c r="G42" s="20"/>
      <c r="H42" s="9"/>
      <c r="I42" s="9"/>
      <c r="J42" s="94">
        <v>0</v>
      </c>
      <c r="K42" s="27">
        <v>0</v>
      </c>
      <c r="L42" s="95">
        <v>0</v>
      </c>
      <c r="M42" s="26"/>
      <c r="N42" s="50">
        <v>0</v>
      </c>
      <c r="O42" s="96">
        <v>0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-80529.42</v>
      </c>
      <c r="K43" s="27">
        <v>0</v>
      </c>
      <c r="L43" s="95">
        <v>-80529.42</v>
      </c>
      <c r="M43" s="26"/>
      <c r="N43" s="50">
        <v>0</v>
      </c>
      <c r="O43" s="96">
        <v>-80529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78033761.00999999</v>
      </c>
      <c r="K46" s="109">
        <v>0</v>
      </c>
      <c r="L46" s="110">
        <v>78033760</v>
      </c>
      <c r="M46" s="36"/>
      <c r="N46" s="109">
        <v>-7537950</v>
      </c>
      <c r="O46" s="111">
        <v>70495810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309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2037307.0799999684</v>
      </c>
      <c r="K49" s="109">
        <v>0</v>
      </c>
      <c r="L49" s="110">
        <v>2037307</v>
      </c>
      <c r="M49" s="36"/>
      <c r="N49" s="109">
        <v>-9764805</v>
      </c>
      <c r="O49" s="111">
        <v>-7727498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5240800</v>
      </c>
      <c r="K51" s="89">
        <v>0</v>
      </c>
      <c r="L51" s="92">
        <v>5240800</v>
      </c>
      <c r="M51" s="26"/>
      <c r="N51" s="89">
        <v>0</v>
      </c>
      <c r="O51" s="93">
        <v>5240800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16272160.18</v>
      </c>
      <c r="K52" s="27">
        <v>0</v>
      </c>
      <c r="L52" s="95">
        <v>16272160.18</v>
      </c>
      <c r="M52" s="91"/>
      <c r="N52" s="27">
        <v>0</v>
      </c>
      <c r="O52" s="96">
        <v>16272160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94286.88</v>
      </c>
      <c r="O53" s="96">
        <v>94287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21512960.18</v>
      </c>
      <c r="K56" s="103">
        <v>0</v>
      </c>
      <c r="L56" s="105">
        <v>21512960</v>
      </c>
      <c r="M56" s="108"/>
      <c r="N56" s="103">
        <v>94287</v>
      </c>
      <c r="O56" s="105">
        <v>21607247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23550267.259999968</v>
      </c>
      <c r="K58" s="109">
        <v>0</v>
      </c>
      <c r="L58" s="111">
        <v>23550267</v>
      </c>
      <c r="M58" s="58"/>
      <c r="N58" s="109">
        <v>-9670518</v>
      </c>
      <c r="O58" s="111">
        <v>13879749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189254420</v>
      </c>
      <c r="M60" s="26"/>
      <c r="N60" s="62">
        <v>73684037</v>
      </c>
      <c r="O60" s="95">
        <v>262938457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189254420</v>
      </c>
      <c r="M63" s="58"/>
      <c r="N63" s="56">
        <v>73684037</v>
      </c>
      <c r="O63" s="56">
        <v>262938457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212804687</v>
      </c>
      <c r="M65" s="58"/>
      <c r="N65" s="56">
        <v>64013519</v>
      </c>
      <c r="O65" s="56">
        <v>276818206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4</v>
      </c>
      <c r="O68" s="73">
        <v>1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4</v>
      </c>
      <c r="O69" s="126"/>
      <c r="P69" s="126"/>
    </row>
    <row r="70" spans="1:16">
      <c r="L70" s="126">
        <v>3.8001090288162231E-3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mWwOvX56u3sWxfhPqsgxwjg/rp7T482OI7vq1oygMyvkaWfogH0BC0iCMPTtEYbleOxDjyeEjpHM2RIhzJ3CLg==" saltValue="5HhkQaMjLM8quvuCLSwVkg==" spinCount="100000" sheet="1" formatColumns="0" formatRows="0"/>
  <conditionalFormatting sqref="J68">
    <cfRule type="cellIs" dxfId="59" priority="1" operator="notEqual">
      <formula>0</formula>
    </cfRule>
    <cfRule type="cellIs" dxfId="58" priority="2" operator="equal">
      <formula>0</formula>
    </cfRule>
  </conditionalFormatting>
  <conditionalFormatting sqref="L68">
    <cfRule type="cellIs" dxfId="57" priority="9" operator="notEqual">
      <formula>0</formula>
    </cfRule>
    <cfRule type="cellIs" dxfId="56" priority="10" operator="equal">
      <formula>0</formula>
    </cfRule>
  </conditionalFormatting>
  <conditionalFormatting sqref="N68:O68">
    <cfRule type="cellIs" dxfId="55" priority="3" operator="notEqual">
      <formula>0</formula>
    </cfRule>
    <cfRule type="cellIs" dxfId="54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 tint="0.3999755851924192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114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9845603.25</v>
      </c>
      <c r="H10" s="23"/>
      <c r="I10" s="21"/>
      <c r="J10" s="117">
        <v>7720727.459999999</v>
      </c>
      <c r="K10" s="89">
        <v>-0.46</v>
      </c>
      <c r="L10" s="92">
        <v>7720726.9999999991</v>
      </c>
      <c r="M10" s="90"/>
      <c r="N10" s="89">
        <v>0</v>
      </c>
      <c r="O10" s="93">
        <v>7720727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1349247.1199999999</v>
      </c>
      <c r="K11" s="27">
        <v>-0.12</v>
      </c>
      <c r="L11" s="95">
        <v>1349246.9999999998</v>
      </c>
      <c r="M11" s="91"/>
      <c r="N11" s="27">
        <v>0</v>
      </c>
      <c r="O11" s="96">
        <v>1349247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425546.83999999997</v>
      </c>
      <c r="K12" s="27">
        <v>0</v>
      </c>
      <c r="L12" s="95">
        <v>425546.83999999997</v>
      </c>
      <c r="M12" s="91"/>
      <c r="N12" s="27">
        <v>0</v>
      </c>
      <c r="O12" s="96">
        <v>425547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0</v>
      </c>
      <c r="K13" s="27">
        <v>0</v>
      </c>
      <c r="L13" s="95">
        <v>0</v>
      </c>
      <c r="M13" s="91"/>
      <c r="N13" s="27">
        <v>0</v>
      </c>
      <c r="O13" s="96">
        <v>0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21249.63</v>
      </c>
      <c r="K14" s="27">
        <v>0</v>
      </c>
      <c r="L14" s="95">
        <v>21249.63</v>
      </c>
      <c r="M14" s="91"/>
      <c r="N14" s="27">
        <v>0</v>
      </c>
      <c r="O14" s="96">
        <v>21250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543406.74</v>
      </c>
      <c r="K16" s="27">
        <v>0</v>
      </c>
      <c r="L16" s="95">
        <v>543406.74</v>
      </c>
      <c r="M16" s="91"/>
      <c r="N16" s="27">
        <v>0</v>
      </c>
      <c r="O16" s="96">
        <v>543407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598046.63</v>
      </c>
      <c r="K17" s="35">
        <v>0</v>
      </c>
      <c r="L17" s="100">
        <v>598046.63</v>
      </c>
      <c r="M17" s="91"/>
      <c r="N17" s="35">
        <v>2890324</v>
      </c>
      <c r="O17" s="101">
        <v>3488371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10658224.42</v>
      </c>
      <c r="K19" s="103">
        <v>0</v>
      </c>
      <c r="L19" s="104">
        <v>10658225</v>
      </c>
      <c r="M19" s="40"/>
      <c r="N19" s="103">
        <v>2890324</v>
      </c>
      <c r="O19" s="105">
        <v>13548549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41081475.659999982</v>
      </c>
      <c r="K23" s="89">
        <v>0</v>
      </c>
      <c r="L23" s="107">
        <v>41081475.659999982</v>
      </c>
      <c r="M23" s="91"/>
      <c r="N23" s="89">
        <v>0</v>
      </c>
      <c r="O23" s="93">
        <v>41081476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12054647.18</v>
      </c>
      <c r="K24" s="27">
        <v>-0.18</v>
      </c>
      <c r="L24" s="95">
        <v>12054647</v>
      </c>
      <c r="M24" s="91"/>
      <c r="N24" s="27">
        <v>868277.79</v>
      </c>
      <c r="O24" s="96">
        <v>12922925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4750613.1500000004</v>
      </c>
      <c r="K25" s="27">
        <v>-0.15</v>
      </c>
      <c r="L25" s="95">
        <v>4750613</v>
      </c>
      <c r="M25" s="91"/>
      <c r="N25" s="27">
        <v>5505</v>
      </c>
      <c r="O25" s="96">
        <v>4756118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8941223.1699999999</v>
      </c>
      <c r="K26" s="27">
        <v>-0.17</v>
      </c>
      <c r="L26" s="95">
        <v>8941223</v>
      </c>
      <c r="M26" s="91"/>
      <c r="N26" s="27">
        <v>644878.31000000006</v>
      </c>
      <c r="O26" s="96">
        <v>9586101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9023879.4299999997</v>
      </c>
      <c r="K27" s="27">
        <v>-0.43</v>
      </c>
      <c r="L27" s="95">
        <v>9023879</v>
      </c>
      <c r="M27" s="91"/>
      <c r="N27" s="27">
        <v>1598034.03</v>
      </c>
      <c r="O27" s="96">
        <v>10621913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9094987.1099999994</v>
      </c>
      <c r="K28" s="27">
        <v>-0.11</v>
      </c>
      <c r="L28" s="95">
        <v>9094987</v>
      </c>
      <c r="M28" s="91"/>
      <c r="N28" s="27">
        <v>341208.87</v>
      </c>
      <c r="O28" s="96">
        <v>9436196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5085388.58</v>
      </c>
      <c r="K29" s="35">
        <v>0.42</v>
      </c>
      <c r="L29" s="100">
        <v>5085389</v>
      </c>
      <c r="M29" s="91"/>
      <c r="N29" s="35">
        <v>34849</v>
      </c>
      <c r="O29" s="101">
        <v>5120238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90032214.279999971</v>
      </c>
      <c r="K31" s="103">
        <v>-0.62000000000000011</v>
      </c>
      <c r="L31" s="104">
        <v>90032214</v>
      </c>
      <c r="M31" s="108"/>
      <c r="N31" s="103">
        <v>3492753</v>
      </c>
      <c r="O31" s="105">
        <v>93524967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-79373989.85999997</v>
      </c>
      <c r="K33" s="109">
        <v>0.62000000000000011</v>
      </c>
      <c r="L33" s="110">
        <v>-79373989</v>
      </c>
      <c r="M33" s="40"/>
      <c r="N33" s="109">
        <v>-602429</v>
      </c>
      <c r="O33" s="111">
        <v>-79976418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42366378.140000001</v>
      </c>
      <c r="K36" s="89">
        <v>-0.75</v>
      </c>
      <c r="L36" s="92">
        <v>42366377.390000001</v>
      </c>
      <c r="M36" s="26"/>
      <c r="N36" s="89">
        <v>0</v>
      </c>
      <c r="O36" s="93">
        <v>42366377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19017933.949999999</v>
      </c>
      <c r="K37" s="27">
        <v>0.05</v>
      </c>
      <c r="L37" s="95">
        <v>19017934</v>
      </c>
      <c r="M37" s="26"/>
      <c r="N37" s="50">
        <v>0</v>
      </c>
      <c r="O37" s="96">
        <v>19017934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14270660.860000001</v>
      </c>
      <c r="K38" s="27">
        <v>0.14000000000000001</v>
      </c>
      <c r="L38" s="95">
        <v>14270661.000000002</v>
      </c>
      <c r="M38" s="26"/>
      <c r="N38" s="50">
        <v>0</v>
      </c>
      <c r="O38" s="96">
        <v>14270661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262503.57</v>
      </c>
      <c r="K39" s="27">
        <v>0.43</v>
      </c>
      <c r="L39" s="95">
        <v>262504</v>
      </c>
      <c r="M39" s="26"/>
      <c r="N39" s="50">
        <v>838894</v>
      </c>
      <c r="O39" s="96">
        <v>1101398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>
        <v>-6244913</v>
      </c>
      <c r="O40" s="96">
        <v>-6244913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204512.68</v>
      </c>
      <c r="K41" s="27">
        <v>0.32</v>
      </c>
      <c r="L41" s="95">
        <v>204513</v>
      </c>
      <c r="M41" s="26"/>
      <c r="N41" s="50">
        <v>0</v>
      </c>
      <c r="O41" s="96">
        <v>204513</v>
      </c>
      <c r="P41" s="51"/>
    </row>
    <row r="42" spans="1:16">
      <c r="A42" s="7" t="s">
        <v>64</v>
      </c>
      <c r="B42" s="12" t="s">
        <v>65</v>
      </c>
      <c r="C42" s="130" t="s">
        <v>312</v>
      </c>
      <c r="E42" s="141"/>
      <c r="F42" s="141"/>
      <c r="G42" s="20"/>
      <c r="H42" s="9"/>
      <c r="I42" s="9"/>
      <c r="J42" s="94">
        <v>0</v>
      </c>
      <c r="K42" s="27">
        <v>0</v>
      </c>
      <c r="L42" s="95">
        <v>0</v>
      </c>
      <c r="M42" s="26"/>
      <c r="N42" s="50">
        <v>0</v>
      </c>
      <c r="O42" s="96">
        <v>0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-51114.239999999998</v>
      </c>
      <c r="K43" s="27">
        <v>0.24</v>
      </c>
      <c r="L43" s="95">
        <v>-51114</v>
      </c>
      <c r="M43" s="26"/>
      <c r="N43" s="50">
        <v>0</v>
      </c>
      <c r="O43" s="96">
        <v>-51114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76070874.960000008</v>
      </c>
      <c r="K46" s="109">
        <v>0.43000000000000005</v>
      </c>
      <c r="L46" s="110">
        <v>76070875</v>
      </c>
      <c r="M46" s="36"/>
      <c r="N46" s="109">
        <v>-5406019</v>
      </c>
      <c r="O46" s="111">
        <v>70664856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327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-3303114.8999999613</v>
      </c>
      <c r="K49" s="109">
        <v>1.0500000000000003</v>
      </c>
      <c r="L49" s="110">
        <v>-3303114</v>
      </c>
      <c r="M49" s="36"/>
      <c r="N49" s="109">
        <v>-6008448</v>
      </c>
      <c r="O49" s="111">
        <v>-9311562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179540</v>
      </c>
      <c r="K51" s="89">
        <v>0</v>
      </c>
      <c r="L51" s="92">
        <v>179540</v>
      </c>
      <c r="M51" s="26"/>
      <c r="N51" s="89">
        <v>0</v>
      </c>
      <c r="O51" s="93">
        <v>179540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30641496.52</v>
      </c>
      <c r="K52" s="27">
        <v>-0.5</v>
      </c>
      <c r="L52" s="95">
        <v>30641496.02</v>
      </c>
      <c r="M52" s="91"/>
      <c r="N52" s="27">
        <v>1130000</v>
      </c>
      <c r="O52" s="96">
        <v>31771496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1161953</v>
      </c>
      <c r="O53" s="96">
        <v>1161953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30821036.52</v>
      </c>
      <c r="K56" s="103">
        <v>-0.5</v>
      </c>
      <c r="L56" s="105">
        <v>30821036</v>
      </c>
      <c r="M56" s="108"/>
      <c r="N56" s="103">
        <v>2291953</v>
      </c>
      <c r="O56" s="105">
        <v>33112989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27517921.620000038</v>
      </c>
      <c r="K58" s="109">
        <v>0.55000000000000027</v>
      </c>
      <c r="L58" s="111">
        <v>27517922</v>
      </c>
      <c r="M58" s="58"/>
      <c r="N58" s="109">
        <v>-3716495</v>
      </c>
      <c r="O58" s="111">
        <v>23801427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84280820</v>
      </c>
      <c r="M60" s="26"/>
      <c r="N60" s="62">
        <v>43997437</v>
      </c>
      <c r="O60" s="95">
        <v>128278257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>
        <v>10193527.1</v>
      </c>
      <c r="K61" s="9"/>
      <c r="L61" s="125">
        <v>10193527</v>
      </c>
      <c r="M61" s="26"/>
      <c r="N61" s="52">
        <v>0</v>
      </c>
      <c r="O61" s="100">
        <v>10193527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94474347</v>
      </c>
      <c r="M63" s="58"/>
      <c r="N63" s="56">
        <v>43997437</v>
      </c>
      <c r="O63" s="56">
        <v>138471784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121992269</v>
      </c>
      <c r="M65" s="58"/>
      <c r="N65" s="56">
        <v>40280942</v>
      </c>
      <c r="O65" s="56">
        <v>162273211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0</v>
      </c>
      <c r="O68" s="73">
        <v>-3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0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t+qCjncBBSFQ/lpdjRZTcN2lSvbVt/5fqqhC/An/f6VjzklpbbCh/zukWGfNqdSzpmvOm5XWy9TuU83X7nNqUA==" saltValue="UxChotEL5fJqTIjL5DmU2w==" spinCount="100000" sheet="1" formatColumns="0" formatRows="0"/>
  <conditionalFormatting sqref="J68">
    <cfRule type="cellIs" dxfId="53" priority="1" operator="notEqual">
      <formula>0</formula>
    </cfRule>
    <cfRule type="cellIs" dxfId="52" priority="2" operator="equal">
      <formula>0</formula>
    </cfRule>
  </conditionalFormatting>
  <conditionalFormatting sqref="L68">
    <cfRule type="cellIs" dxfId="51" priority="9" operator="notEqual">
      <formula>0</formula>
    </cfRule>
    <cfRule type="cellIs" dxfId="50" priority="10" operator="equal">
      <formula>0</formula>
    </cfRule>
  </conditionalFormatting>
  <conditionalFormatting sqref="N68:O68">
    <cfRule type="cellIs" dxfId="49" priority="3" operator="notEqual">
      <formula>0</formula>
    </cfRule>
    <cfRule type="cellIs" dxfId="48" priority="4" operator="equal">
      <formula>0</formula>
    </cfRule>
  </conditionalFormatting>
  <printOptions horizontalCentered="1"/>
  <pageMargins left="0.25" right="0.25" top="0.75" bottom="0.75" header="0.3" footer="0.3"/>
  <pageSetup scale="55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115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10911814.970000001</v>
      </c>
      <c r="H10" s="23"/>
      <c r="I10" s="21"/>
      <c r="J10" s="117">
        <v>10325734.219999999</v>
      </c>
      <c r="K10" s="89">
        <v>0</v>
      </c>
      <c r="L10" s="92">
        <v>10325734.219999999</v>
      </c>
      <c r="M10" s="90"/>
      <c r="N10" s="89">
        <v>0</v>
      </c>
      <c r="O10" s="93">
        <v>10325734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1647934.06</v>
      </c>
      <c r="K11" s="27">
        <v>0</v>
      </c>
      <c r="L11" s="95">
        <v>1647934.06</v>
      </c>
      <c r="M11" s="91"/>
      <c r="N11" s="27">
        <v>0</v>
      </c>
      <c r="O11" s="96">
        <v>1647934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999896.44</v>
      </c>
      <c r="K12" s="27">
        <v>0</v>
      </c>
      <c r="L12" s="95">
        <v>999896.44</v>
      </c>
      <c r="M12" s="91"/>
      <c r="N12" s="27">
        <v>0</v>
      </c>
      <c r="O12" s="96">
        <v>999896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341536.85000000003</v>
      </c>
      <c r="K13" s="27">
        <v>0</v>
      </c>
      <c r="L13" s="95">
        <v>341536.85000000003</v>
      </c>
      <c r="M13" s="91"/>
      <c r="N13" s="27">
        <v>0</v>
      </c>
      <c r="O13" s="96">
        <v>341537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0</v>
      </c>
      <c r="K14" s="27">
        <v>0</v>
      </c>
      <c r="L14" s="95">
        <v>0</v>
      </c>
      <c r="M14" s="91"/>
      <c r="N14" s="27">
        <v>0</v>
      </c>
      <c r="O14" s="96">
        <v>0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/>
      <c r="H16" s="32"/>
      <c r="I16" s="20"/>
      <c r="J16" s="94">
        <v>637302.82999999996</v>
      </c>
      <c r="K16" s="27">
        <v>0</v>
      </c>
      <c r="L16" s="95">
        <v>637302.82999999996</v>
      </c>
      <c r="M16" s="91"/>
      <c r="N16" s="27">
        <v>0</v>
      </c>
      <c r="O16" s="96">
        <v>637303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1304799.26</v>
      </c>
      <c r="K17" s="35">
        <v>0</v>
      </c>
      <c r="L17" s="100">
        <v>1304799.26</v>
      </c>
      <c r="M17" s="91"/>
      <c r="N17" s="35">
        <v>0</v>
      </c>
      <c r="O17" s="101">
        <v>1304799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15257203.659999998</v>
      </c>
      <c r="K19" s="103">
        <v>0</v>
      </c>
      <c r="L19" s="104">
        <v>15257203</v>
      </c>
      <c r="M19" s="40"/>
      <c r="N19" s="103">
        <v>0</v>
      </c>
      <c r="O19" s="105">
        <v>15257203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48389396.560000017</v>
      </c>
      <c r="K23" s="89">
        <v>0</v>
      </c>
      <c r="L23" s="107">
        <v>48389396.560000017</v>
      </c>
      <c r="M23" s="91"/>
      <c r="N23" s="89">
        <v>591271</v>
      </c>
      <c r="O23" s="93">
        <v>48980668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10247796.630000001</v>
      </c>
      <c r="K24" s="27">
        <v>0</v>
      </c>
      <c r="L24" s="95">
        <v>10247796.630000001</v>
      </c>
      <c r="M24" s="91"/>
      <c r="N24" s="27">
        <v>1294198</v>
      </c>
      <c r="O24" s="96">
        <v>11541995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2846444.1300000004</v>
      </c>
      <c r="K25" s="27">
        <v>0</v>
      </c>
      <c r="L25" s="95">
        <v>2846444.1300000004</v>
      </c>
      <c r="M25" s="91"/>
      <c r="N25" s="27">
        <v>57600</v>
      </c>
      <c r="O25" s="96">
        <v>2904044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25342729.949999999</v>
      </c>
      <c r="K26" s="27">
        <v>0</v>
      </c>
      <c r="L26" s="95">
        <v>25342729.949999999</v>
      </c>
      <c r="M26" s="91"/>
      <c r="N26" s="27">
        <v>252711</v>
      </c>
      <c r="O26" s="96">
        <v>25595441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5106987.9800000004</v>
      </c>
      <c r="K27" s="27">
        <v>0</v>
      </c>
      <c r="L27" s="95">
        <v>5106987.9800000004</v>
      </c>
      <c r="M27" s="91"/>
      <c r="N27" s="27">
        <v>516719</v>
      </c>
      <c r="O27" s="96">
        <v>5623707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9428864.1899999995</v>
      </c>
      <c r="K28" s="27">
        <v>0</v>
      </c>
      <c r="L28" s="95">
        <v>9428864.1899999995</v>
      </c>
      <c r="M28" s="91"/>
      <c r="N28" s="27">
        <v>32553</v>
      </c>
      <c r="O28" s="96">
        <v>9461417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5998206.6799999997</v>
      </c>
      <c r="K29" s="35">
        <v>0</v>
      </c>
      <c r="L29" s="100">
        <v>5998206.6799999997</v>
      </c>
      <c r="M29" s="91"/>
      <c r="N29" s="35">
        <v>0</v>
      </c>
      <c r="O29" s="101">
        <v>5998207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107360426.12000003</v>
      </c>
      <c r="K31" s="103">
        <v>0</v>
      </c>
      <c r="L31" s="104">
        <v>107360427</v>
      </c>
      <c r="M31" s="108"/>
      <c r="N31" s="103">
        <v>2745052</v>
      </c>
      <c r="O31" s="105">
        <v>110105479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-92103222.460000038</v>
      </c>
      <c r="K33" s="109">
        <v>0</v>
      </c>
      <c r="L33" s="110">
        <v>-92103224</v>
      </c>
      <c r="M33" s="40"/>
      <c r="N33" s="109">
        <v>-2745052</v>
      </c>
      <c r="O33" s="111">
        <v>-94848276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53595600.880000003</v>
      </c>
      <c r="K36" s="89">
        <v>0</v>
      </c>
      <c r="L36" s="92">
        <v>53595600.880000003</v>
      </c>
      <c r="M36" s="26"/>
      <c r="N36" s="89">
        <v>0</v>
      </c>
      <c r="O36" s="93">
        <v>53595601</v>
      </c>
      <c r="P36" s="51"/>
    </row>
    <row r="37" spans="1:16">
      <c r="A37" s="1" t="s">
        <v>54</v>
      </c>
      <c r="B37" s="12" t="s">
        <v>15</v>
      </c>
      <c r="C37" s="130" t="s">
        <v>55</v>
      </c>
      <c r="E37" s="141"/>
      <c r="F37" s="141"/>
      <c r="G37" s="20"/>
      <c r="H37" s="9"/>
      <c r="I37" s="9"/>
      <c r="J37" s="94">
        <v>15989368.49</v>
      </c>
      <c r="K37" s="27">
        <v>0</v>
      </c>
      <c r="L37" s="95">
        <v>15989368.49</v>
      </c>
      <c r="M37" s="26"/>
      <c r="N37" s="50">
        <v>0</v>
      </c>
      <c r="O37" s="96">
        <v>15989368</v>
      </c>
      <c r="P37" s="51"/>
    </row>
    <row r="38" spans="1:16">
      <c r="A38" s="7" t="s">
        <v>56</v>
      </c>
      <c r="B38" s="12" t="s">
        <v>15</v>
      </c>
      <c r="C38" s="130" t="s">
        <v>57</v>
      </c>
      <c r="E38" s="141"/>
      <c r="F38" s="141"/>
      <c r="G38" s="20"/>
      <c r="H38" s="9"/>
      <c r="I38" s="9"/>
      <c r="J38" s="94">
        <v>25960382.300000001</v>
      </c>
      <c r="K38" s="27">
        <v>0</v>
      </c>
      <c r="L38" s="95">
        <v>25960382.300000001</v>
      </c>
      <c r="M38" s="26"/>
      <c r="N38" s="50">
        <v>3129046</v>
      </c>
      <c r="O38" s="96">
        <v>29089428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612615.48</v>
      </c>
      <c r="K39" s="27">
        <v>0</v>
      </c>
      <c r="L39" s="95">
        <v>612615.48</v>
      </c>
      <c r="M39" s="26"/>
      <c r="N39" s="50">
        <v>0</v>
      </c>
      <c r="O39" s="96">
        <v>612615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>
        <v>-4797637</v>
      </c>
      <c r="O40" s="96">
        <v>-4797637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0</v>
      </c>
      <c r="K41" s="27">
        <v>0</v>
      </c>
      <c r="L41" s="95">
        <v>0</v>
      </c>
      <c r="M41" s="26"/>
      <c r="N41" s="50">
        <v>15780</v>
      </c>
      <c r="O41" s="96">
        <v>15780</v>
      </c>
      <c r="P41" s="51"/>
    </row>
    <row r="42" spans="1:16">
      <c r="A42" s="7" t="s">
        <v>64</v>
      </c>
      <c r="B42" s="12" t="s">
        <v>65</v>
      </c>
      <c r="C42" s="130" t="s">
        <v>312</v>
      </c>
      <c r="E42" s="141"/>
      <c r="F42" s="141"/>
      <c r="G42" s="20"/>
      <c r="H42" s="9"/>
      <c r="I42" s="9"/>
      <c r="J42" s="94">
        <v>0</v>
      </c>
      <c r="K42" s="27">
        <v>0</v>
      </c>
      <c r="L42" s="95">
        <v>0</v>
      </c>
      <c r="M42" s="26"/>
      <c r="N42" s="50">
        <v>0</v>
      </c>
      <c r="O42" s="96">
        <v>0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-444410.6</v>
      </c>
      <c r="K43" s="27">
        <v>0</v>
      </c>
      <c r="L43" s="95">
        <v>-444410.6</v>
      </c>
      <c r="M43" s="26"/>
      <c r="N43" s="50">
        <v>0</v>
      </c>
      <c r="O43" s="96">
        <v>-444411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95713556.550000012</v>
      </c>
      <c r="K46" s="109">
        <v>0</v>
      </c>
      <c r="L46" s="110">
        <v>95713555</v>
      </c>
      <c r="M46" s="36"/>
      <c r="N46" s="109">
        <v>-1652811</v>
      </c>
      <c r="O46" s="111">
        <v>94060744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309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3610334.0899999738</v>
      </c>
      <c r="K49" s="109">
        <v>0</v>
      </c>
      <c r="L49" s="110">
        <v>3610331</v>
      </c>
      <c r="M49" s="36"/>
      <c r="N49" s="109">
        <v>-4397863</v>
      </c>
      <c r="O49" s="111">
        <v>-787532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43979996.479999997</v>
      </c>
      <c r="K51" s="89">
        <v>0</v>
      </c>
      <c r="L51" s="92">
        <v>43979996.479999997</v>
      </c>
      <c r="M51" s="26"/>
      <c r="N51" s="89">
        <v>0</v>
      </c>
      <c r="O51" s="93">
        <v>43979996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2339835.85</v>
      </c>
      <c r="K52" s="27">
        <v>0</v>
      </c>
      <c r="L52" s="95">
        <v>2339835.85</v>
      </c>
      <c r="M52" s="91"/>
      <c r="N52" s="27">
        <v>0</v>
      </c>
      <c r="O52" s="96">
        <v>2339836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46319832.329999998</v>
      </c>
      <c r="K56" s="103">
        <v>0</v>
      </c>
      <c r="L56" s="105">
        <v>46319832</v>
      </c>
      <c r="M56" s="108"/>
      <c r="N56" s="103">
        <v>0</v>
      </c>
      <c r="O56" s="105">
        <v>46319832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49930166.419999972</v>
      </c>
      <c r="K58" s="109">
        <v>0</v>
      </c>
      <c r="L58" s="111">
        <v>49930163</v>
      </c>
      <c r="M58" s="58"/>
      <c r="N58" s="109">
        <v>-4397863</v>
      </c>
      <c r="O58" s="111">
        <v>45532300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92247000</v>
      </c>
      <c r="M60" s="26"/>
      <c r="N60" s="62">
        <v>43955918</v>
      </c>
      <c r="O60" s="95">
        <v>136202918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92247000</v>
      </c>
      <c r="M63" s="58"/>
      <c r="N63" s="56">
        <v>43955918</v>
      </c>
      <c r="O63" s="56">
        <v>136202918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142177163</v>
      </c>
      <c r="M65" s="58"/>
      <c r="N65" s="56">
        <v>39558055</v>
      </c>
      <c r="O65" s="56">
        <v>181735218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-2</v>
      </c>
      <c r="M68" s="72"/>
      <c r="N68" s="73">
        <v>0</v>
      </c>
      <c r="O68" s="73">
        <v>-2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-2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VU/rjbZ7oLu+bxByR7msS7nxJbuiPdUDxAapHNeBkPYPeekDb9Qnj+BcjJ3LrAI9TitUBePYafgLVEqEcrxnJA==" saltValue="GKBfnrJ7crYAooC62EOVfA==" spinCount="100000" sheet="1" formatColumns="0" formatRows="0"/>
  <conditionalFormatting sqref="J68">
    <cfRule type="cellIs" dxfId="47" priority="1" operator="notEqual">
      <formula>0</formula>
    </cfRule>
    <cfRule type="cellIs" dxfId="46" priority="2" operator="equal">
      <formula>0</formula>
    </cfRule>
  </conditionalFormatting>
  <conditionalFormatting sqref="L68">
    <cfRule type="cellIs" dxfId="45" priority="9" operator="notEqual">
      <formula>0</formula>
    </cfRule>
    <cfRule type="cellIs" dxfId="44" priority="10" operator="equal">
      <formula>0</formula>
    </cfRule>
  </conditionalFormatting>
  <conditionalFormatting sqref="N68:O68">
    <cfRule type="cellIs" dxfId="43" priority="3" operator="notEqual">
      <formula>0</formula>
    </cfRule>
    <cfRule type="cellIs" dxfId="42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 tint="0.39997558519241921"/>
    <pageSetUpPr fitToPage="1"/>
  </sheetPr>
  <dimension ref="A1:P96"/>
  <sheetViews>
    <sheetView topLeftCell="C4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119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2515630</v>
      </c>
      <c r="H10" s="23"/>
      <c r="I10" s="21"/>
      <c r="J10" s="117">
        <v>7732237.1899999995</v>
      </c>
      <c r="K10" s="89">
        <v>0</v>
      </c>
      <c r="L10" s="92">
        <v>7732237.1899999995</v>
      </c>
      <c r="M10" s="90"/>
      <c r="N10" s="89">
        <v>0</v>
      </c>
      <c r="O10" s="93">
        <v>7732237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598639.43999999994</v>
      </c>
      <c r="K11" s="27">
        <v>0</v>
      </c>
      <c r="L11" s="95">
        <v>598639.43999999994</v>
      </c>
      <c r="M11" s="91"/>
      <c r="N11" s="27">
        <v>0</v>
      </c>
      <c r="O11" s="96">
        <v>598639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45176.630000000005</v>
      </c>
      <c r="K12" s="27">
        <v>0</v>
      </c>
      <c r="L12" s="95">
        <v>45176.630000000005</v>
      </c>
      <c r="M12" s="91"/>
      <c r="N12" s="27">
        <v>0</v>
      </c>
      <c r="O12" s="96">
        <v>45177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25000</v>
      </c>
      <c r="K13" s="27">
        <v>0</v>
      </c>
      <c r="L13" s="95">
        <v>25000</v>
      </c>
      <c r="M13" s="91"/>
      <c r="N13" s="27">
        <v>0</v>
      </c>
      <c r="O13" s="96">
        <v>25000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0</v>
      </c>
      <c r="K14" s="27">
        <v>0</v>
      </c>
      <c r="L14" s="95">
        <v>0</v>
      </c>
      <c r="M14" s="91"/>
      <c r="N14" s="27">
        <v>0</v>
      </c>
      <c r="O14" s="96">
        <v>0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323811</v>
      </c>
      <c r="H16" s="32"/>
      <c r="I16" s="20"/>
      <c r="J16" s="94">
        <v>3362114.0199999996</v>
      </c>
      <c r="K16" s="27">
        <v>0</v>
      </c>
      <c r="L16" s="95">
        <v>3362114.0199999996</v>
      </c>
      <c r="M16" s="91"/>
      <c r="N16" s="27">
        <v>0</v>
      </c>
      <c r="O16" s="96">
        <v>3362114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22894.370000000003</v>
      </c>
      <c r="K17" s="35">
        <v>0</v>
      </c>
      <c r="L17" s="100">
        <v>22894.370000000003</v>
      </c>
      <c r="M17" s="91"/>
      <c r="N17" s="35">
        <v>1080051</v>
      </c>
      <c r="O17" s="101">
        <v>1102945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11786061.649999997</v>
      </c>
      <c r="K19" s="103">
        <v>0</v>
      </c>
      <c r="L19" s="104">
        <v>11786061</v>
      </c>
      <c r="M19" s="40"/>
      <c r="N19" s="103">
        <v>1080051</v>
      </c>
      <c r="O19" s="105">
        <v>12866112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30879444.010000002</v>
      </c>
      <c r="K23" s="89">
        <v>0</v>
      </c>
      <c r="L23" s="107">
        <v>30879444.010000002</v>
      </c>
      <c r="M23" s="91"/>
      <c r="N23" s="89">
        <v>0</v>
      </c>
      <c r="O23" s="93">
        <v>30879444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5777317.3300000001</v>
      </c>
      <c r="K24" s="27">
        <v>0</v>
      </c>
      <c r="L24" s="95">
        <v>5777317.3300000001</v>
      </c>
      <c r="M24" s="91"/>
      <c r="N24" s="27">
        <v>387473</v>
      </c>
      <c r="O24" s="96">
        <v>6164790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1382263.79</v>
      </c>
      <c r="K25" s="27">
        <v>0</v>
      </c>
      <c r="L25" s="95">
        <v>1382263.79</v>
      </c>
      <c r="M25" s="91"/>
      <c r="N25" s="27">
        <v>0</v>
      </c>
      <c r="O25" s="96">
        <v>1382264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3719323.95</v>
      </c>
      <c r="K26" s="27">
        <v>0</v>
      </c>
      <c r="L26" s="95">
        <v>3719323.95</v>
      </c>
      <c r="M26" s="91"/>
      <c r="N26" s="27">
        <v>78968</v>
      </c>
      <c r="O26" s="96">
        <v>3798292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2801901.7399999998</v>
      </c>
      <c r="K27" s="27">
        <v>0</v>
      </c>
      <c r="L27" s="95">
        <v>2801901.7399999998</v>
      </c>
      <c r="M27" s="91"/>
      <c r="N27" s="27">
        <v>205904</v>
      </c>
      <c r="O27" s="96">
        <v>3007806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7911218.5600000005</v>
      </c>
      <c r="K28" s="27">
        <v>0</v>
      </c>
      <c r="L28" s="95">
        <v>7911218.5600000005</v>
      </c>
      <c r="M28" s="91"/>
      <c r="N28" s="27">
        <v>0</v>
      </c>
      <c r="O28" s="96">
        <v>7911219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2556293.96</v>
      </c>
      <c r="K29" s="35">
        <v>0</v>
      </c>
      <c r="L29" s="100">
        <v>2556293.96</v>
      </c>
      <c r="M29" s="91"/>
      <c r="N29" s="35">
        <v>0</v>
      </c>
      <c r="O29" s="101">
        <v>2556294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55027763.340000011</v>
      </c>
      <c r="K31" s="103">
        <v>0</v>
      </c>
      <c r="L31" s="104">
        <v>55027764</v>
      </c>
      <c r="M31" s="108"/>
      <c r="N31" s="103">
        <v>672345</v>
      </c>
      <c r="O31" s="105">
        <v>55700109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313</v>
      </c>
      <c r="E33" s="20"/>
      <c r="F33" s="9"/>
      <c r="G33" s="9"/>
      <c r="H33" s="9"/>
      <c r="I33" s="9"/>
      <c r="J33" s="122">
        <v>-43241701.690000013</v>
      </c>
      <c r="K33" s="109">
        <v>0</v>
      </c>
      <c r="L33" s="110">
        <v>-43241703</v>
      </c>
      <c r="M33" s="40"/>
      <c r="N33" s="109">
        <v>407706</v>
      </c>
      <c r="O33" s="111">
        <v>-42833997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27321849</v>
      </c>
      <c r="K36" s="89">
        <v>0</v>
      </c>
      <c r="L36" s="92">
        <v>27321849</v>
      </c>
      <c r="M36" s="26"/>
      <c r="N36" s="89">
        <v>0</v>
      </c>
      <c r="O36" s="93">
        <v>27321849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7627785.6100000003</v>
      </c>
      <c r="K37" s="27">
        <v>0</v>
      </c>
      <c r="L37" s="95">
        <v>7627785.6100000003</v>
      </c>
      <c r="M37" s="26"/>
      <c r="N37" s="50">
        <v>0</v>
      </c>
      <c r="O37" s="96">
        <v>7627786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3278629.87</v>
      </c>
      <c r="K38" s="27">
        <v>0</v>
      </c>
      <c r="L38" s="95">
        <v>3278629.87</v>
      </c>
      <c r="M38" s="26"/>
      <c r="N38" s="50">
        <v>0</v>
      </c>
      <c r="O38" s="96">
        <v>3278630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686227.79</v>
      </c>
      <c r="K39" s="27">
        <v>0</v>
      </c>
      <c r="L39" s="95">
        <v>686227.79</v>
      </c>
      <c r="M39" s="26"/>
      <c r="N39" s="50">
        <v>-478712</v>
      </c>
      <c r="O39" s="96">
        <v>207516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1506586.06</v>
      </c>
      <c r="K40" s="27">
        <v>0</v>
      </c>
      <c r="L40" s="95">
        <v>1506586.06</v>
      </c>
      <c r="M40" s="26"/>
      <c r="N40" s="50">
        <v>0</v>
      </c>
      <c r="O40" s="96">
        <v>1506586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0</v>
      </c>
      <c r="K41" s="27">
        <v>0</v>
      </c>
      <c r="L41" s="95">
        <v>0</v>
      </c>
      <c r="M41" s="26"/>
      <c r="N41" s="50">
        <v>0</v>
      </c>
      <c r="O41" s="96">
        <v>0</v>
      </c>
      <c r="P41" s="51"/>
    </row>
    <row r="42" spans="1:16">
      <c r="A42" s="7" t="s">
        <v>64</v>
      </c>
      <c r="B42" s="12" t="s">
        <v>65</v>
      </c>
      <c r="C42" s="130" t="s">
        <v>312</v>
      </c>
      <c r="E42" s="141"/>
      <c r="F42" s="141"/>
      <c r="G42" s="20"/>
      <c r="H42" s="9"/>
      <c r="I42" s="9"/>
      <c r="J42" s="94">
        <v>9560.25</v>
      </c>
      <c r="K42" s="27">
        <v>0</v>
      </c>
      <c r="L42" s="95">
        <v>9560.25</v>
      </c>
      <c r="M42" s="26"/>
      <c r="N42" s="50">
        <v>0</v>
      </c>
      <c r="O42" s="96">
        <v>9560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0</v>
      </c>
      <c r="K43" s="27">
        <v>0</v>
      </c>
      <c r="L43" s="95">
        <v>0</v>
      </c>
      <c r="M43" s="26"/>
      <c r="N43" s="50">
        <v>0</v>
      </c>
      <c r="O43" s="96">
        <v>0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40430638.579999998</v>
      </c>
      <c r="K46" s="109">
        <v>0</v>
      </c>
      <c r="L46" s="110">
        <v>40430639</v>
      </c>
      <c r="M46" s="36"/>
      <c r="N46" s="109">
        <v>-478712</v>
      </c>
      <c r="O46" s="111">
        <v>39951927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327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-2811063.1100000143</v>
      </c>
      <c r="K49" s="109">
        <v>0</v>
      </c>
      <c r="L49" s="110">
        <v>-2811064</v>
      </c>
      <c r="M49" s="36"/>
      <c r="N49" s="109">
        <v>-71006</v>
      </c>
      <c r="O49" s="111">
        <v>-2882070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377218</v>
      </c>
      <c r="K51" s="89">
        <v>0</v>
      </c>
      <c r="L51" s="92">
        <v>377218</v>
      </c>
      <c r="M51" s="26"/>
      <c r="N51" s="89">
        <v>0</v>
      </c>
      <c r="O51" s="93">
        <v>377218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6993506.7599999998</v>
      </c>
      <c r="K52" s="27">
        <v>0</v>
      </c>
      <c r="L52" s="95">
        <v>6993506.7599999998</v>
      </c>
      <c r="M52" s="91"/>
      <c r="N52" s="27">
        <v>0</v>
      </c>
      <c r="O52" s="96">
        <v>6993507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320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62283</v>
      </c>
      <c r="O54" s="101">
        <v>62283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7370724.7599999998</v>
      </c>
      <c r="K56" s="103">
        <v>0</v>
      </c>
      <c r="L56" s="105">
        <v>7370725</v>
      </c>
      <c r="M56" s="108"/>
      <c r="N56" s="103">
        <v>62283</v>
      </c>
      <c r="O56" s="105">
        <v>7433008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4559661.6499999855</v>
      </c>
      <c r="K58" s="109">
        <v>0</v>
      </c>
      <c r="L58" s="111">
        <v>4559661</v>
      </c>
      <c r="M58" s="58"/>
      <c r="N58" s="109">
        <v>-8723</v>
      </c>
      <c r="O58" s="111">
        <v>4550938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64030624</v>
      </c>
      <c r="M60" s="26"/>
      <c r="N60" s="62">
        <v>8719732</v>
      </c>
      <c r="O60" s="95">
        <v>72750356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64030624</v>
      </c>
      <c r="M63" s="58"/>
      <c r="N63" s="56">
        <v>8719732</v>
      </c>
      <c r="O63" s="56">
        <v>72750356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68590285</v>
      </c>
      <c r="M65" s="58"/>
      <c r="N65" s="56">
        <v>8711009</v>
      </c>
      <c r="O65" s="56">
        <v>77301294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0</v>
      </c>
      <c r="O68" s="73">
        <v>1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2.0000047981739044E-2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b8NWtKRcuECBxNEIKpYLNjnm4JXM73qbVKngK5Z4Ru8+2lMA8Xht25TFcY9pVYsLoJgNB5rIZLGog+lQVAZXfA==" saltValue="8kz3TO9tbC00lhGH4BJs5w==" spinCount="100000" sheet="1" formatColumns="0" formatRows="0"/>
  <conditionalFormatting sqref="J68">
    <cfRule type="cellIs" dxfId="41" priority="1" operator="notEqual">
      <formula>0</formula>
    </cfRule>
    <cfRule type="cellIs" dxfId="40" priority="2" operator="equal">
      <formula>0</formula>
    </cfRule>
  </conditionalFormatting>
  <conditionalFormatting sqref="L68">
    <cfRule type="cellIs" dxfId="39" priority="9" operator="notEqual">
      <formula>0</formula>
    </cfRule>
    <cfRule type="cellIs" dxfId="38" priority="10" operator="equal">
      <formula>0</formula>
    </cfRule>
  </conditionalFormatting>
  <conditionalFormatting sqref="N68:O68">
    <cfRule type="cellIs" dxfId="37" priority="3" operator="notEqual">
      <formula>0</formula>
    </cfRule>
    <cfRule type="cellIs" dxfId="36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 tint="0.39997558519241921"/>
  </sheetPr>
  <dimension ref="A1:P93"/>
  <sheetViews>
    <sheetView topLeftCell="C2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120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3.1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23809202.899999999</v>
      </c>
      <c r="H10" s="23"/>
      <c r="I10" s="21"/>
      <c r="J10" s="117">
        <v>30978561.460000001</v>
      </c>
      <c r="K10" s="89">
        <v>0</v>
      </c>
      <c r="L10" s="92">
        <v>30978561.460000001</v>
      </c>
      <c r="M10" s="90"/>
      <c r="N10" s="89">
        <v>0</v>
      </c>
      <c r="O10" s="93">
        <v>30978561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275572.2</v>
      </c>
      <c r="K11" s="27">
        <v>0</v>
      </c>
      <c r="L11" s="95">
        <v>275572.2</v>
      </c>
      <c r="M11" s="91"/>
      <c r="N11" s="27">
        <v>0</v>
      </c>
      <c r="O11" s="96">
        <v>275572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1396627.94</v>
      </c>
      <c r="K12" s="27">
        <v>0</v>
      </c>
      <c r="L12" s="95">
        <v>1396627.94</v>
      </c>
      <c r="M12" s="91"/>
      <c r="N12" s="27">
        <v>0</v>
      </c>
      <c r="O12" s="96">
        <v>1396628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0</v>
      </c>
      <c r="K13" s="27">
        <v>0</v>
      </c>
      <c r="L13" s="95">
        <v>0</v>
      </c>
      <c r="M13" s="91"/>
      <c r="N13" s="27">
        <v>0</v>
      </c>
      <c r="O13" s="96">
        <v>0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2006668.2999999998</v>
      </c>
      <c r="K14" s="27">
        <v>0</v>
      </c>
      <c r="L14" s="95">
        <v>2006668.2999999998</v>
      </c>
      <c r="M14" s="91"/>
      <c r="N14" s="27">
        <v>0</v>
      </c>
      <c r="O14" s="96">
        <v>2006668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1571614.08</v>
      </c>
      <c r="K16" s="27">
        <v>25125</v>
      </c>
      <c r="L16" s="95">
        <v>1596739.08</v>
      </c>
      <c r="M16" s="91"/>
      <c r="N16" s="27">
        <v>0</v>
      </c>
      <c r="O16" s="96">
        <v>1596739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1582763.2599999998</v>
      </c>
      <c r="K17" s="35">
        <v>671650.14</v>
      </c>
      <c r="L17" s="100">
        <v>2254413.4</v>
      </c>
      <c r="M17" s="91"/>
      <c r="N17" s="35">
        <v>6795575</v>
      </c>
      <c r="O17" s="101">
        <v>9049988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37811807.239999995</v>
      </c>
      <c r="K19" s="103">
        <v>696775</v>
      </c>
      <c r="L19" s="104">
        <v>38508581</v>
      </c>
      <c r="M19" s="40"/>
      <c r="N19" s="103">
        <v>6795575</v>
      </c>
      <c r="O19" s="105">
        <v>45304156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116405901.90000001</v>
      </c>
      <c r="K23" s="89">
        <v>0</v>
      </c>
      <c r="L23" s="107">
        <v>116405901.90000001</v>
      </c>
      <c r="M23" s="91"/>
      <c r="N23" s="89">
        <v>0</v>
      </c>
      <c r="O23" s="93">
        <v>116405902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34061707.030000001</v>
      </c>
      <c r="K24" s="27">
        <v>0</v>
      </c>
      <c r="L24" s="95">
        <v>34061707.030000001</v>
      </c>
      <c r="M24" s="91"/>
      <c r="N24" s="27">
        <v>4296701</v>
      </c>
      <c r="O24" s="96">
        <v>38358408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6713436.9399999995</v>
      </c>
      <c r="K25" s="27">
        <v>0</v>
      </c>
      <c r="L25" s="95">
        <v>6713436.9399999995</v>
      </c>
      <c r="M25" s="91"/>
      <c r="N25" s="27">
        <v>0</v>
      </c>
      <c r="O25" s="96">
        <v>6713437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15725603.73</v>
      </c>
      <c r="K26" s="27">
        <v>0</v>
      </c>
      <c r="L26" s="95">
        <v>15725603.73</v>
      </c>
      <c r="M26" s="91"/>
      <c r="N26" s="27">
        <v>2089055</v>
      </c>
      <c r="O26" s="96">
        <v>17814659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9563491</v>
      </c>
      <c r="K27" s="27">
        <v>0</v>
      </c>
      <c r="L27" s="95">
        <v>9563491</v>
      </c>
      <c r="M27" s="91"/>
      <c r="N27" s="27"/>
      <c r="O27" s="96">
        <v>9563491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17213861.27</v>
      </c>
      <c r="K28" s="27">
        <v>0</v>
      </c>
      <c r="L28" s="95">
        <v>17213861.27</v>
      </c>
      <c r="M28" s="91"/>
      <c r="N28" s="27">
        <v>7908</v>
      </c>
      <c r="O28" s="96">
        <v>17221769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11862349.01</v>
      </c>
      <c r="K29" s="35">
        <v>0</v>
      </c>
      <c r="L29" s="100">
        <v>11862349.01</v>
      </c>
      <c r="M29" s="91"/>
      <c r="N29" s="35">
        <v>0</v>
      </c>
      <c r="O29" s="101">
        <v>11862349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211546350.88</v>
      </c>
      <c r="K31" s="103">
        <v>0</v>
      </c>
      <c r="L31" s="104">
        <v>211546351</v>
      </c>
      <c r="M31" s="108"/>
      <c r="N31" s="103">
        <v>6393664</v>
      </c>
      <c r="O31" s="105">
        <v>217940015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313</v>
      </c>
      <c r="E33" s="20"/>
      <c r="F33" s="9"/>
      <c r="G33" s="9"/>
      <c r="H33" s="9"/>
      <c r="I33" s="9"/>
      <c r="J33" s="122">
        <v>-173734543.63999999</v>
      </c>
      <c r="K33" s="109">
        <v>696775</v>
      </c>
      <c r="L33" s="110">
        <v>-173037770</v>
      </c>
      <c r="M33" s="40"/>
      <c r="N33" s="109">
        <v>401911</v>
      </c>
      <c r="O33" s="111">
        <v>-172635859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89172279.329999998</v>
      </c>
      <c r="K36" s="89">
        <v>0</v>
      </c>
      <c r="L36" s="92">
        <v>89172279.329999998</v>
      </c>
      <c r="M36" s="26"/>
      <c r="N36" s="89">
        <v>0</v>
      </c>
      <c r="O36" s="93">
        <v>89172279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13046014.539999999</v>
      </c>
      <c r="K37" s="27">
        <v>36531751.390000001</v>
      </c>
      <c r="L37" s="95">
        <v>49577765.93</v>
      </c>
      <c r="M37" s="26"/>
      <c r="N37" s="50">
        <v>0</v>
      </c>
      <c r="O37" s="96">
        <v>49577766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76770282.469999999</v>
      </c>
      <c r="K38" s="27">
        <v>-36531751.390000001</v>
      </c>
      <c r="L38" s="95">
        <v>40238531.079999998</v>
      </c>
      <c r="M38" s="26"/>
      <c r="N38" s="50">
        <v>0</v>
      </c>
      <c r="O38" s="96">
        <v>40238531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2358182.41</v>
      </c>
      <c r="K39" s="27">
        <v>-508923.64</v>
      </c>
      <c r="L39" s="95">
        <v>1849258.77</v>
      </c>
      <c r="M39" s="26"/>
      <c r="N39" s="50">
        <v>504221</v>
      </c>
      <c r="O39" s="96">
        <v>2353480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308848.74</v>
      </c>
      <c r="K40" s="27">
        <v>0</v>
      </c>
      <c r="L40" s="95">
        <v>308848.74</v>
      </c>
      <c r="M40" s="26"/>
      <c r="N40" s="50">
        <v>0</v>
      </c>
      <c r="O40" s="96">
        <v>308849</v>
      </c>
      <c r="P40" s="51"/>
    </row>
    <row r="41" spans="1:16">
      <c r="A41" s="1" t="s">
        <v>62</v>
      </c>
      <c r="B41" s="12" t="s">
        <v>26</v>
      </c>
      <c r="C41" s="21" t="s">
        <v>63</v>
      </c>
      <c r="E41" s="141"/>
      <c r="F41" s="141"/>
      <c r="G41" s="20"/>
      <c r="H41" s="9"/>
      <c r="I41" s="9"/>
      <c r="J41" s="94">
        <v>0</v>
      </c>
      <c r="K41" s="27">
        <v>0</v>
      </c>
      <c r="L41" s="95">
        <v>0</v>
      </c>
      <c r="M41" s="26"/>
      <c r="N41" s="50">
        <v>0</v>
      </c>
      <c r="O41" s="96">
        <v>0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1800</v>
      </c>
      <c r="K42" s="27">
        <v>0</v>
      </c>
      <c r="L42" s="95">
        <v>1800</v>
      </c>
      <c r="M42" s="26"/>
      <c r="N42" s="50">
        <v>-8386672</v>
      </c>
      <c r="O42" s="96">
        <v>-8384872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-745417.26</v>
      </c>
      <c r="K43" s="27">
        <v>0</v>
      </c>
      <c r="L43" s="95">
        <v>-745417.26</v>
      </c>
      <c r="M43" s="26"/>
      <c r="N43" s="50">
        <v>0</v>
      </c>
      <c r="O43" s="96">
        <v>-745417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180911990.23000002</v>
      </c>
      <c r="K46" s="109">
        <v>-508923.64</v>
      </c>
      <c r="L46" s="110">
        <v>180403067</v>
      </c>
      <c r="M46" s="36"/>
      <c r="N46" s="109">
        <v>-7882451</v>
      </c>
      <c r="O46" s="111">
        <v>172520616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309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7177446.5900000334</v>
      </c>
      <c r="K49" s="109">
        <v>187851.36</v>
      </c>
      <c r="L49" s="110">
        <v>7365297</v>
      </c>
      <c r="M49" s="36"/>
      <c r="N49" s="109">
        <v>-7480540</v>
      </c>
      <c r="O49" s="111">
        <v>-115243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637600</v>
      </c>
      <c r="K51" s="89">
        <v>52576641</v>
      </c>
      <c r="L51" s="92">
        <v>53214241</v>
      </c>
      <c r="M51" s="26"/>
      <c r="N51" s="89">
        <v>0</v>
      </c>
      <c r="O51" s="93">
        <v>53214241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58712841.899999999</v>
      </c>
      <c r="K52" s="27">
        <v>-52576641</v>
      </c>
      <c r="L52" s="95">
        <v>6136200.8999999985</v>
      </c>
      <c r="M52" s="91"/>
      <c r="N52" s="27">
        <v>0</v>
      </c>
      <c r="O52" s="96">
        <v>6136201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796247</v>
      </c>
      <c r="O53" s="96">
        <v>796247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59350441.899999999</v>
      </c>
      <c r="K56" s="103">
        <v>0</v>
      </c>
      <c r="L56" s="105">
        <v>59350442</v>
      </c>
      <c r="M56" s="108"/>
      <c r="N56" s="103">
        <v>796247</v>
      </c>
      <c r="O56" s="105">
        <v>60146689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66527888.490000032</v>
      </c>
      <c r="K58" s="109">
        <v>187851.36</v>
      </c>
      <c r="L58" s="111">
        <v>66715739</v>
      </c>
      <c r="M58" s="58"/>
      <c r="N58" s="109">
        <v>-6684293</v>
      </c>
      <c r="O58" s="111">
        <v>60031446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215715882</v>
      </c>
      <c r="M60" s="26"/>
      <c r="N60" s="62">
        <v>98588498</v>
      </c>
      <c r="O60" s="95">
        <v>314304380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215715882</v>
      </c>
      <c r="M63" s="58"/>
      <c r="N63" s="56">
        <v>98588498</v>
      </c>
      <c r="O63" s="56">
        <v>314304380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282431621</v>
      </c>
      <c r="M65" s="58"/>
      <c r="N65" s="56">
        <v>91904205</v>
      </c>
      <c r="O65" s="56">
        <v>374335826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-3</v>
      </c>
      <c r="M68" s="72"/>
      <c r="N68" s="73">
        <v>0</v>
      </c>
      <c r="O68" s="73">
        <v>-5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/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A92" s="7"/>
      <c r="B92" s="8"/>
    </row>
    <row r="93" spans="1:16">
      <c r="A93" s="4"/>
    </row>
  </sheetData>
  <sheetProtection algorithmName="SHA-512" hashValue="3zhKIryDhtLYB10kW+J+MbcR6HPMa5N1IvoDyPJpy8n7B+piHerj0QD9DP658iIBsMAPqeO+rrDMQbQINoqXgw==" saltValue="7R19zFPed3O7kknbI1aw3A==" spinCount="100000" sheet="1" formatColumns="0" formatRows="0"/>
  <conditionalFormatting sqref="J68">
    <cfRule type="cellIs" dxfId="35" priority="1" operator="notEqual">
      <formula>0</formula>
    </cfRule>
    <cfRule type="cellIs" dxfId="34" priority="2" operator="equal">
      <formula>0</formula>
    </cfRule>
  </conditionalFormatting>
  <conditionalFormatting sqref="L68">
    <cfRule type="cellIs" dxfId="33" priority="9" operator="notEqual">
      <formula>0</formula>
    </cfRule>
    <cfRule type="cellIs" dxfId="32" priority="10" operator="equal">
      <formula>0</formula>
    </cfRule>
  </conditionalFormatting>
  <conditionalFormatting sqref="N68:O68">
    <cfRule type="cellIs" dxfId="31" priority="3" operator="notEqual">
      <formula>0</formula>
    </cfRule>
    <cfRule type="cellIs" dxfId="30" priority="4" operator="equal">
      <formula>0</formula>
    </cfRule>
  </conditionalFormatting>
  <printOptions horizontalCentered="1"/>
  <pageMargins left="0" right="0" top="0.75" bottom="0.5" header="0.5" footer="0.5"/>
  <pageSetup scale="62" orientation="portrait" r:id="rId1"/>
  <headerFooter>
    <oddHeader xml:space="preserve">&amp;L              Consolidated 19-20 SRECNP REPORT - WIP 10.12.20 YPH&amp;C                                                                                                                                 STPETE&amp;R          </oddHeader>
    <oddFooter>&amp;L&amp;"Arial,Regular"&amp;8&amp;D&amp;R&amp;"Arial,Regular"&amp;8&amp;P of &amp;N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1.5703125" style="4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116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6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9393693.7599999998</v>
      </c>
      <c r="H10" s="23"/>
      <c r="I10" s="21"/>
      <c r="J10" s="117">
        <v>23194464.350000005</v>
      </c>
      <c r="K10" s="89">
        <v>0</v>
      </c>
      <c r="L10" s="92">
        <v>23194464.350000005</v>
      </c>
      <c r="M10" s="90"/>
      <c r="N10" s="89">
        <v>0</v>
      </c>
      <c r="O10" s="93">
        <v>23194464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5087010.540000001</v>
      </c>
      <c r="K11" s="27">
        <v>0</v>
      </c>
      <c r="L11" s="95">
        <v>5087010.540000001</v>
      </c>
      <c r="M11" s="91"/>
      <c r="N11" s="27">
        <v>0</v>
      </c>
      <c r="O11" s="96">
        <v>5087011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1452291.92</v>
      </c>
      <c r="K12" s="27">
        <v>0</v>
      </c>
      <c r="L12" s="95">
        <v>1452291.92</v>
      </c>
      <c r="M12" s="91"/>
      <c r="N12" s="27">
        <v>0</v>
      </c>
      <c r="O12" s="96">
        <v>1452292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1088249.92</v>
      </c>
      <c r="K13" s="27"/>
      <c r="L13" s="95">
        <v>1088249.92</v>
      </c>
      <c r="M13" s="91"/>
      <c r="N13" s="27">
        <v>724078</v>
      </c>
      <c r="O13" s="96">
        <v>1812328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691569.29000000015</v>
      </c>
      <c r="K14" s="27">
        <v>313571.1399999999</v>
      </c>
      <c r="L14" s="95">
        <v>1005140.43</v>
      </c>
      <c r="M14" s="91"/>
      <c r="N14" s="27"/>
      <c r="O14" s="96">
        <v>1005140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/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943157.12</v>
      </c>
      <c r="K16" s="27">
        <v>-313571.14</v>
      </c>
      <c r="L16" s="95">
        <v>629585.98</v>
      </c>
      <c r="M16" s="91"/>
      <c r="N16" s="27"/>
      <c r="O16" s="96">
        <v>629586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349754.37</v>
      </c>
      <c r="K17" s="35">
        <v>190</v>
      </c>
      <c r="L17" s="100">
        <v>349944.37</v>
      </c>
      <c r="M17" s="91"/>
      <c r="N17" s="35">
        <v>1263564</v>
      </c>
      <c r="O17" s="101">
        <v>1613508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32806497.510000013</v>
      </c>
      <c r="K19" s="103">
        <v>190</v>
      </c>
      <c r="L19" s="104">
        <v>32806687</v>
      </c>
      <c r="M19" s="40"/>
      <c r="N19" s="103">
        <v>1987642</v>
      </c>
      <c r="O19" s="105">
        <v>34794329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77869800.809999987</v>
      </c>
      <c r="K23" s="89">
        <v>0</v>
      </c>
      <c r="L23" s="107">
        <v>77869800.809999987</v>
      </c>
      <c r="M23" s="91"/>
      <c r="N23" s="89">
        <v>0</v>
      </c>
      <c r="O23" s="93">
        <v>77869801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15874053.740000006</v>
      </c>
      <c r="K24" s="27">
        <v>0</v>
      </c>
      <c r="L24" s="95">
        <v>15874053.740000006</v>
      </c>
      <c r="M24" s="91"/>
      <c r="N24" s="27">
        <v>1195061</v>
      </c>
      <c r="O24" s="96">
        <v>17069115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3473485.39</v>
      </c>
      <c r="K25" s="27">
        <v>0</v>
      </c>
      <c r="L25" s="95">
        <v>3473485.39</v>
      </c>
      <c r="M25" s="91"/>
      <c r="N25" s="27"/>
      <c r="O25" s="96">
        <v>3473485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8969866.0500000007</v>
      </c>
      <c r="K26" s="27">
        <v>0</v>
      </c>
      <c r="L26" s="95">
        <v>8969866.0500000007</v>
      </c>
      <c r="M26" s="91"/>
      <c r="N26" s="27"/>
      <c r="O26" s="96">
        <v>8969866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7085028.6600000011</v>
      </c>
      <c r="K27" s="27">
        <v>190</v>
      </c>
      <c r="L27" s="95">
        <v>7085218.6600000011</v>
      </c>
      <c r="M27" s="91"/>
      <c r="N27" s="27">
        <v>1869937</v>
      </c>
      <c r="O27" s="96">
        <v>8955156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11547816.91</v>
      </c>
      <c r="K28" s="27">
        <v>0</v>
      </c>
      <c r="L28" s="95">
        <v>11547816.91</v>
      </c>
      <c r="M28" s="91"/>
      <c r="N28" s="27"/>
      <c r="O28" s="96">
        <v>11547817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6164909.8099999996</v>
      </c>
      <c r="K29" s="35">
        <v>0</v>
      </c>
      <c r="L29" s="100">
        <v>6164909.8099999996</v>
      </c>
      <c r="M29" s="91"/>
      <c r="N29" s="35">
        <v>275085</v>
      </c>
      <c r="O29" s="101">
        <v>6439995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130984961.36999999</v>
      </c>
      <c r="K31" s="103">
        <v>190</v>
      </c>
      <c r="L31" s="104">
        <v>130985152</v>
      </c>
      <c r="M31" s="108"/>
      <c r="N31" s="103">
        <v>3340083</v>
      </c>
      <c r="O31" s="105">
        <v>134325235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-98178463.859999985</v>
      </c>
      <c r="K33" s="109">
        <v>0</v>
      </c>
      <c r="L33" s="110">
        <v>-98178465</v>
      </c>
      <c r="M33" s="40"/>
      <c r="N33" s="109">
        <v>-1352441</v>
      </c>
      <c r="O33" s="111">
        <v>-99530906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49993740.659999996</v>
      </c>
      <c r="K36" s="89">
        <v>0</v>
      </c>
      <c r="L36" s="92">
        <v>49993740.659999996</v>
      </c>
      <c r="M36" s="26"/>
      <c r="N36" s="89">
        <v>0</v>
      </c>
      <c r="O36" s="93">
        <v>49993741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21275225.880000003</v>
      </c>
      <c r="K37" s="27">
        <v>4877374.9499999955</v>
      </c>
      <c r="L37" s="95">
        <v>26152600.829999998</v>
      </c>
      <c r="M37" s="26"/>
      <c r="N37" s="50">
        <v>0</v>
      </c>
      <c r="O37" s="96">
        <v>26152601</v>
      </c>
      <c r="P37" s="51"/>
    </row>
    <row r="38" spans="1:16">
      <c r="A38" s="7" t="s">
        <v>56</v>
      </c>
      <c r="B38" s="12" t="s">
        <v>15</v>
      </c>
      <c r="C38" s="130" t="s">
        <v>57</v>
      </c>
      <c r="E38" s="141"/>
      <c r="F38" s="141"/>
      <c r="H38" s="9"/>
      <c r="I38" s="9"/>
      <c r="J38" s="94">
        <v>20397867.949999999</v>
      </c>
      <c r="K38" s="27">
        <v>-4877374.9499999993</v>
      </c>
      <c r="L38" s="95">
        <v>15520493</v>
      </c>
      <c r="M38" s="26"/>
      <c r="N38" s="50">
        <v>0</v>
      </c>
      <c r="O38" s="96">
        <v>15520493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H39" s="9"/>
      <c r="I39" s="9"/>
      <c r="J39" s="94">
        <v>1910960</v>
      </c>
      <c r="K39" s="27">
        <v>0</v>
      </c>
      <c r="L39" s="95">
        <v>1910960</v>
      </c>
      <c r="M39" s="26"/>
      <c r="N39" s="50">
        <v>-10492517</v>
      </c>
      <c r="O39" s="96">
        <v>-8581557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H40" s="9"/>
      <c r="I40" s="9"/>
      <c r="J40" s="94">
        <v>1083610.9100000001</v>
      </c>
      <c r="K40" s="27">
        <v>0</v>
      </c>
      <c r="L40" s="95">
        <v>1083610.9100000001</v>
      </c>
      <c r="M40" s="26"/>
      <c r="N40" s="50">
        <v>0</v>
      </c>
      <c r="O40" s="96">
        <v>1083611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H41" s="9"/>
      <c r="I41" s="9"/>
      <c r="J41" s="94">
        <v>35448.17</v>
      </c>
      <c r="K41" s="27">
        <v>0</v>
      </c>
      <c r="L41" s="95">
        <v>35448.17</v>
      </c>
      <c r="M41" s="26"/>
      <c r="N41" s="50">
        <v>0</v>
      </c>
      <c r="O41" s="96">
        <v>35448</v>
      </c>
      <c r="P41" s="51"/>
    </row>
    <row r="42" spans="1:16">
      <c r="A42" s="7" t="s">
        <v>64</v>
      </c>
      <c r="B42" s="12" t="s">
        <v>65</v>
      </c>
      <c r="C42" s="130" t="s">
        <v>312</v>
      </c>
      <c r="E42" s="141"/>
      <c r="F42" s="141"/>
      <c r="H42" s="9"/>
      <c r="I42" s="9"/>
      <c r="J42" s="94">
        <v>6424</v>
      </c>
      <c r="K42" s="27">
        <v>0</v>
      </c>
      <c r="L42" s="95">
        <v>6424</v>
      </c>
      <c r="M42" s="26"/>
      <c r="N42" s="50">
        <v>0</v>
      </c>
      <c r="O42" s="96">
        <v>6424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-225971.01</v>
      </c>
      <c r="K43" s="27">
        <v>0</v>
      </c>
      <c r="L43" s="95">
        <v>-225971.01</v>
      </c>
      <c r="M43" s="26"/>
      <c r="N43" s="50">
        <v>0</v>
      </c>
      <c r="O43" s="96">
        <v>-225971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94477306.559999987</v>
      </c>
      <c r="K46" s="109">
        <v>-3.7252902984619141E-9</v>
      </c>
      <c r="L46" s="110">
        <v>94477307</v>
      </c>
      <c r="M46" s="36"/>
      <c r="N46" s="109">
        <v>-10492517</v>
      </c>
      <c r="O46" s="111">
        <v>83984790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327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-3701157.299999997</v>
      </c>
      <c r="K49" s="109">
        <v>-3.7252902984619141E-9</v>
      </c>
      <c r="L49" s="110">
        <v>-3701158</v>
      </c>
      <c r="M49" s="36"/>
      <c r="N49" s="109">
        <v>-11844958</v>
      </c>
      <c r="O49" s="111">
        <v>-15546116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15539025</v>
      </c>
      <c r="K51" s="89">
        <v>0</v>
      </c>
      <c r="L51" s="92">
        <v>15539025</v>
      </c>
      <c r="M51" s="26"/>
      <c r="N51" s="89">
        <v>0</v>
      </c>
      <c r="O51" s="93">
        <v>15539025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2754030.2600000002</v>
      </c>
      <c r="K52" s="27">
        <v>0</v>
      </c>
      <c r="L52" s="95">
        <v>2754030.2600000002</v>
      </c>
      <c r="M52" s="91"/>
      <c r="N52" s="27">
        <v>0</v>
      </c>
      <c r="O52" s="96">
        <v>2754030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998908</v>
      </c>
      <c r="O53" s="96">
        <v>998908</v>
      </c>
      <c r="P53" s="28"/>
    </row>
    <row r="54" spans="1:16">
      <c r="A54" s="29" t="s">
        <v>81</v>
      </c>
      <c r="B54" s="30" t="s">
        <v>79</v>
      </c>
      <c r="C54" s="46" t="s">
        <v>320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4633527</v>
      </c>
      <c r="O54" s="101">
        <v>4633527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18293055.260000002</v>
      </c>
      <c r="K56" s="103">
        <v>0</v>
      </c>
      <c r="L56" s="105">
        <v>18293055</v>
      </c>
      <c r="M56" s="108"/>
      <c r="N56" s="103">
        <v>5632435</v>
      </c>
      <c r="O56" s="105">
        <v>23925490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14591897.960000005</v>
      </c>
      <c r="K58" s="109">
        <v>-3.7252902984619141E-9</v>
      </c>
      <c r="L58" s="111">
        <v>14591897</v>
      </c>
      <c r="M58" s="58"/>
      <c r="N58" s="109">
        <v>-6212523</v>
      </c>
      <c r="O58" s="111">
        <v>8379374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110963282</v>
      </c>
      <c r="M60" s="26"/>
      <c r="N60" s="62">
        <v>104517980</v>
      </c>
      <c r="O60" s="95">
        <v>215481262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>
        <v>110963282</v>
      </c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110963282</v>
      </c>
      <c r="M63" s="58"/>
      <c r="N63" s="56">
        <v>104517980</v>
      </c>
      <c r="O63" s="56">
        <v>215481262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125555179</v>
      </c>
      <c r="M65" s="58"/>
      <c r="N65" s="56">
        <v>98305457</v>
      </c>
      <c r="O65" s="56">
        <v>223860636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0</v>
      </c>
      <c r="O68" s="73">
        <v>1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0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2+uTQBX86SIiQzCLtfqQeKHjlyrCTsJMuGOaSMsc/e/vEixEKS5NDlf4PoudX+OTDhvFJ84ufVCAAi9HB4ZOyA==" saltValue="QqIeQet4cHIl3abZsZoVIg==" spinCount="100000" sheet="1" formatColumns="0" formatRows="0"/>
  <conditionalFormatting sqref="J68">
    <cfRule type="cellIs" dxfId="29" priority="1" operator="notEqual">
      <formula>0</formula>
    </cfRule>
    <cfRule type="cellIs" dxfId="28" priority="2" operator="equal">
      <formula>0</formula>
    </cfRule>
  </conditionalFormatting>
  <conditionalFormatting sqref="L68">
    <cfRule type="cellIs" dxfId="27" priority="9" operator="notEqual">
      <formula>0</formula>
    </cfRule>
    <cfRule type="cellIs" dxfId="26" priority="10" operator="equal">
      <formula>0</formula>
    </cfRule>
  </conditionalFormatting>
  <conditionalFormatting sqref="N68:O68">
    <cfRule type="cellIs" dxfId="25" priority="3" operator="notEqual">
      <formula>0</formula>
    </cfRule>
    <cfRule type="cellIs" dxfId="24" priority="4" operator="equal">
      <formula>0</formula>
    </cfRule>
  </conditionalFormatting>
  <printOptions horizontalCentered="1"/>
  <pageMargins left="0.7" right="0.7" top="0.75" bottom="0.75" header="0.5" footer="0.5"/>
  <pageSetup scale="58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117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10015217</v>
      </c>
      <c r="H10" s="23"/>
      <c r="I10" s="21"/>
      <c r="J10" s="117">
        <v>20786956</v>
      </c>
      <c r="K10" s="89">
        <v>0</v>
      </c>
      <c r="L10" s="92">
        <v>20786956</v>
      </c>
      <c r="M10" s="90"/>
      <c r="N10" s="89">
        <v>0</v>
      </c>
      <c r="O10" s="93">
        <v>20786956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7221758</v>
      </c>
      <c r="K11" s="27">
        <v>0</v>
      </c>
      <c r="L11" s="95">
        <v>7221758</v>
      </c>
      <c r="M11" s="91"/>
      <c r="N11" s="27">
        <v>0</v>
      </c>
      <c r="O11" s="96">
        <v>7221758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1150230</v>
      </c>
      <c r="K12" s="27">
        <v>0</v>
      </c>
      <c r="L12" s="95">
        <v>1150230</v>
      </c>
      <c r="M12" s="91"/>
      <c r="N12" s="27">
        <v>0</v>
      </c>
      <c r="O12" s="96">
        <v>1150230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2697368</v>
      </c>
      <c r="K13" s="27">
        <v>0</v>
      </c>
      <c r="L13" s="95">
        <v>2697368</v>
      </c>
      <c r="M13" s="91"/>
      <c r="N13" s="27">
        <v>0</v>
      </c>
      <c r="O13" s="96">
        <v>2697368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229982</v>
      </c>
      <c r="K14" s="27">
        <v>0</v>
      </c>
      <c r="L14" s="95">
        <v>229982</v>
      </c>
      <c r="M14" s="91"/>
      <c r="N14" s="27">
        <v>0</v>
      </c>
      <c r="O14" s="96">
        <v>229982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987656</v>
      </c>
      <c r="K16" s="27">
        <v>0</v>
      </c>
      <c r="L16" s="95">
        <v>987656</v>
      </c>
      <c r="M16" s="91"/>
      <c r="N16" s="27">
        <v>0</v>
      </c>
      <c r="O16" s="96">
        <v>987656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23487</v>
      </c>
      <c r="K17" s="35">
        <v>0</v>
      </c>
      <c r="L17" s="100">
        <v>23487</v>
      </c>
      <c r="M17" s="91"/>
      <c r="N17" s="35">
        <v>3011902</v>
      </c>
      <c r="O17" s="101">
        <v>3035389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33097437</v>
      </c>
      <c r="K19" s="103">
        <v>0</v>
      </c>
      <c r="L19" s="104">
        <v>33097437</v>
      </c>
      <c r="M19" s="40"/>
      <c r="N19" s="103">
        <v>3011902</v>
      </c>
      <c r="O19" s="105">
        <v>36109339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69698543</v>
      </c>
      <c r="K23" s="89">
        <v>0</v>
      </c>
      <c r="L23" s="107">
        <v>69698543</v>
      </c>
      <c r="M23" s="91"/>
      <c r="N23" s="89">
        <v>639408</v>
      </c>
      <c r="O23" s="93">
        <v>70337951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15281497</v>
      </c>
      <c r="K24" s="27">
        <v>0</v>
      </c>
      <c r="L24" s="95">
        <v>15281497</v>
      </c>
      <c r="M24" s="91"/>
      <c r="N24" s="27">
        <v>2586617</v>
      </c>
      <c r="O24" s="96">
        <v>17868114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3035296</v>
      </c>
      <c r="K25" s="27">
        <v>0</v>
      </c>
      <c r="L25" s="95">
        <v>3035296</v>
      </c>
      <c r="M25" s="91"/>
      <c r="N25" s="27">
        <v>0</v>
      </c>
      <c r="O25" s="96">
        <v>3035296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9709386</v>
      </c>
      <c r="K26" s="27">
        <v>0</v>
      </c>
      <c r="L26" s="95">
        <v>9709386</v>
      </c>
      <c r="M26" s="91"/>
      <c r="N26" s="27">
        <v>296794</v>
      </c>
      <c r="O26" s="96">
        <v>10006180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3711192</v>
      </c>
      <c r="K27" s="27">
        <v>0</v>
      </c>
      <c r="L27" s="95">
        <v>3711192</v>
      </c>
      <c r="M27" s="91"/>
      <c r="N27" s="27">
        <v>187444</v>
      </c>
      <c r="O27" s="96">
        <v>3898636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10556079</v>
      </c>
      <c r="K28" s="27">
        <v>719529</v>
      </c>
      <c r="L28" s="95">
        <v>11275608</v>
      </c>
      <c r="M28" s="91"/>
      <c r="N28" s="27">
        <v>42565</v>
      </c>
      <c r="O28" s="96">
        <v>11318173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8252740</v>
      </c>
      <c r="K29" s="35">
        <v>0</v>
      </c>
      <c r="L29" s="100">
        <v>8252740</v>
      </c>
      <c r="M29" s="91"/>
      <c r="N29" s="35">
        <v>0</v>
      </c>
      <c r="O29" s="101">
        <v>8252740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120244733</v>
      </c>
      <c r="K31" s="103">
        <v>719529</v>
      </c>
      <c r="L31" s="104">
        <v>120964262</v>
      </c>
      <c r="M31" s="108"/>
      <c r="N31" s="103">
        <v>3752828</v>
      </c>
      <c r="O31" s="105">
        <v>124717090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-87147296</v>
      </c>
      <c r="K33" s="109">
        <v>-719529</v>
      </c>
      <c r="L33" s="110">
        <v>-87866825</v>
      </c>
      <c r="M33" s="40"/>
      <c r="N33" s="109">
        <v>-740926</v>
      </c>
      <c r="O33" s="111">
        <v>-88607751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53896459</v>
      </c>
      <c r="K36" s="89">
        <v>0</v>
      </c>
      <c r="L36" s="92">
        <v>53896459</v>
      </c>
      <c r="M36" s="26"/>
      <c r="N36" s="89">
        <v>103209</v>
      </c>
      <c r="O36" s="93">
        <v>53999668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22814610</v>
      </c>
      <c r="K37" s="27">
        <v>0</v>
      </c>
      <c r="L37" s="95">
        <v>22814610</v>
      </c>
      <c r="M37" s="26"/>
      <c r="N37" s="50">
        <v>0</v>
      </c>
      <c r="O37" s="96">
        <v>22814610</v>
      </c>
      <c r="P37" s="51"/>
    </row>
    <row r="38" spans="1:16">
      <c r="A38" s="7" t="s">
        <v>56</v>
      </c>
      <c r="B38" s="12" t="s">
        <v>15</v>
      </c>
      <c r="C38" s="130" t="s">
        <v>57</v>
      </c>
      <c r="E38" s="141"/>
      <c r="F38" s="141"/>
      <c r="G38" s="20"/>
      <c r="H38" s="9"/>
      <c r="I38" s="9"/>
      <c r="J38" s="94">
        <v>6628059</v>
      </c>
      <c r="K38" s="27">
        <v>0</v>
      </c>
      <c r="L38" s="95">
        <v>6628059</v>
      </c>
      <c r="M38" s="26"/>
      <c r="N38" s="50">
        <v>341690</v>
      </c>
      <c r="O38" s="96">
        <v>6969749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348176</v>
      </c>
      <c r="K39" s="27">
        <v>0</v>
      </c>
      <c r="L39" s="95">
        <v>348176</v>
      </c>
      <c r="M39" s="26"/>
      <c r="N39" s="50">
        <v>879835</v>
      </c>
      <c r="O39" s="96">
        <v>1228011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90892</v>
      </c>
      <c r="K40" s="27">
        <v>0</v>
      </c>
      <c r="L40" s="95">
        <v>90892</v>
      </c>
      <c r="M40" s="26"/>
      <c r="N40" s="50">
        <v>1422066</v>
      </c>
      <c r="O40" s="96">
        <v>1512958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1586820</v>
      </c>
      <c r="K41" s="27">
        <v>0</v>
      </c>
      <c r="L41" s="95">
        <v>1586820</v>
      </c>
      <c r="M41" s="26"/>
      <c r="N41" s="50">
        <v>0</v>
      </c>
      <c r="O41" s="96">
        <v>1586820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118</v>
      </c>
      <c r="K42" s="27">
        <v>0</v>
      </c>
      <c r="L42" s="95">
        <v>118</v>
      </c>
      <c r="M42" s="26"/>
      <c r="N42" s="50">
        <v>0</v>
      </c>
      <c r="O42" s="96">
        <v>118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-174891</v>
      </c>
      <c r="K43" s="27">
        <v>0</v>
      </c>
      <c r="L43" s="95">
        <v>-174891</v>
      </c>
      <c r="M43" s="26"/>
      <c r="N43" s="50">
        <v>0</v>
      </c>
      <c r="O43" s="96">
        <v>-174891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85190243</v>
      </c>
      <c r="K46" s="109">
        <v>0</v>
      </c>
      <c r="L46" s="110">
        <v>85190243</v>
      </c>
      <c r="M46" s="36"/>
      <c r="N46" s="109">
        <v>2746800</v>
      </c>
      <c r="O46" s="111">
        <v>87937043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309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-1957053</v>
      </c>
      <c r="K49" s="109">
        <v>-719529</v>
      </c>
      <c r="L49" s="110">
        <v>-2676582</v>
      </c>
      <c r="M49" s="36"/>
      <c r="N49" s="109">
        <v>2005874</v>
      </c>
      <c r="O49" s="111">
        <v>-670708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17176175</v>
      </c>
      <c r="K51" s="89">
        <v>0</v>
      </c>
      <c r="L51" s="92">
        <v>17176175</v>
      </c>
      <c r="M51" s="26"/>
      <c r="N51" s="89">
        <v>0</v>
      </c>
      <c r="O51" s="93">
        <v>17176175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2769636</v>
      </c>
      <c r="K52" s="27">
        <v>0</v>
      </c>
      <c r="L52" s="95">
        <v>2769636</v>
      </c>
      <c r="M52" s="91"/>
      <c r="N52" s="27">
        <v>0</v>
      </c>
      <c r="O52" s="96">
        <v>2769636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19945811</v>
      </c>
      <c r="K56" s="103">
        <v>0</v>
      </c>
      <c r="L56" s="105">
        <v>19945811</v>
      </c>
      <c r="M56" s="108"/>
      <c r="N56" s="103">
        <v>0</v>
      </c>
      <c r="O56" s="105">
        <v>19945811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315</v>
      </c>
      <c r="D58" s="20"/>
      <c r="E58" s="20"/>
      <c r="F58" s="9"/>
      <c r="G58" s="9"/>
      <c r="H58" s="9"/>
      <c r="I58" s="9"/>
      <c r="J58" s="109">
        <v>17988758</v>
      </c>
      <c r="K58" s="109">
        <v>-719529</v>
      </c>
      <c r="L58" s="111">
        <v>17269229</v>
      </c>
      <c r="M58" s="58"/>
      <c r="N58" s="109">
        <v>2005874</v>
      </c>
      <c r="O58" s="111">
        <v>19275103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182103531</v>
      </c>
      <c r="M60" s="26"/>
      <c r="N60" s="62">
        <v>32536578</v>
      </c>
      <c r="O60" s="95">
        <v>214640109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182103531</v>
      </c>
      <c r="M63" s="58"/>
      <c r="N63" s="56">
        <v>32536578</v>
      </c>
      <c r="O63" s="56">
        <v>214640109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199372760</v>
      </c>
      <c r="M65" s="58"/>
      <c r="N65" s="56">
        <v>34542452</v>
      </c>
      <c r="O65" s="56">
        <v>233915212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0</v>
      </c>
      <c r="O68" s="73">
        <v>0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0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Dtm4mxeFVzwl78h/bmw/hqo5ti4HKCSgGYHcf9pShrCNBDj/tX5l7ZP9eIupQ1qCopsEG0D4ugoekql3QSU2Zg==" saltValue="0YJ9wOX7qZVcM+B5MgclVg==" spinCount="100000" sheet="1" formatColumns="0" formatRows="0"/>
  <conditionalFormatting sqref="J68">
    <cfRule type="cellIs" dxfId="23" priority="1" operator="notEqual">
      <formula>0</formula>
    </cfRule>
    <cfRule type="cellIs" dxfId="22" priority="2" operator="equal">
      <formula>0</formula>
    </cfRule>
  </conditionalFormatting>
  <conditionalFormatting sqref="L68">
    <cfRule type="cellIs" dxfId="21" priority="9" operator="notEqual">
      <formula>0</formula>
    </cfRule>
    <cfRule type="cellIs" dxfId="20" priority="10" operator="equal">
      <formula>0</formula>
    </cfRule>
  </conditionalFormatting>
  <conditionalFormatting sqref="N68:O68">
    <cfRule type="cellIs" dxfId="19" priority="3" operator="notEqual">
      <formula>0</formula>
    </cfRule>
    <cfRule type="cellIs" dxfId="18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118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3331900</v>
      </c>
      <c r="H10" s="23"/>
      <c r="I10" s="21"/>
      <c r="J10" s="117">
        <v>2282383.98</v>
      </c>
      <c r="K10" s="89">
        <v>0</v>
      </c>
      <c r="L10" s="92">
        <v>2282383.98</v>
      </c>
      <c r="M10" s="90"/>
      <c r="N10" s="89">
        <v>0</v>
      </c>
      <c r="O10" s="93">
        <v>2282384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557150.57999999996</v>
      </c>
      <c r="K11" s="27">
        <v>0</v>
      </c>
      <c r="L11" s="95">
        <v>557150.57999999996</v>
      </c>
      <c r="M11" s="91"/>
      <c r="N11" s="27">
        <v>0</v>
      </c>
      <c r="O11" s="96">
        <v>557151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1412513.0799999998</v>
      </c>
      <c r="K12" s="27">
        <v>0</v>
      </c>
      <c r="L12" s="95">
        <v>1412513.0799999998</v>
      </c>
      <c r="M12" s="91"/>
      <c r="N12" s="27">
        <v>0</v>
      </c>
      <c r="O12" s="96">
        <v>1412513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128518.85</v>
      </c>
      <c r="K13" s="27">
        <v>0</v>
      </c>
      <c r="L13" s="95">
        <v>128518.85</v>
      </c>
      <c r="M13" s="91"/>
      <c r="N13" s="27">
        <v>1727636</v>
      </c>
      <c r="O13" s="96">
        <v>1856155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217114.07</v>
      </c>
      <c r="K14" s="27">
        <v>0</v>
      </c>
      <c r="L14" s="95">
        <v>217114.07</v>
      </c>
      <c r="M14" s="91"/>
      <c r="N14" s="27">
        <v>0</v>
      </c>
      <c r="O14" s="96">
        <v>217114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1977852.6600000001</v>
      </c>
      <c r="K16" s="27">
        <v>0</v>
      </c>
      <c r="L16" s="95">
        <v>1977852.6600000001</v>
      </c>
      <c r="M16" s="91"/>
      <c r="N16" s="27">
        <v>0</v>
      </c>
      <c r="O16" s="96">
        <v>1977853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188428.51</v>
      </c>
      <c r="K17" s="35">
        <v>0</v>
      </c>
      <c r="L17" s="100">
        <v>188428.51</v>
      </c>
      <c r="M17" s="91"/>
      <c r="N17" s="35">
        <v>43</v>
      </c>
      <c r="O17" s="101">
        <v>188472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6763961.7299999995</v>
      </c>
      <c r="K19" s="103">
        <v>0</v>
      </c>
      <c r="L19" s="104">
        <v>6763963</v>
      </c>
      <c r="M19" s="40"/>
      <c r="N19" s="103">
        <v>1727679</v>
      </c>
      <c r="O19" s="105">
        <v>8491642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22870757.52</v>
      </c>
      <c r="K23" s="89">
        <v>0</v>
      </c>
      <c r="L23" s="107">
        <v>22870757.52</v>
      </c>
      <c r="M23" s="91"/>
      <c r="N23" s="89">
        <v>0</v>
      </c>
      <c r="O23" s="93">
        <v>22870758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3695135.3399999989</v>
      </c>
      <c r="K24" s="27">
        <v>0</v>
      </c>
      <c r="L24" s="95">
        <v>3695135.3399999989</v>
      </c>
      <c r="M24" s="91"/>
      <c r="N24" s="27">
        <v>1565536</v>
      </c>
      <c r="O24" s="96">
        <v>5260671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2074986.73</v>
      </c>
      <c r="K25" s="27">
        <v>0</v>
      </c>
      <c r="L25" s="95">
        <v>2074986.73</v>
      </c>
      <c r="M25" s="91"/>
      <c r="N25" s="27">
        <v>0</v>
      </c>
      <c r="O25" s="96">
        <v>2074987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3165647.55</v>
      </c>
      <c r="K26" s="27">
        <v>0</v>
      </c>
      <c r="L26" s="95">
        <v>3165647.55</v>
      </c>
      <c r="M26" s="91"/>
      <c r="N26" s="27">
        <v>0</v>
      </c>
      <c r="O26" s="96">
        <v>3165648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7959502.5700000003</v>
      </c>
      <c r="K27" s="27">
        <v>0</v>
      </c>
      <c r="L27" s="95">
        <v>7959502.5700000003</v>
      </c>
      <c r="M27" s="91"/>
      <c r="N27" s="27">
        <v>824662</v>
      </c>
      <c r="O27" s="96">
        <v>8784165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7645503.3600000003</v>
      </c>
      <c r="K28" s="27">
        <v>0</v>
      </c>
      <c r="L28" s="95">
        <v>7645503.3600000003</v>
      </c>
      <c r="M28" s="91"/>
      <c r="N28" s="27">
        <v>0</v>
      </c>
      <c r="O28" s="96">
        <v>7645503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2421825.41</v>
      </c>
      <c r="K29" s="35">
        <v>0</v>
      </c>
      <c r="L29" s="100">
        <v>2421825.41</v>
      </c>
      <c r="M29" s="91"/>
      <c r="N29" s="35">
        <v>0</v>
      </c>
      <c r="O29" s="101">
        <v>2421825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49833358.480000004</v>
      </c>
      <c r="K31" s="103">
        <v>0</v>
      </c>
      <c r="L31" s="104">
        <v>49833359</v>
      </c>
      <c r="M31" s="108"/>
      <c r="N31" s="103">
        <v>2390198</v>
      </c>
      <c r="O31" s="105">
        <v>52223557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-43069396.750000007</v>
      </c>
      <c r="K33" s="109">
        <v>0</v>
      </c>
      <c r="L33" s="110">
        <v>-43069396</v>
      </c>
      <c r="M33" s="40"/>
      <c r="N33" s="109">
        <v>-662519</v>
      </c>
      <c r="O33" s="111">
        <v>-43731915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22445367.260000002</v>
      </c>
      <c r="K36" s="89">
        <v>0</v>
      </c>
      <c r="L36" s="92">
        <v>22445367.260000002</v>
      </c>
      <c r="M36" s="26"/>
      <c r="N36" s="89">
        <v>0</v>
      </c>
      <c r="O36" s="93">
        <v>22445367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6096817.6299999999</v>
      </c>
      <c r="K37" s="27">
        <v>0</v>
      </c>
      <c r="L37" s="95">
        <v>6096817.6299999999</v>
      </c>
      <c r="M37" s="26"/>
      <c r="N37" s="50">
        <v>0</v>
      </c>
      <c r="O37" s="96">
        <v>6096818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8745011.9399999995</v>
      </c>
      <c r="K38" s="27">
        <v>0</v>
      </c>
      <c r="L38" s="95">
        <v>8745011.9399999995</v>
      </c>
      <c r="M38" s="26"/>
      <c r="N38" s="50">
        <v>0</v>
      </c>
      <c r="O38" s="96">
        <v>8745012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H39" s="9"/>
      <c r="I39" s="9"/>
      <c r="J39" s="94">
        <v>268524.13</v>
      </c>
      <c r="K39" s="27">
        <v>0</v>
      </c>
      <c r="L39" s="95">
        <v>268524.13</v>
      </c>
      <c r="M39" s="26"/>
      <c r="N39" s="50">
        <v>0</v>
      </c>
      <c r="O39" s="96">
        <v>268524</v>
      </c>
      <c r="P39" s="51"/>
    </row>
    <row r="40" spans="1:16">
      <c r="A40" s="7" t="s">
        <v>61</v>
      </c>
      <c r="B40" s="12" t="s">
        <v>59</v>
      </c>
      <c r="C40" s="112" t="s">
        <v>308</v>
      </c>
      <c r="D40" s="113"/>
      <c r="E40" s="114"/>
      <c r="F40" s="114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>
        <v>-2756049</v>
      </c>
      <c r="O40" s="96">
        <v>-2756049</v>
      </c>
      <c r="P40" s="51"/>
    </row>
    <row r="41" spans="1:16">
      <c r="A41" s="1" t="s">
        <v>62</v>
      </c>
      <c r="B41" s="12" t="s">
        <v>26</v>
      </c>
      <c r="C41" s="21" t="s">
        <v>63</v>
      </c>
      <c r="D41" s="20"/>
      <c r="E41" s="9"/>
      <c r="F41" s="9"/>
      <c r="G41" s="20"/>
      <c r="H41" s="9"/>
      <c r="I41" s="9"/>
      <c r="J41" s="94">
        <v>7268522.5300000003</v>
      </c>
      <c r="K41" s="27">
        <v>0</v>
      </c>
      <c r="L41" s="95">
        <v>7268522.5300000003</v>
      </c>
      <c r="M41" s="26"/>
      <c r="N41" s="50">
        <v>0</v>
      </c>
      <c r="O41" s="96">
        <v>7268523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0</v>
      </c>
      <c r="K42" s="27">
        <v>0</v>
      </c>
      <c r="L42" s="95">
        <v>0</v>
      </c>
      <c r="M42" s="26"/>
      <c r="N42" s="50">
        <v>0</v>
      </c>
      <c r="O42" s="96">
        <v>0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0</v>
      </c>
      <c r="K43" s="27">
        <v>0</v>
      </c>
      <c r="L43" s="95">
        <v>0</v>
      </c>
      <c r="M43" s="26"/>
      <c r="N43" s="50">
        <v>0</v>
      </c>
      <c r="O43" s="96">
        <v>0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44824243.490000002</v>
      </c>
      <c r="K46" s="109">
        <v>0</v>
      </c>
      <c r="L46" s="110">
        <v>44824244</v>
      </c>
      <c r="M46" s="36"/>
      <c r="N46" s="109">
        <v>-2756049</v>
      </c>
      <c r="O46" s="111">
        <v>42068195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309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1754846.7399999946</v>
      </c>
      <c r="K49" s="109">
        <v>0</v>
      </c>
      <c r="L49" s="110">
        <v>1754848</v>
      </c>
      <c r="M49" s="36"/>
      <c r="N49" s="109">
        <v>-3418568</v>
      </c>
      <c r="O49" s="111">
        <v>-1663720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66339.42</v>
      </c>
      <c r="K51" s="89">
        <v>0</v>
      </c>
      <c r="L51" s="92">
        <v>66339.42</v>
      </c>
      <c r="M51" s="26"/>
      <c r="N51" s="89">
        <v>0</v>
      </c>
      <c r="O51" s="93">
        <v>66339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6941745.0800000001</v>
      </c>
      <c r="K52" s="27">
        <v>0</v>
      </c>
      <c r="L52" s="95">
        <v>6941745.0800000001</v>
      </c>
      <c r="M52" s="91"/>
      <c r="N52" s="27">
        <v>0</v>
      </c>
      <c r="O52" s="96">
        <v>6941745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7008084.5</v>
      </c>
      <c r="K56" s="103">
        <v>0</v>
      </c>
      <c r="L56" s="105">
        <v>7008084</v>
      </c>
      <c r="M56" s="108"/>
      <c r="N56" s="103">
        <v>0</v>
      </c>
      <c r="O56" s="105">
        <v>7008084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8762931.2399999946</v>
      </c>
      <c r="K58" s="109">
        <v>0</v>
      </c>
      <c r="L58" s="111">
        <v>8762932</v>
      </c>
      <c r="M58" s="58"/>
      <c r="N58" s="109">
        <v>-3418568</v>
      </c>
      <c r="O58" s="111">
        <v>5344364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47161622</v>
      </c>
      <c r="M60" s="26"/>
      <c r="N60" s="62">
        <v>20738796</v>
      </c>
      <c r="O60" s="95">
        <v>67900418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>
        <v>0</v>
      </c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47161622</v>
      </c>
      <c r="M63" s="58"/>
      <c r="N63" s="56">
        <v>20738796</v>
      </c>
      <c r="O63" s="56">
        <v>67900418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55924554</v>
      </c>
      <c r="M65" s="58"/>
      <c r="N65" s="56">
        <v>17320228</v>
      </c>
      <c r="O65" s="56">
        <v>73244782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1</v>
      </c>
      <c r="M68" s="72"/>
      <c r="N68" s="73">
        <v>0</v>
      </c>
      <c r="O68" s="73">
        <v>-1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1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jklOQjcxRDQzL/PE/DhnYGkNiyK1FILkkfuvyErMcRh8yF803v8XfE6ZH/bNpmCA171o+88d/D5XyXV5pNUspg==" saltValue="lztLZxQmaH6JzToN5+HjZw==" spinCount="100000" sheet="1" formatColumns="0" formatRows="0"/>
  <conditionalFormatting sqref="J68">
    <cfRule type="cellIs" dxfId="17" priority="1" operator="notEqual">
      <formula>0</formula>
    </cfRule>
    <cfRule type="cellIs" dxfId="16" priority="2" operator="equal">
      <formula>0</formula>
    </cfRule>
  </conditionalFormatting>
  <conditionalFormatting sqref="L68">
    <cfRule type="cellIs" dxfId="15" priority="9" operator="notEqual">
      <formula>0</formula>
    </cfRule>
    <cfRule type="cellIs" dxfId="14" priority="10" operator="equal">
      <formula>0</formula>
    </cfRule>
  </conditionalFormatting>
  <conditionalFormatting sqref="N68:O68">
    <cfRule type="cellIs" dxfId="13" priority="3" operator="notEqual">
      <formula>0</formula>
    </cfRule>
    <cfRule type="cellIs" dxfId="12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 tint="0.39997558519241921"/>
    <pageSetUpPr fitToPage="1"/>
  </sheetPr>
  <dimension ref="A1:P96"/>
  <sheetViews>
    <sheetView topLeftCell="C1" zoomScale="90" zoomScaleNormal="9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122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11354743.25</v>
      </c>
      <c r="H10" s="23"/>
      <c r="I10" s="21"/>
      <c r="J10" s="117">
        <v>19520992.709999997</v>
      </c>
      <c r="K10" s="89">
        <v>0</v>
      </c>
      <c r="L10" s="92">
        <v>19520992.709999997</v>
      </c>
      <c r="M10" s="90"/>
      <c r="N10" s="89">
        <v>0</v>
      </c>
      <c r="O10" s="93">
        <v>19520993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12878680.16</v>
      </c>
      <c r="K11" s="27">
        <v>0</v>
      </c>
      <c r="L11" s="95">
        <v>12878680.16</v>
      </c>
      <c r="M11" s="91"/>
      <c r="N11" s="27">
        <v>0</v>
      </c>
      <c r="O11" s="96">
        <v>12878680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9217242.5</v>
      </c>
      <c r="K12" s="27">
        <v>0</v>
      </c>
      <c r="L12" s="95">
        <v>9217242.5</v>
      </c>
      <c r="M12" s="91"/>
      <c r="N12" s="27">
        <v>0</v>
      </c>
      <c r="O12" s="96">
        <v>9217243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1596813.61</v>
      </c>
      <c r="K13" s="27">
        <v>0</v>
      </c>
      <c r="L13" s="95">
        <v>1596813.61</v>
      </c>
      <c r="M13" s="91"/>
      <c r="N13" s="27">
        <v>0</v>
      </c>
      <c r="O13" s="96">
        <v>1596814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2220.14</v>
      </c>
      <c r="K14" s="27">
        <v>0</v>
      </c>
      <c r="L14" s="95">
        <v>2220.14</v>
      </c>
      <c r="M14" s="91"/>
      <c r="N14" s="27">
        <v>0</v>
      </c>
      <c r="O14" s="96">
        <v>2220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3129394.0499999993</v>
      </c>
      <c r="K16" s="27">
        <v>0</v>
      </c>
      <c r="L16" s="95">
        <v>3129394.0499999993</v>
      </c>
      <c r="M16" s="91"/>
      <c r="N16" s="27">
        <v>0</v>
      </c>
      <c r="O16" s="96">
        <v>3129394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903594.14999999991</v>
      </c>
      <c r="K17" s="35">
        <v>0</v>
      </c>
      <c r="L17" s="100">
        <v>903594.14999999991</v>
      </c>
      <c r="M17" s="91"/>
      <c r="N17" s="35">
        <v>5017053</v>
      </c>
      <c r="O17" s="101">
        <v>5920647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47248937.319999993</v>
      </c>
      <c r="K19" s="103">
        <v>0</v>
      </c>
      <c r="L19" s="104">
        <v>47248938</v>
      </c>
      <c r="M19" s="40"/>
      <c r="N19" s="103">
        <v>5017053</v>
      </c>
      <c r="O19" s="105">
        <v>52265991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63993967.190000013</v>
      </c>
      <c r="K23" s="89">
        <v>0</v>
      </c>
      <c r="L23" s="107">
        <v>63993967.190000013</v>
      </c>
      <c r="M23" s="91"/>
      <c r="N23" s="89">
        <v>426929</v>
      </c>
      <c r="O23" s="93">
        <v>64420896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23370300.57</v>
      </c>
      <c r="K24" s="27">
        <v>0</v>
      </c>
      <c r="L24" s="95">
        <v>23370300.57</v>
      </c>
      <c r="M24" s="91"/>
      <c r="N24" s="27">
        <v>811448</v>
      </c>
      <c r="O24" s="96">
        <v>24181749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3143642.42</v>
      </c>
      <c r="K25" s="27">
        <v>0</v>
      </c>
      <c r="L25" s="95">
        <v>3143642.42</v>
      </c>
      <c r="M25" s="91"/>
      <c r="N25" s="27">
        <v>0</v>
      </c>
      <c r="O25" s="96">
        <v>3143642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13438465.749999998</v>
      </c>
      <c r="K26" s="27">
        <v>0</v>
      </c>
      <c r="L26" s="95">
        <v>13438465.749999998</v>
      </c>
      <c r="M26" s="91"/>
      <c r="N26" s="27">
        <v>1534595</v>
      </c>
      <c r="O26" s="96">
        <v>14973061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12099843.6</v>
      </c>
      <c r="K27" s="27">
        <v>0</v>
      </c>
      <c r="L27" s="95">
        <v>12099843.6</v>
      </c>
      <c r="M27" s="91"/>
      <c r="N27" s="27">
        <v>1542522</v>
      </c>
      <c r="O27" s="96">
        <v>13642366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6806824.7400000002</v>
      </c>
      <c r="K28" s="27">
        <v>0</v>
      </c>
      <c r="L28" s="95">
        <v>6806824.7400000002</v>
      </c>
      <c r="M28" s="91"/>
      <c r="N28" s="27">
        <v>146454</v>
      </c>
      <c r="O28" s="96">
        <v>6953279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7510237.4900000002</v>
      </c>
      <c r="K29" s="35">
        <v>0</v>
      </c>
      <c r="L29" s="100">
        <v>7510237.4900000002</v>
      </c>
      <c r="M29" s="91"/>
      <c r="N29" s="35">
        <v>240138</v>
      </c>
      <c r="O29" s="101">
        <v>7750375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130363281.76000001</v>
      </c>
      <c r="K31" s="103">
        <v>0</v>
      </c>
      <c r="L31" s="104">
        <v>130363282</v>
      </c>
      <c r="M31" s="108"/>
      <c r="N31" s="103">
        <v>4702086</v>
      </c>
      <c r="O31" s="105">
        <v>135065368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313</v>
      </c>
      <c r="E33" s="20"/>
      <c r="F33" s="9"/>
      <c r="G33" s="9"/>
      <c r="H33" s="9"/>
      <c r="I33" s="9"/>
      <c r="J33" s="122">
        <v>-83114344.440000013</v>
      </c>
      <c r="K33" s="109">
        <v>0</v>
      </c>
      <c r="L33" s="110">
        <v>-83114344</v>
      </c>
      <c r="M33" s="40"/>
      <c r="N33" s="109">
        <v>314967</v>
      </c>
      <c r="O33" s="111">
        <v>-82799377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39112013.340000004</v>
      </c>
      <c r="K36" s="89">
        <v>1</v>
      </c>
      <c r="L36" s="92">
        <v>39112014.340000004</v>
      </c>
      <c r="M36" s="26"/>
      <c r="N36" s="89">
        <v>0</v>
      </c>
      <c r="O36" s="93">
        <v>39112014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27294791.969999999</v>
      </c>
      <c r="K37" s="27">
        <v>0</v>
      </c>
      <c r="L37" s="95">
        <v>27294791.969999999</v>
      </c>
      <c r="M37" s="26"/>
      <c r="N37" s="50">
        <v>0</v>
      </c>
      <c r="O37" s="96">
        <v>27294792</v>
      </c>
      <c r="P37" s="51"/>
    </row>
    <row r="38" spans="1:16">
      <c r="A38" s="7" t="s">
        <v>56</v>
      </c>
      <c r="B38" s="12" t="s">
        <v>15</v>
      </c>
      <c r="C38" s="130" t="s">
        <v>57</v>
      </c>
      <c r="E38" s="141"/>
      <c r="F38" s="141"/>
      <c r="G38" s="20"/>
      <c r="H38" s="9"/>
      <c r="I38" s="9"/>
      <c r="J38" s="94">
        <v>11372898.16</v>
      </c>
      <c r="K38" s="27">
        <v>0</v>
      </c>
      <c r="L38" s="95">
        <v>11372898.16</v>
      </c>
      <c r="M38" s="26"/>
      <c r="N38" s="50">
        <v>0</v>
      </c>
      <c r="O38" s="96">
        <v>11372898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536442.10000000009</v>
      </c>
      <c r="K39" s="27">
        <v>0</v>
      </c>
      <c r="L39" s="95">
        <v>536442.10000000009</v>
      </c>
      <c r="M39" s="26"/>
      <c r="N39" s="50">
        <v>0</v>
      </c>
      <c r="O39" s="96">
        <v>536442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>
        <v>-1430061</v>
      </c>
      <c r="O40" s="96">
        <v>-1430061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1218329.42</v>
      </c>
      <c r="K41" s="27">
        <v>0</v>
      </c>
      <c r="L41" s="95">
        <v>1218329.42</v>
      </c>
      <c r="M41" s="26"/>
      <c r="N41" s="50">
        <v>0</v>
      </c>
      <c r="O41" s="96">
        <v>1218329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1433937.98</v>
      </c>
      <c r="K42" s="27">
        <v>0</v>
      </c>
      <c r="L42" s="95">
        <v>1433937.98</v>
      </c>
      <c r="M42" s="26"/>
      <c r="N42" s="50">
        <v>0</v>
      </c>
      <c r="O42" s="96">
        <v>1433938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-759391.89</v>
      </c>
      <c r="K43" s="27">
        <v>0</v>
      </c>
      <c r="L43" s="95">
        <v>-759391.89</v>
      </c>
      <c r="M43" s="26"/>
      <c r="N43" s="50">
        <v>-83701</v>
      </c>
      <c r="O43" s="96">
        <v>-843093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80209021.079999998</v>
      </c>
      <c r="K46" s="109">
        <v>1</v>
      </c>
      <c r="L46" s="110">
        <v>80209021</v>
      </c>
      <c r="M46" s="36"/>
      <c r="N46" s="109">
        <v>-1513762</v>
      </c>
      <c r="O46" s="111">
        <v>78695259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327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-2905323.3600000143</v>
      </c>
      <c r="K49" s="109">
        <v>1</v>
      </c>
      <c r="L49" s="110">
        <v>-2905323</v>
      </c>
      <c r="M49" s="36"/>
      <c r="N49" s="109">
        <v>-1198795</v>
      </c>
      <c r="O49" s="111">
        <v>-4104118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475952</v>
      </c>
      <c r="K51" s="89">
        <v>0</v>
      </c>
      <c r="L51" s="92">
        <v>475952</v>
      </c>
      <c r="M51" s="26"/>
      <c r="N51" s="89">
        <v>0</v>
      </c>
      <c r="O51" s="93">
        <v>475952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23567624.73</v>
      </c>
      <c r="K52" s="27">
        <v>0</v>
      </c>
      <c r="L52" s="95">
        <v>23567624.73</v>
      </c>
      <c r="M52" s="91"/>
      <c r="N52" s="27">
        <v>0</v>
      </c>
      <c r="O52" s="96">
        <v>23567625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24043576.73</v>
      </c>
      <c r="K56" s="103">
        <v>0</v>
      </c>
      <c r="L56" s="105">
        <v>24043577</v>
      </c>
      <c r="M56" s="108"/>
      <c r="N56" s="103">
        <v>0</v>
      </c>
      <c r="O56" s="105">
        <v>24043577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21138253.369999986</v>
      </c>
      <c r="K58" s="109">
        <v>1</v>
      </c>
      <c r="L58" s="111">
        <v>21138254</v>
      </c>
      <c r="M58" s="58"/>
      <c r="N58" s="109">
        <v>-1198795</v>
      </c>
      <c r="O58" s="111">
        <v>19939459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88214116</v>
      </c>
      <c r="M60" s="26"/>
      <c r="N60" s="62">
        <v>24855901</v>
      </c>
      <c r="O60" s="95">
        <v>113070017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1692857.3</v>
      </c>
      <c r="M61" s="26"/>
      <c r="N61" s="52">
        <v>0</v>
      </c>
      <c r="O61" s="100">
        <v>1692857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89906973</v>
      </c>
      <c r="M63" s="58"/>
      <c r="N63" s="56">
        <v>24855901</v>
      </c>
      <c r="O63" s="56">
        <v>114762874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111045227</v>
      </c>
      <c r="M65" s="58"/>
      <c r="N65" s="56">
        <v>23657106</v>
      </c>
      <c r="O65" s="56">
        <v>134702333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>
        <v>0</v>
      </c>
      <c r="L68" s="71">
        <v>0</v>
      </c>
      <c r="M68" s="72"/>
      <c r="N68" s="73">
        <v>0</v>
      </c>
      <c r="O68" s="73">
        <v>0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0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Qk7zMmzQ5sq/W3iehhC2n1bdEh2etIVdzm11V/JuRKghk/KbJJ8nOsv5mRaJay6JPLbSx37sX9r4W7HU7JbGcw==" saltValue="/b8canhNlR8ScS/TbLU44g==" spinCount="100000" sheet="1" formatColumns="0" formatRows="0"/>
  <conditionalFormatting sqref="J68">
    <cfRule type="cellIs" dxfId="11" priority="1" operator="notEqual">
      <formula>0</formula>
    </cfRule>
    <cfRule type="cellIs" dxfId="10" priority="2" operator="equal">
      <formula>0</formula>
    </cfRule>
  </conditionalFormatting>
  <conditionalFormatting sqref="L68">
    <cfRule type="cellIs" dxfId="9" priority="9" operator="notEqual">
      <formula>0</formula>
    </cfRule>
    <cfRule type="cellIs" dxfId="8" priority="10" operator="equal">
      <formula>0</formula>
    </cfRule>
  </conditionalFormatting>
  <conditionalFormatting sqref="N68:O68">
    <cfRule type="cellIs" dxfId="7" priority="3" operator="notEqual">
      <formula>0</formula>
    </cfRule>
    <cfRule type="cellIs" dxfId="6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100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9077579.6400000006</v>
      </c>
      <c r="H10" s="23"/>
      <c r="I10" s="21"/>
      <c r="J10" s="117">
        <v>17115187.5</v>
      </c>
      <c r="K10" s="89">
        <v>0</v>
      </c>
      <c r="L10" s="92">
        <v>17115187.5</v>
      </c>
      <c r="M10" s="90"/>
      <c r="N10" s="89">
        <v>0</v>
      </c>
      <c r="O10" s="93">
        <v>17115188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5688280.4900000002</v>
      </c>
      <c r="K11" s="27">
        <v>0</v>
      </c>
      <c r="L11" s="95">
        <v>5688280.4900000002</v>
      </c>
      <c r="M11" s="91"/>
      <c r="N11" s="27">
        <v>0</v>
      </c>
      <c r="O11" s="96">
        <v>5688280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916293.65</v>
      </c>
      <c r="K12" s="27">
        <v>0</v>
      </c>
      <c r="L12" s="95">
        <v>916293.65</v>
      </c>
      <c r="M12" s="91"/>
      <c r="N12" s="27">
        <v>0</v>
      </c>
      <c r="O12" s="96">
        <v>916294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477204</v>
      </c>
      <c r="K13" s="27">
        <v>0</v>
      </c>
      <c r="L13" s="95">
        <v>477204</v>
      </c>
      <c r="M13" s="91"/>
      <c r="N13" s="27">
        <v>0</v>
      </c>
      <c r="O13" s="96">
        <v>477204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191816.43</v>
      </c>
      <c r="K14" s="27">
        <v>0</v>
      </c>
      <c r="L14" s="95">
        <v>191816.43</v>
      </c>
      <c r="M14" s="91"/>
      <c r="N14" s="27">
        <v>0</v>
      </c>
      <c r="O14" s="96">
        <v>191816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1083407.1200000001</v>
      </c>
      <c r="K16" s="27">
        <v>0</v>
      </c>
      <c r="L16" s="95">
        <v>1083407.1200000001</v>
      </c>
      <c r="M16" s="91"/>
      <c r="N16" s="27">
        <v>0</v>
      </c>
      <c r="O16" s="96">
        <v>1083407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625875.85000000009</v>
      </c>
      <c r="K17" s="35">
        <v>0</v>
      </c>
      <c r="L17" s="100">
        <v>625875.85000000009</v>
      </c>
      <c r="M17" s="91"/>
      <c r="N17" s="35">
        <v>996315</v>
      </c>
      <c r="O17" s="101">
        <v>1622191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26098065.040000003</v>
      </c>
      <c r="K19" s="103">
        <v>0</v>
      </c>
      <c r="L19" s="104">
        <v>26098065</v>
      </c>
      <c r="M19" s="40"/>
      <c r="N19" s="103">
        <v>996315</v>
      </c>
      <c r="O19" s="105">
        <v>27094380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63698355.160000004</v>
      </c>
      <c r="K23" s="89">
        <v>0</v>
      </c>
      <c r="L23" s="107">
        <v>63698355.160000004</v>
      </c>
      <c r="M23" s="91"/>
      <c r="N23" s="89">
        <v>330219</v>
      </c>
      <c r="O23" s="93">
        <v>64028574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15958240.32</v>
      </c>
      <c r="K24" s="27">
        <v>0</v>
      </c>
      <c r="L24" s="95">
        <v>15958240.32</v>
      </c>
      <c r="M24" s="91"/>
      <c r="N24" s="27">
        <v>1044559</v>
      </c>
      <c r="O24" s="96">
        <v>17002799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3599044.7900000005</v>
      </c>
      <c r="K25" s="27">
        <v>0</v>
      </c>
      <c r="L25" s="95">
        <v>3599044.7900000005</v>
      </c>
      <c r="M25" s="91"/>
      <c r="N25" s="27">
        <v>103480</v>
      </c>
      <c r="O25" s="96">
        <v>3702525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5842606.9900000002</v>
      </c>
      <c r="K26" s="27">
        <v>0</v>
      </c>
      <c r="L26" s="95">
        <v>5842606.9900000002</v>
      </c>
      <c r="M26" s="91"/>
      <c r="N26" s="27">
        <v>383763</v>
      </c>
      <c r="O26" s="96">
        <v>6226370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10397535.909999998</v>
      </c>
      <c r="K27" s="27">
        <v>-81690.039999999106</v>
      </c>
      <c r="L27" s="95">
        <v>10315845.869999999</v>
      </c>
      <c r="M27" s="91"/>
      <c r="N27" s="27">
        <v>371532</v>
      </c>
      <c r="O27" s="96">
        <v>10687378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10064359.379999999</v>
      </c>
      <c r="K28" s="27">
        <v>0</v>
      </c>
      <c r="L28" s="95">
        <v>10064359.379999999</v>
      </c>
      <c r="M28" s="91"/>
      <c r="N28" s="27">
        <v>150302</v>
      </c>
      <c r="O28" s="96">
        <v>10214661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9848498.9100000001</v>
      </c>
      <c r="K29" s="35">
        <v>0</v>
      </c>
      <c r="L29" s="100">
        <v>9848498.9100000001</v>
      </c>
      <c r="M29" s="91"/>
      <c r="N29" s="35">
        <v>138282</v>
      </c>
      <c r="O29" s="101">
        <v>9986781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119408641.45999999</v>
      </c>
      <c r="K31" s="103">
        <v>-81690.039999999106</v>
      </c>
      <c r="L31" s="104">
        <v>119326951</v>
      </c>
      <c r="M31" s="108"/>
      <c r="N31" s="103">
        <v>2522137</v>
      </c>
      <c r="O31" s="105">
        <v>121849088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-93310576.419999987</v>
      </c>
      <c r="K33" s="109">
        <v>81690.039999999106</v>
      </c>
      <c r="L33" s="110">
        <v>-93228886</v>
      </c>
      <c r="M33" s="40"/>
      <c r="N33" s="109">
        <v>-1525822</v>
      </c>
      <c r="O33" s="111">
        <v>-94754708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52766833.350000001</v>
      </c>
      <c r="K36" s="89">
        <v>0</v>
      </c>
      <c r="L36" s="92">
        <v>52766833.350000001</v>
      </c>
      <c r="M36" s="26"/>
      <c r="N36" s="89">
        <v>0</v>
      </c>
      <c r="O36" s="93">
        <v>52766833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23009944.09</v>
      </c>
      <c r="K37" s="27">
        <v>-141965</v>
      </c>
      <c r="L37" s="95">
        <v>22867979.09</v>
      </c>
      <c r="M37" s="26"/>
      <c r="N37" s="50">
        <v>0</v>
      </c>
      <c r="O37" s="96">
        <v>22867979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17452510.760000002</v>
      </c>
      <c r="K38" s="27">
        <v>-272805.98000000045</v>
      </c>
      <c r="L38" s="95">
        <v>17179704.780000001</v>
      </c>
      <c r="M38" s="26"/>
      <c r="N38" s="50">
        <v>552929</v>
      </c>
      <c r="O38" s="96">
        <v>17732634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990353.99000000011</v>
      </c>
      <c r="K39" s="27">
        <v>0</v>
      </c>
      <c r="L39" s="95">
        <v>990353.99000000011</v>
      </c>
      <c r="M39" s="26"/>
      <c r="N39" s="50">
        <v>15357</v>
      </c>
      <c r="O39" s="96">
        <v>1005711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>
        <v>2378023</v>
      </c>
      <c r="O40" s="96">
        <v>2378023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1897</v>
      </c>
      <c r="K41" s="27">
        <v>-1897</v>
      </c>
      <c r="L41" s="95">
        <v>0</v>
      </c>
      <c r="M41" s="26"/>
      <c r="N41" s="50">
        <v>0</v>
      </c>
      <c r="O41" s="96">
        <v>0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0</v>
      </c>
      <c r="K42" s="27">
        <v>-69363.86</v>
      </c>
      <c r="L42" s="95">
        <v>-69363.86</v>
      </c>
      <c r="M42" s="26"/>
      <c r="N42" s="50">
        <v>0</v>
      </c>
      <c r="O42" s="96">
        <v>-69364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-504244.05</v>
      </c>
      <c r="K43" s="27">
        <v>0</v>
      </c>
      <c r="L43" s="95">
        <v>-504244.05</v>
      </c>
      <c r="M43" s="26"/>
      <c r="N43" s="50">
        <v>-212226</v>
      </c>
      <c r="O43" s="96">
        <v>-716470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93717295.140000001</v>
      </c>
      <c r="K46" s="109">
        <v>-486031.84000000043</v>
      </c>
      <c r="L46" s="110">
        <v>93231263</v>
      </c>
      <c r="M46" s="36"/>
      <c r="N46" s="109">
        <v>2734083</v>
      </c>
      <c r="O46" s="111">
        <v>95965346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321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406718.72000001371</v>
      </c>
      <c r="K49" s="109">
        <v>-404341.80000000133</v>
      </c>
      <c r="L49" s="110">
        <v>2377</v>
      </c>
      <c r="M49" s="36"/>
      <c r="N49" s="109">
        <v>1208261</v>
      </c>
      <c r="O49" s="111">
        <v>1210638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266400</v>
      </c>
      <c r="K51" s="89">
        <v>0</v>
      </c>
      <c r="L51" s="92">
        <v>266400</v>
      </c>
      <c r="M51" s="26"/>
      <c r="N51" s="89">
        <v>0</v>
      </c>
      <c r="O51" s="93">
        <v>266400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41360955.009999998</v>
      </c>
      <c r="K52" s="27">
        <v>5244.320000000298</v>
      </c>
      <c r="L52" s="95">
        <v>41366199.329999998</v>
      </c>
      <c r="M52" s="91"/>
      <c r="N52" s="27">
        <v>0</v>
      </c>
      <c r="O52" s="96">
        <v>41366199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235012</v>
      </c>
      <c r="O53" s="96">
        <v>235012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41627355.009999998</v>
      </c>
      <c r="K56" s="103">
        <v>5244.320000000298</v>
      </c>
      <c r="L56" s="105">
        <v>41632599</v>
      </c>
      <c r="M56" s="108"/>
      <c r="N56" s="103">
        <v>235012</v>
      </c>
      <c r="O56" s="105">
        <v>41867611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315</v>
      </c>
      <c r="D58" s="20"/>
      <c r="E58" s="20"/>
      <c r="F58" s="9"/>
      <c r="G58" s="9"/>
      <c r="H58" s="9"/>
      <c r="I58" s="9"/>
      <c r="J58" s="109">
        <v>42034073.730000012</v>
      </c>
      <c r="K58" s="109">
        <v>-399097.48000000103</v>
      </c>
      <c r="L58" s="111">
        <v>41634976</v>
      </c>
      <c r="M58" s="58"/>
      <c r="N58" s="109">
        <v>1443273</v>
      </c>
      <c r="O58" s="111">
        <v>43078249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116578177</v>
      </c>
      <c r="M60" s="26"/>
      <c r="N60" s="62">
        <v>25506666</v>
      </c>
      <c r="O60" s="95">
        <v>142084843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116578177</v>
      </c>
      <c r="M63" s="58"/>
      <c r="N63" s="56">
        <v>25506666</v>
      </c>
      <c r="O63" s="56">
        <v>142084843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158213153</v>
      </c>
      <c r="M65" s="58"/>
      <c r="N65" s="56">
        <v>26949939</v>
      </c>
      <c r="O65" s="56">
        <v>185163092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-1</v>
      </c>
      <c r="M68" s="72"/>
      <c r="N68" s="73">
        <v>0</v>
      </c>
      <c r="O68" s="73">
        <v>-1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/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SoNQ93D4fhQp5onqoXR/HPSZhyyqHh/d2Kqb/7GV5GSF+4hS2p99MOP1U8KRYMVldSKUyCTyt0X0e8351UMaSg==" saltValue="8B4X2l0IDbWDM6viYuKs3g==" spinCount="100000" sheet="1" formatColumns="0" formatRows="0"/>
  <conditionalFormatting sqref="J68">
    <cfRule type="cellIs" dxfId="165" priority="1" operator="notEqual">
      <formula>0</formula>
    </cfRule>
    <cfRule type="cellIs" dxfId="164" priority="2" operator="equal">
      <formula>0</formula>
    </cfRule>
  </conditionalFormatting>
  <conditionalFormatting sqref="L68">
    <cfRule type="cellIs" dxfId="163" priority="9" operator="notEqual">
      <formula>0</formula>
    </cfRule>
    <cfRule type="cellIs" dxfId="162" priority="10" operator="equal">
      <formula>0</formula>
    </cfRule>
  </conditionalFormatting>
  <conditionalFormatting sqref="N68:O68">
    <cfRule type="cellIs" dxfId="161" priority="3" operator="notEqual">
      <formula>0</formula>
    </cfRule>
    <cfRule type="cellIs" dxfId="160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42578125" defaultRowHeight="12.75"/>
  <cols>
    <col min="1" max="1" width="5.42578125" style="1" hidden="1" customWidth="1"/>
    <col min="2" max="2" width="6.5703125" style="12" hidden="1" customWidth="1"/>
    <col min="3" max="3" width="2" style="4" customWidth="1"/>
    <col min="4" max="4" width="9.42578125" style="4" customWidth="1"/>
    <col min="5" max="5" width="14.5703125" style="4" customWidth="1"/>
    <col min="6" max="6" width="14" style="4" customWidth="1"/>
    <col min="7" max="7" width="13.5703125" style="4" customWidth="1"/>
    <col min="8" max="9" width="9.425781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42578125" style="4" customWidth="1"/>
    <col min="17" max="16384" width="11.425781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123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54800188</v>
      </c>
      <c r="H10" s="23"/>
      <c r="I10" s="21"/>
      <c r="J10" s="117">
        <v>69971051.149999991</v>
      </c>
      <c r="K10" s="89">
        <v>0</v>
      </c>
      <c r="L10" s="92">
        <v>69971051.149999991</v>
      </c>
      <c r="M10" s="90"/>
      <c r="N10" s="89">
        <v>0</v>
      </c>
      <c r="O10" s="93">
        <v>69971051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1502411.48</v>
      </c>
      <c r="K11" s="27">
        <v>0</v>
      </c>
      <c r="L11" s="95">
        <v>1502411.48</v>
      </c>
      <c r="M11" s="91"/>
      <c r="N11" s="27">
        <v>0</v>
      </c>
      <c r="O11" s="96">
        <v>1502411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0</v>
      </c>
      <c r="K12" s="27">
        <v>0</v>
      </c>
      <c r="L12" s="95">
        <v>0</v>
      </c>
      <c r="M12" s="91"/>
      <c r="N12" s="27">
        <v>316399</v>
      </c>
      <c r="O12" s="96">
        <v>316399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0</v>
      </c>
      <c r="K13" s="27">
        <v>0</v>
      </c>
      <c r="L13" s="95">
        <v>0</v>
      </c>
      <c r="M13" s="91"/>
      <c r="N13" s="27">
        <v>5026327</v>
      </c>
      <c r="O13" s="96">
        <v>5026327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203973.13</v>
      </c>
      <c r="K14" s="27">
        <v>0</v>
      </c>
      <c r="L14" s="95">
        <v>203973.13</v>
      </c>
      <c r="M14" s="91"/>
      <c r="N14" s="27">
        <v>0</v>
      </c>
      <c r="O14" s="96">
        <v>203973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2436290</v>
      </c>
      <c r="H16" s="32"/>
      <c r="I16" s="20"/>
      <c r="J16" s="94">
        <v>4347547.2200000016</v>
      </c>
      <c r="K16" s="27">
        <v>0</v>
      </c>
      <c r="L16" s="95">
        <v>4347547.2200000016</v>
      </c>
      <c r="M16" s="91"/>
      <c r="N16" s="27">
        <v>0</v>
      </c>
      <c r="O16" s="96">
        <v>4347547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494743.18000000005</v>
      </c>
      <c r="K17" s="35">
        <v>154761</v>
      </c>
      <c r="L17" s="100">
        <v>649504.18000000005</v>
      </c>
      <c r="M17" s="91"/>
      <c r="N17" s="35">
        <v>114116</v>
      </c>
      <c r="O17" s="101">
        <v>763620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76519726.159999996</v>
      </c>
      <c r="K19" s="103">
        <v>154761</v>
      </c>
      <c r="L19" s="104">
        <v>76674486</v>
      </c>
      <c r="M19" s="40"/>
      <c r="N19" s="103">
        <v>5456842</v>
      </c>
      <c r="O19" s="105">
        <v>82131328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210906501.23000008</v>
      </c>
      <c r="K23" s="89">
        <v>0</v>
      </c>
      <c r="L23" s="107">
        <v>210906501.23000008</v>
      </c>
      <c r="M23" s="91"/>
      <c r="N23" s="89">
        <v>1067357</v>
      </c>
      <c r="O23" s="93">
        <v>211973858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52181010.620000005</v>
      </c>
      <c r="K24" s="27">
        <v>0</v>
      </c>
      <c r="L24" s="95">
        <v>52181010.620000005</v>
      </c>
      <c r="M24" s="91"/>
      <c r="N24" s="27">
        <v>5486730</v>
      </c>
      <c r="O24" s="96">
        <v>57667741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5719269.0499999998</v>
      </c>
      <c r="K25" s="27">
        <v>0</v>
      </c>
      <c r="L25" s="95">
        <v>5719269.0499999998</v>
      </c>
      <c r="M25" s="91"/>
      <c r="N25" s="27">
        <v>0</v>
      </c>
      <c r="O25" s="96">
        <v>5719269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14188037.860000001</v>
      </c>
      <c r="K26" s="27">
        <v>0</v>
      </c>
      <c r="L26" s="95">
        <v>14188037.860000001</v>
      </c>
      <c r="M26" s="91"/>
      <c r="N26" s="27">
        <v>494927</v>
      </c>
      <c r="O26" s="96">
        <v>14682965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12268397.360000001</v>
      </c>
      <c r="K27" s="27">
        <v>0</v>
      </c>
      <c r="L27" s="95">
        <v>12268397.360000001</v>
      </c>
      <c r="M27" s="91"/>
      <c r="N27" s="27">
        <v>2204313</v>
      </c>
      <c r="O27" s="96">
        <v>14472710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30321565.900000002</v>
      </c>
      <c r="K28" s="27">
        <v>0</v>
      </c>
      <c r="L28" s="95">
        <v>30321565.900000002</v>
      </c>
      <c r="M28" s="91"/>
      <c r="N28" s="27">
        <v>9562</v>
      </c>
      <c r="O28" s="96">
        <v>30331128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12418007.57</v>
      </c>
      <c r="K29" s="35">
        <v>0</v>
      </c>
      <c r="L29" s="100">
        <v>12418007.57</v>
      </c>
      <c r="M29" s="91"/>
      <c r="N29" s="35">
        <v>0</v>
      </c>
      <c r="O29" s="101">
        <v>12418008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338002789.59000009</v>
      </c>
      <c r="K31" s="103">
        <v>0</v>
      </c>
      <c r="L31" s="104">
        <v>338002790</v>
      </c>
      <c r="M31" s="108"/>
      <c r="N31" s="103">
        <v>9262889</v>
      </c>
      <c r="O31" s="105">
        <v>347265679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-261483063.4300001</v>
      </c>
      <c r="K33" s="109">
        <v>154761</v>
      </c>
      <c r="L33" s="110">
        <v>-261328304</v>
      </c>
      <c r="M33" s="40"/>
      <c r="N33" s="109">
        <v>-3806047</v>
      </c>
      <c r="O33" s="111">
        <v>-265134351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109815698.06999999</v>
      </c>
      <c r="K36" s="89">
        <v>0</v>
      </c>
      <c r="L36" s="92">
        <v>109815698.06999999</v>
      </c>
      <c r="M36" s="26"/>
      <c r="N36" s="89">
        <v>0</v>
      </c>
      <c r="O36" s="93">
        <v>109815698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95782383.739999995</v>
      </c>
      <c r="K37" s="27">
        <v>0</v>
      </c>
      <c r="L37" s="95">
        <v>95782383.739999995</v>
      </c>
      <c r="M37" s="26"/>
      <c r="N37" s="50">
        <v>0</v>
      </c>
      <c r="O37" s="96">
        <v>95782384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29679896.009999998</v>
      </c>
      <c r="K38" s="27">
        <v>0</v>
      </c>
      <c r="L38" s="95">
        <v>29679896.009999998</v>
      </c>
      <c r="M38" s="26"/>
      <c r="N38" s="50">
        <v>0</v>
      </c>
      <c r="O38" s="96">
        <v>29679896</v>
      </c>
      <c r="P38" s="51"/>
    </row>
    <row r="39" spans="1:16">
      <c r="A39" s="1" t="s">
        <v>58</v>
      </c>
      <c r="B39" s="12" t="s">
        <v>59</v>
      </c>
      <c r="C39" s="130" t="s">
        <v>60</v>
      </c>
      <c r="E39" s="141"/>
      <c r="F39" s="141"/>
      <c r="G39" s="20"/>
      <c r="H39" s="9"/>
      <c r="I39" s="9"/>
      <c r="J39" s="94">
        <v>4150084.35</v>
      </c>
      <c r="K39" s="27">
        <v>0</v>
      </c>
      <c r="L39" s="95">
        <v>4150084.35</v>
      </c>
      <c r="M39" s="26"/>
      <c r="N39" s="50">
        <v>5505411</v>
      </c>
      <c r="O39" s="96">
        <v>9655495</v>
      </c>
      <c r="P39" s="51"/>
    </row>
    <row r="40" spans="1:16">
      <c r="A40" s="7" t="s">
        <v>61</v>
      </c>
      <c r="B40" s="12" t="s">
        <v>59</v>
      </c>
      <c r="C40" s="130" t="s">
        <v>308</v>
      </c>
      <c r="E40" s="141"/>
      <c r="F40" s="141"/>
      <c r="G40" s="20"/>
      <c r="H40" s="9"/>
      <c r="I40" s="9"/>
      <c r="J40" s="94">
        <v>-193655.32</v>
      </c>
      <c r="K40" s="27">
        <v>0</v>
      </c>
      <c r="L40" s="95">
        <v>-193655.32</v>
      </c>
      <c r="M40" s="26"/>
      <c r="N40" s="50">
        <v>-6844295</v>
      </c>
      <c r="O40" s="96">
        <v>-7037950</v>
      </c>
      <c r="P40" s="51"/>
    </row>
    <row r="41" spans="1:16">
      <c r="A41" s="1" t="s">
        <v>62</v>
      </c>
      <c r="B41" s="12" t="s">
        <v>26</v>
      </c>
      <c r="C41" s="130" t="s">
        <v>63</v>
      </c>
      <c r="E41" s="141"/>
      <c r="F41" s="141"/>
      <c r="G41" s="20"/>
      <c r="H41" s="9"/>
      <c r="I41" s="9"/>
      <c r="J41" s="94">
        <v>378483.73</v>
      </c>
      <c r="K41" s="27">
        <v>0</v>
      </c>
      <c r="L41" s="95">
        <v>378483.73</v>
      </c>
      <c r="M41" s="26"/>
      <c r="N41" s="50">
        <v>0</v>
      </c>
      <c r="O41" s="96">
        <v>378484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0</v>
      </c>
      <c r="K42" s="27">
        <v>0</v>
      </c>
      <c r="L42" s="95">
        <v>0</v>
      </c>
      <c r="M42" s="26"/>
      <c r="N42" s="50">
        <v>0</v>
      </c>
      <c r="O42" s="96">
        <v>0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-595602.16999999993</v>
      </c>
      <c r="K43" s="27">
        <v>0</v>
      </c>
      <c r="L43" s="95">
        <v>-595602.16999999993</v>
      </c>
      <c r="M43" s="26"/>
      <c r="N43" s="50">
        <v>0</v>
      </c>
      <c r="O43" s="96">
        <v>-595602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239017288.41</v>
      </c>
      <c r="K46" s="109">
        <v>0</v>
      </c>
      <c r="L46" s="110">
        <v>239017289</v>
      </c>
      <c r="M46" s="36"/>
      <c r="N46" s="109">
        <v>-1338884</v>
      </c>
      <c r="O46" s="111">
        <v>237678405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327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-22465775.0200001</v>
      </c>
      <c r="K49" s="109">
        <v>154761</v>
      </c>
      <c r="L49" s="110">
        <v>-22311015</v>
      </c>
      <c r="M49" s="36"/>
      <c r="N49" s="109">
        <v>-5144931</v>
      </c>
      <c r="O49" s="111">
        <v>-27455946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1128000</v>
      </c>
      <c r="K51" s="89">
        <v>0</v>
      </c>
      <c r="L51" s="92">
        <v>1128000</v>
      </c>
      <c r="M51" s="26"/>
      <c r="N51" s="89">
        <v>0</v>
      </c>
      <c r="O51" s="93">
        <v>1128000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23535425.669999998</v>
      </c>
      <c r="K52" s="27">
        <v>0</v>
      </c>
      <c r="L52" s="95">
        <v>23535425.669999998</v>
      </c>
      <c r="M52" s="91"/>
      <c r="N52" s="27">
        <v>0</v>
      </c>
      <c r="O52" s="96">
        <v>23535426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24663425.669999998</v>
      </c>
      <c r="K56" s="103">
        <v>0</v>
      </c>
      <c r="L56" s="105">
        <v>24663426</v>
      </c>
      <c r="M56" s="108"/>
      <c r="N56" s="103">
        <v>0</v>
      </c>
      <c r="O56" s="105">
        <v>24663426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2197650.6499998979</v>
      </c>
      <c r="K58" s="109">
        <v>154761</v>
      </c>
      <c r="L58" s="111">
        <v>2352411</v>
      </c>
      <c r="M58" s="58"/>
      <c r="N58" s="109">
        <v>-5144931</v>
      </c>
      <c r="O58" s="111">
        <v>-2792520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273030281</v>
      </c>
      <c r="M60" s="26"/>
      <c r="N60" s="62">
        <v>111396572</v>
      </c>
      <c r="O60" s="95">
        <v>384426853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273030281</v>
      </c>
      <c r="M63" s="58"/>
      <c r="N63" s="56">
        <v>111396572</v>
      </c>
      <c r="O63" s="56">
        <v>384426853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275382692</v>
      </c>
      <c r="M65" s="58"/>
      <c r="N65" s="56">
        <v>106251641</v>
      </c>
      <c r="O65" s="56">
        <v>381634333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0</v>
      </c>
      <c r="O68" s="73">
        <v>-2</v>
      </c>
      <c r="P68" s="74"/>
    </row>
    <row r="69" spans="1:16">
      <c r="I69" s="75" t="s">
        <v>92</v>
      </c>
      <c r="J69" s="75"/>
      <c r="K69" s="75"/>
      <c r="L69" s="126"/>
      <c r="M69" s="127"/>
      <c r="N69" s="126"/>
      <c r="O69" s="126"/>
      <c r="P69" s="126"/>
    </row>
    <row r="70" spans="1:16">
      <c r="L70" s="126"/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U5lfM9eg0bhXWdoJTW57UkTf7ALsOvBFHe8WymOTdJqiCFYLu0+1EQor9Qooca8FtNVv4B3osgk+yVpV4gN2/Q==" saltValue="Zr1kjJuU+OkzW0iMC3bylA==" spinCount="100000" sheet="1" formatColumns="0" formatRows="0"/>
  <conditionalFormatting sqref="J68">
    <cfRule type="cellIs" dxfId="5" priority="1" operator="notEqual">
      <formula>0</formula>
    </cfRule>
    <cfRule type="cellIs" dxfId="4" priority="2" operator="equal">
      <formula>0</formula>
    </cfRule>
  </conditionalFormatting>
  <conditionalFormatting sqref="L68">
    <cfRule type="cellIs" dxfId="3" priority="9" operator="notEqual">
      <formula>0</formula>
    </cfRule>
    <cfRule type="cellIs" dxfId="2" priority="10" operator="equal">
      <formula>0</formula>
    </cfRule>
  </conditionalFormatting>
  <conditionalFormatting sqref="N68:O68">
    <cfRule type="cellIs" dxfId="1" priority="3" operator="notEqual">
      <formula>0</formula>
    </cfRule>
    <cfRule type="cellIs" dxfId="0" priority="4" operator="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  <pageSetUpPr fitToPage="1"/>
  </sheetPr>
  <dimension ref="A1:T999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/>
  <cols>
    <col min="1" max="1" width="5.28515625" hidden="1" customWidth="1"/>
    <col min="2" max="2" width="6.5703125" hidden="1" customWidth="1"/>
    <col min="3" max="3" width="2" customWidth="1"/>
    <col min="4" max="4" width="9.140625" customWidth="1"/>
    <col min="5" max="5" width="14.5703125" customWidth="1"/>
    <col min="6" max="6" width="9.140625" customWidth="1"/>
    <col min="7" max="7" width="13.7109375" customWidth="1"/>
    <col min="8" max="9" width="9.140625" hidden="1" customWidth="1"/>
    <col min="10" max="10" width="17.5703125" customWidth="1"/>
    <col min="11" max="11" width="16" customWidth="1"/>
    <col min="12" max="12" width="20.140625" customWidth="1"/>
    <col min="13" max="13" width="0.140625" customWidth="1"/>
    <col min="14" max="14" width="17.42578125" customWidth="1"/>
    <col min="15" max="15" width="16" customWidth="1"/>
    <col min="16" max="16" width="11.28515625" customWidth="1"/>
    <col min="17" max="20" width="11.140625" customWidth="1"/>
  </cols>
  <sheetData>
    <row r="1" spans="1:20" ht="12.75" customHeight="1">
      <c r="A1" s="183"/>
      <c r="B1" s="189"/>
      <c r="C1" s="262"/>
      <c r="D1" s="262"/>
      <c r="E1" s="262"/>
      <c r="F1" s="262"/>
      <c r="G1" s="262"/>
      <c r="H1" s="262"/>
      <c r="I1" s="262"/>
      <c r="J1" s="263" t="s">
        <v>96</v>
      </c>
      <c r="K1" s="262"/>
      <c r="L1" s="262"/>
      <c r="M1" s="262"/>
      <c r="N1" s="262"/>
      <c r="O1" s="262"/>
      <c r="P1" s="264"/>
      <c r="Q1" s="182"/>
      <c r="R1" s="182"/>
      <c r="S1" s="182"/>
      <c r="T1" s="182"/>
    </row>
    <row r="2" spans="1:20" ht="12.75" customHeight="1">
      <c r="A2" s="183"/>
      <c r="B2" s="189"/>
      <c r="C2" s="262"/>
      <c r="D2" s="262"/>
      <c r="E2" s="262"/>
      <c r="F2" s="262"/>
      <c r="G2" s="262"/>
      <c r="H2" s="262"/>
      <c r="I2" s="262"/>
      <c r="J2" s="263" t="s">
        <v>0</v>
      </c>
      <c r="K2" s="262"/>
      <c r="L2" s="262"/>
      <c r="M2" s="262"/>
      <c r="N2" s="262"/>
      <c r="O2" s="262"/>
      <c r="P2" s="265"/>
      <c r="Q2" s="182"/>
      <c r="R2" s="182"/>
      <c r="S2" s="182"/>
      <c r="T2" s="182"/>
    </row>
    <row r="3" spans="1:20" ht="12.75" customHeight="1">
      <c r="A3" s="183"/>
      <c r="B3" s="189"/>
      <c r="C3" s="191"/>
      <c r="D3" s="191"/>
      <c r="E3" s="191"/>
      <c r="F3" s="191"/>
      <c r="G3" s="191"/>
      <c r="H3" s="191"/>
      <c r="I3" s="191"/>
      <c r="J3" s="192" t="s">
        <v>1</v>
      </c>
      <c r="K3" s="191"/>
      <c r="L3" s="191"/>
      <c r="M3" s="191"/>
      <c r="N3" s="191"/>
      <c r="O3" s="191"/>
      <c r="P3" s="188" t="s">
        <v>2</v>
      </c>
      <c r="Q3" s="182"/>
      <c r="R3" s="182"/>
      <c r="S3" s="182"/>
      <c r="T3" s="182"/>
    </row>
    <row r="4" spans="1:20" ht="12.75" customHeight="1">
      <c r="A4" s="183"/>
      <c r="B4" s="189"/>
      <c r="C4" s="262"/>
      <c r="D4" s="262"/>
      <c r="E4" s="262"/>
      <c r="F4" s="262"/>
      <c r="G4" s="262"/>
      <c r="H4" s="262"/>
      <c r="I4" s="262"/>
      <c r="J4" s="195" t="s">
        <v>371</v>
      </c>
      <c r="K4" s="262"/>
      <c r="L4" s="262"/>
      <c r="M4" s="262"/>
      <c r="N4" s="262"/>
      <c r="O4" s="262"/>
      <c r="P4" s="182" t="s">
        <v>372</v>
      </c>
      <c r="Q4" s="182"/>
      <c r="R4" s="182"/>
      <c r="S4" s="182"/>
      <c r="T4" s="182"/>
    </row>
    <row r="5" spans="1:20" ht="12.75" customHeight="1">
      <c r="A5" s="183"/>
      <c r="B5" s="196"/>
      <c r="C5" s="186"/>
      <c r="D5" s="186"/>
      <c r="E5" s="186"/>
      <c r="F5" s="186"/>
      <c r="G5" s="186"/>
      <c r="H5" s="186"/>
      <c r="I5" s="186"/>
      <c r="J5" s="186"/>
      <c r="K5" s="198"/>
      <c r="L5" s="266"/>
      <c r="M5" s="266"/>
      <c r="N5" s="266"/>
      <c r="O5" s="266"/>
      <c r="P5" s="267"/>
      <c r="Q5" s="182"/>
      <c r="R5" s="182"/>
      <c r="S5" s="182"/>
      <c r="T5" s="182"/>
    </row>
    <row r="6" spans="1:20" ht="30" customHeight="1">
      <c r="A6" s="183"/>
      <c r="B6" s="184"/>
      <c r="C6" s="186"/>
      <c r="D6" s="186"/>
      <c r="E6" s="186"/>
      <c r="F6" s="186"/>
      <c r="G6" s="186"/>
      <c r="H6" s="186"/>
      <c r="I6" s="186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268"/>
      <c r="Q6" s="182"/>
      <c r="R6" s="182"/>
      <c r="S6" s="182"/>
      <c r="T6" s="182"/>
    </row>
    <row r="7" spans="1:20" ht="12.75" customHeight="1">
      <c r="A7" s="183"/>
      <c r="B7" s="184"/>
      <c r="C7" s="191" t="s">
        <v>6</v>
      </c>
      <c r="D7" s="186"/>
      <c r="E7" s="186"/>
      <c r="F7" s="186"/>
      <c r="G7" s="186"/>
      <c r="H7" s="186"/>
      <c r="I7" s="186"/>
      <c r="J7" s="182"/>
      <c r="K7" s="182"/>
      <c r="L7" s="269"/>
      <c r="M7" s="269"/>
      <c r="N7" s="269"/>
      <c r="O7" s="269"/>
      <c r="P7" s="270"/>
      <c r="Q7" s="182"/>
      <c r="R7" s="182"/>
      <c r="S7" s="182"/>
      <c r="T7" s="182"/>
    </row>
    <row r="8" spans="1:20" ht="12.75" customHeight="1">
      <c r="A8" s="271" t="s">
        <v>7</v>
      </c>
      <c r="B8" s="203" t="s">
        <v>8</v>
      </c>
      <c r="C8" s="186" t="s">
        <v>9</v>
      </c>
      <c r="D8" s="186"/>
      <c r="E8" s="186"/>
      <c r="F8" s="186"/>
      <c r="G8" s="186"/>
      <c r="H8" s="186"/>
      <c r="I8" s="186"/>
      <c r="J8" s="186"/>
      <c r="K8" s="186"/>
      <c r="L8" s="266"/>
      <c r="M8" s="266"/>
      <c r="N8" s="266"/>
      <c r="O8" s="266"/>
      <c r="P8" s="267"/>
      <c r="Q8" s="182"/>
      <c r="R8" s="182"/>
      <c r="S8" s="182"/>
      <c r="T8" s="182"/>
    </row>
    <row r="9" spans="1:20" ht="12.75" customHeight="1">
      <c r="A9" s="183"/>
      <c r="B9" s="184"/>
      <c r="C9" s="186"/>
      <c r="D9" s="186" t="s">
        <v>322</v>
      </c>
      <c r="E9" s="186"/>
      <c r="F9" s="186"/>
      <c r="G9" s="186"/>
      <c r="H9" s="186"/>
      <c r="I9" s="186"/>
      <c r="K9" s="186"/>
      <c r="L9" s="186"/>
      <c r="M9" s="266"/>
      <c r="N9" s="186"/>
      <c r="O9" s="186"/>
      <c r="P9" s="182"/>
      <c r="Q9" s="182"/>
      <c r="R9" s="182"/>
      <c r="S9" s="182"/>
      <c r="T9" s="182"/>
    </row>
    <row r="10" spans="1:20" ht="12.75" customHeight="1">
      <c r="A10" s="183" t="s">
        <v>11</v>
      </c>
      <c r="B10" s="184" t="s">
        <v>12</v>
      </c>
      <c r="C10" s="186"/>
      <c r="D10" s="272" t="s">
        <v>323</v>
      </c>
      <c r="E10" s="186"/>
      <c r="G10" s="273">
        <v>36072842</v>
      </c>
      <c r="H10" s="274"/>
      <c r="I10" s="186"/>
      <c r="J10" s="275">
        <v>39499640</v>
      </c>
      <c r="K10" s="276">
        <v>0</v>
      </c>
      <c r="L10" s="220">
        <v>39499640</v>
      </c>
      <c r="M10" s="277"/>
      <c r="N10" s="276">
        <v>0</v>
      </c>
      <c r="O10" s="216">
        <v>39499640</v>
      </c>
      <c r="P10" s="278"/>
      <c r="Q10" s="182"/>
      <c r="R10" s="182"/>
      <c r="S10" s="182"/>
      <c r="T10" s="182"/>
    </row>
    <row r="11" spans="1:20" ht="12.75" customHeight="1">
      <c r="A11" s="183" t="s">
        <v>14</v>
      </c>
      <c r="B11" s="184" t="s">
        <v>15</v>
      </c>
      <c r="C11" s="186"/>
      <c r="D11" s="186" t="s">
        <v>324</v>
      </c>
      <c r="E11" s="186"/>
      <c r="F11" s="220"/>
      <c r="G11" s="220"/>
      <c r="H11" s="186"/>
      <c r="I11" s="186"/>
      <c r="J11" s="275">
        <v>16230698</v>
      </c>
      <c r="K11" s="273">
        <v>0</v>
      </c>
      <c r="L11" s="220">
        <v>16230698</v>
      </c>
      <c r="M11" s="279"/>
      <c r="N11" s="273">
        <v>0</v>
      </c>
      <c r="O11" s="216">
        <v>16230698</v>
      </c>
      <c r="P11" s="280"/>
      <c r="Q11" s="182"/>
      <c r="R11" s="182"/>
      <c r="S11" s="182"/>
      <c r="T11" s="182"/>
    </row>
    <row r="12" spans="1:20" ht="12.75" customHeight="1">
      <c r="A12" s="183" t="s">
        <v>17</v>
      </c>
      <c r="B12" s="184" t="s">
        <v>15</v>
      </c>
      <c r="C12" s="186"/>
      <c r="D12" s="186" t="s">
        <v>18</v>
      </c>
      <c r="E12" s="186"/>
      <c r="F12" s="220"/>
      <c r="G12" s="220"/>
      <c r="H12" s="186"/>
      <c r="I12" s="186"/>
      <c r="J12" s="275">
        <v>3519097</v>
      </c>
      <c r="K12" s="273">
        <v>0</v>
      </c>
      <c r="L12" s="220">
        <v>3519097</v>
      </c>
      <c r="M12" s="279"/>
      <c r="N12" s="273">
        <v>0</v>
      </c>
      <c r="O12" s="216">
        <v>3519097</v>
      </c>
      <c r="P12" s="280"/>
      <c r="Q12" s="182"/>
      <c r="R12" s="182"/>
      <c r="S12" s="182"/>
      <c r="T12" s="182"/>
    </row>
    <row r="13" spans="1:20" ht="12.75" customHeight="1">
      <c r="A13" s="183" t="s">
        <v>19</v>
      </c>
      <c r="B13" s="184" t="s">
        <v>15</v>
      </c>
      <c r="C13" s="186"/>
      <c r="D13" s="186" t="s">
        <v>20</v>
      </c>
      <c r="E13" s="186"/>
      <c r="F13" s="220"/>
      <c r="G13" s="220"/>
      <c r="H13" s="186"/>
      <c r="I13" s="186"/>
      <c r="J13" s="275">
        <v>13380129</v>
      </c>
      <c r="K13" s="273">
        <v>0</v>
      </c>
      <c r="L13" s="220">
        <v>13380129</v>
      </c>
      <c r="M13" s="279"/>
      <c r="N13" s="273">
        <v>0</v>
      </c>
      <c r="O13" s="216">
        <v>13380129</v>
      </c>
      <c r="P13" s="280"/>
      <c r="Q13" s="182"/>
      <c r="R13" s="182"/>
      <c r="S13" s="182"/>
      <c r="T13" s="182"/>
    </row>
    <row r="14" spans="1:20" ht="12.75" customHeight="1">
      <c r="A14" s="183" t="s">
        <v>21</v>
      </c>
      <c r="B14" s="184" t="s">
        <v>12</v>
      </c>
      <c r="C14" s="186"/>
      <c r="D14" s="186" t="s">
        <v>22</v>
      </c>
      <c r="E14" s="186"/>
      <c r="F14" s="220"/>
      <c r="G14" s="220"/>
      <c r="H14" s="186"/>
      <c r="I14" s="186"/>
      <c r="J14" s="198">
        <v>35273</v>
      </c>
      <c r="K14" s="273">
        <v>0</v>
      </c>
      <c r="L14" s="220">
        <v>35273</v>
      </c>
      <c r="M14" s="279"/>
      <c r="N14" s="273">
        <v>0</v>
      </c>
      <c r="O14" s="216">
        <v>35273</v>
      </c>
      <c r="P14" s="280"/>
      <c r="Q14" s="182"/>
      <c r="R14" s="182"/>
      <c r="S14" s="182"/>
      <c r="T14" s="182"/>
    </row>
    <row r="15" spans="1:20" ht="12.75" customHeight="1">
      <c r="A15" s="249"/>
      <c r="B15" s="185"/>
      <c r="C15" s="186"/>
      <c r="D15" s="186" t="s">
        <v>325</v>
      </c>
      <c r="E15" s="186"/>
      <c r="F15" s="220"/>
      <c r="G15" s="220"/>
      <c r="H15" s="281"/>
      <c r="I15" s="186"/>
      <c r="J15" s="282"/>
      <c r="K15" s="283">
        <v>0</v>
      </c>
      <c r="L15" s="280"/>
      <c r="M15" s="279"/>
      <c r="N15" s="273">
        <v>0</v>
      </c>
      <c r="O15" s="216"/>
      <c r="P15" s="182"/>
      <c r="Q15" s="182"/>
      <c r="R15" s="182"/>
      <c r="S15" s="182"/>
      <c r="T15" s="182"/>
    </row>
    <row r="16" spans="1:20" ht="12.75" customHeight="1">
      <c r="A16" s="249" t="s">
        <v>24</v>
      </c>
      <c r="B16" s="185" t="s">
        <v>12</v>
      </c>
      <c r="C16" s="186"/>
      <c r="D16" s="206" t="s">
        <v>326</v>
      </c>
      <c r="E16" s="186"/>
      <c r="G16" s="273">
        <v>0</v>
      </c>
      <c r="H16" s="281"/>
      <c r="I16" s="186"/>
      <c r="J16" s="198">
        <v>3509128</v>
      </c>
      <c r="K16" s="273">
        <v>0</v>
      </c>
      <c r="L16" s="220">
        <v>3509128</v>
      </c>
      <c r="M16" s="279"/>
      <c r="N16" s="273">
        <v>0</v>
      </c>
      <c r="O16" s="216">
        <v>3509128</v>
      </c>
      <c r="P16" s="280"/>
      <c r="Q16" s="182"/>
      <c r="R16" s="182"/>
      <c r="S16" s="182"/>
      <c r="T16" s="182"/>
    </row>
    <row r="17" spans="1:20" ht="15" customHeight="1">
      <c r="A17" s="249" t="s">
        <v>25</v>
      </c>
      <c r="B17" s="185" t="s">
        <v>26</v>
      </c>
      <c r="C17" s="186"/>
      <c r="D17" s="206" t="s">
        <v>27</v>
      </c>
      <c r="E17" s="186"/>
      <c r="F17" s="186"/>
      <c r="G17" s="186"/>
      <c r="H17" s="186"/>
      <c r="I17" s="186"/>
      <c r="J17" s="284">
        <v>3640887</v>
      </c>
      <c r="K17" s="285">
        <v>0</v>
      </c>
      <c r="L17" s="286">
        <v>3640887</v>
      </c>
      <c r="M17" s="287"/>
      <c r="N17" s="285">
        <v>9490125</v>
      </c>
      <c r="O17" s="288">
        <v>13131012</v>
      </c>
      <c r="P17" s="280"/>
      <c r="Q17" s="182"/>
      <c r="R17" s="182"/>
      <c r="S17" s="182"/>
      <c r="T17" s="182"/>
    </row>
    <row r="18" spans="1:20" ht="12.75" customHeight="1">
      <c r="A18" s="249"/>
      <c r="B18" s="185"/>
      <c r="C18" s="186"/>
      <c r="D18" s="186"/>
      <c r="E18" s="186"/>
      <c r="F18" s="186"/>
      <c r="G18" s="186"/>
      <c r="H18" s="198"/>
      <c r="I18" s="198"/>
      <c r="J18" s="198"/>
      <c r="K18" s="289"/>
      <c r="L18" s="220"/>
      <c r="M18" s="186"/>
      <c r="N18" s="290"/>
      <c r="O18" s="216"/>
      <c r="P18" s="182"/>
      <c r="Q18" s="182"/>
      <c r="R18" s="182"/>
      <c r="S18" s="182"/>
      <c r="T18" s="182"/>
    </row>
    <row r="19" spans="1:20" ht="12.75" customHeight="1" thickBot="1">
      <c r="A19" s="249" t="s">
        <v>28</v>
      </c>
      <c r="B19" s="185"/>
      <c r="C19" s="186"/>
      <c r="D19" s="211" t="s">
        <v>29</v>
      </c>
      <c r="E19" s="186"/>
      <c r="F19" s="186"/>
      <c r="G19" s="186"/>
      <c r="H19" s="186"/>
      <c r="I19" s="186"/>
      <c r="J19" s="291">
        <v>79814852</v>
      </c>
      <c r="K19" s="292">
        <v>0</v>
      </c>
      <c r="L19" s="293">
        <v>79814852</v>
      </c>
      <c r="M19" s="220"/>
      <c r="N19" s="292">
        <v>9490125</v>
      </c>
      <c r="O19" s="294">
        <v>89304977</v>
      </c>
      <c r="P19" s="295"/>
      <c r="Q19" s="182"/>
      <c r="R19" s="182"/>
      <c r="S19" s="182"/>
      <c r="T19" s="182"/>
    </row>
    <row r="20" spans="1:20" ht="12.75" customHeight="1" thickTop="1">
      <c r="A20" s="249"/>
      <c r="B20" s="185"/>
      <c r="C20" s="186"/>
      <c r="D20" s="186"/>
      <c r="E20" s="186"/>
      <c r="F20" s="186"/>
      <c r="G20" s="186"/>
      <c r="H20" s="186"/>
      <c r="I20" s="186"/>
      <c r="J20" s="279"/>
      <c r="K20" s="290"/>
      <c r="L20" s="279"/>
      <c r="M20" s="266"/>
      <c r="N20" s="296"/>
      <c r="O20" s="277"/>
      <c r="P20" s="267"/>
      <c r="Q20" s="182"/>
      <c r="R20" s="182"/>
      <c r="S20" s="182"/>
      <c r="T20" s="182"/>
    </row>
    <row r="21" spans="1:20" ht="12.75" customHeight="1">
      <c r="A21" s="249"/>
      <c r="B21" s="197"/>
      <c r="C21" s="191" t="s">
        <v>30</v>
      </c>
      <c r="D21" s="186"/>
      <c r="E21" s="186"/>
      <c r="F21" s="186"/>
      <c r="G21" s="186"/>
      <c r="H21" s="186"/>
      <c r="I21" s="186"/>
      <c r="J21" s="279"/>
      <c r="K21" s="290"/>
      <c r="L21" s="279"/>
      <c r="M21" s="266"/>
      <c r="N21" s="296"/>
      <c r="O21" s="277"/>
      <c r="P21" s="267"/>
      <c r="Q21" s="182"/>
      <c r="R21" s="182"/>
      <c r="S21" s="182"/>
      <c r="T21" s="182"/>
    </row>
    <row r="22" spans="1:20" ht="12.75" customHeight="1">
      <c r="A22" s="249"/>
      <c r="B22" s="185"/>
      <c r="C22" s="186" t="s">
        <v>31</v>
      </c>
      <c r="D22" s="186"/>
      <c r="E22" s="186"/>
      <c r="F22" s="186"/>
      <c r="G22" s="186"/>
      <c r="H22" s="186"/>
      <c r="I22" s="186"/>
      <c r="J22" s="279"/>
      <c r="K22" s="290"/>
      <c r="L22" s="279"/>
      <c r="M22" s="266"/>
      <c r="N22" s="296"/>
      <c r="O22" s="277"/>
      <c r="P22" s="267"/>
      <c r="Q22" s="182"/>
      <c r="R22" s="182"/>
      <c r="S22" s="182"/>
      <c r="T22" s="182"/>
    </row>
    <row r="23" spans="1:20" ht="12.75" customHeight="1">
      <c r="A23" s="183" t="s">
        <v>32</v>
      </c>
      <c r="B23" s="184" t="s">
        <v>33</v>
      </c>
      <c r="C23" s="206"/>
      <c r="D23" s="186" t="s">
        <v>34</v>
      </c>
      <c r="E23" s="186"/>
      <c r="F23" s="186"/>
      <c r="G23" s="186"/>
      <c r="H23" s="186"/>
      <c r="I23" s="186"/>
      <c r="J23" s="297">
        <v>160680825</v>
      </c>
      <c r="K23" s="276">
        <v>0</v>
      </c>
      <c r="L23" s="220">
        <v>160680825</v>
      </c>
      <c r="M23" s="279"/>
      <c r="N23" s="276">
        <v>0</v>
      </c>
      <c r="O23" s="216">
        <v>160680825</v>
      </c>
      <c r="P23" s="280"/>
      <c r="Q23" s="182"/>
      <c r="R23" s="182"/>
      <c r="S23" s="182"/>
      <c r="T23" s="182"/>
    </row>
    <row r="24" spans="1:20" ht="12.75" customHeight="1">
      <c r="A24" s="183" t="s">
        <v>35</v>
      </c>
      <c r="B24" s="184" t="s">
        <v>33</v>
      </c>
      <c r="C24" s="206"/>
      <c r="D24" s="186" t="s">
        <v>36</v>
      </c>
      <c r="E24" s="186"/>
      <c r="F24" s="186"/>
      <c r="G24" s="186"/>
      <c r="H24" s="186"/>
      <c r="I24" s="186"/>
      <c r="J24" s="297">
        <v>55032431</v>
      </c>
      <c r="K24" s="273">
        <v>0</v>
      </c>
      <c r="L24" s="220">
        <v>55032431</v>
      </c>
      <c r="M24" s="279"/>
      <c r="N24" s="273">
        <v>0</v>
      </c>
      <c r="O24" s="216">
        <v>55032431</v>
      </c>
      <c r="P24" s="280"/>
      <c r="Q24" s="182"/>
      <c r="R24" s="182"/>
      <c r="S24" s="182"/>
      <c r="T24" s="182"/>
    </row>
    <row r="25" spans="1:20" ht="12.75" customHeight="1">
      <c r="A25" s="183" t="s">
        <v>37</v>
      </c>
      <c r="B25" s="184" t="s">
        <v>33</v>
      </c>
      <c r="C25" s="206"/>
      <c r="D25" s="186" t="s">
        <v>38</v>
      </c>
      <c r="E25" s="186"/>
      <c r="F25" s="186"/>
      <c r="G25" s="186"/>
      <c r="H25" s="186"/>
      <c r="I25" s="186"/>
      <c r="J25" s="297">
        <v>5065023</v>
      </c>
      <c r="K25" s="273">
        <v>0</v>
      </c>
      <c r="L25" s="220">
        <v>5065023</v>
      </c>
      <c r="M25" s="279"/>
      <c r="N25" s="273">
        <v>0</v>
      </c>
      <c r="O25" s="216">
        <v>5065023</v>
      </c>
      <c r="P25" s="280"/>
      <c r="Q25" s="182"/>
      <c r="R25" s="182"/>
      <c r="S25" s="182"/>
      <c r="T25" s="182"/>
    </row>
    <row r="26" spans="1:20" ht="12.75" customHeight="1">
      <c r="A26" s="183" t="s">
        <v>39</v>
      </c>
      <c r="B26" s="184" t="s">
        <v>33</v>
      </c>
      <c r="C26" s="206"/>
      <c r="D26" s="182" t="s">
        <v>40</v>
      </c>
      <c r="E26" s="182"/>
      <c r="F26" s="186"/>
      <c r="G26" s="186"/>
      <c r="H26" s="186"/>
      <c r="I26" s="186"/>
      <c r="J26" s="297">
        <v>28731353</v>
      </c>
      <c r="K26" s="273">
        <v>0</v>
      </c>
      <c r="L26" s="220">
        <v>28731353</v>
      </c>
      <c r="M26" s="279"/>
      <c r="N26" s="273">
        <v>11557170</v>
      </c>
      <c r="O26" s="216">
        <v>40288523</v>
      </c>
      <c r="P26" s="280"/>
      <c r="Q26" s="182"/>
      <c r="R26" s="182"/>
      <c r="S26" s="182"/>
      <c r="T26" s="182"/>
    </row>
    <row r="27" spans="1:20" ht="12.75" customHeight="1">
      <c r="A27" s="183" t="s">
        <v>41</v>
      </c>
      <c r="B27" s="184" t="s">
        <v>33</v>
      </c>
      <c r="C27" s="206"/>
      <c r="D27" s="186" t="s">
        <v>42</v>
      </c>
      <c r="E27" s="186"/>
      <c r="F27" s="186"/>
      <c r="G27" s="186"/>
      <c r="H27" s="186"/>
      <c r="I27" s="186"/>
      <c r="J27" s="297">
        <v>10806147</v>
      </c>
      <c r="K27" s="273">
        <v>0</v>
      </c>
      <c r="L27" s="220">
        <v>10806147</v>
      </c>
      <c r="M27" s="279"/>
      <c r="N27" s="273">
        <v>0</v>
      </c>
      <c r="O27" s="216">
        <v>10806147</v>
      </c>
      <c r="P27" s="280"/>
      <c r="Q27" s="182"/>
      <c r="R27" s="182"/>
      <c r="S27" s="182"/>
      <c r="T27" s="182"/>
    </row>
    <row r="28" spans="1:20" ht="12.75" customHeight="1">
      <c r="A28" s="183" t="s">
        <v>43</v>
      </c>
      <c r="B28" s="184" t="s">
        <v>33</v>
      </c>
      <c r="C28" s="206"/>
      <c r="D28" s="186" t="s">
        <v>44</v>
      </c>
      <c r="E28" s="186"/>
      <c r="F28" s="186"/>
      <c r="G28" s="186"/>
      <c r="H28" s="186"/>
      <c r="I28" s="186"/>
      <c r="J28" s="297">
        <v>15980125</v>
      </c>
      <c r="K28" s="273">
        <v>0</v>
      </c>
      <c r="L28" s="220">
        <v>15980125</v>
      </c>
      <c r="M28" s="279"/>
      <c r="N28" s="273">
        <v>0</v>
      </c>
      <c r="O28" s="216">
        <v>15980125</v>
      </c>
      <c r="P28" s="280"/>
      <c r="Q28" s="182"/>
      <c r="R28" s="182"/>
      <c r="S28" s="182"/>
      <c r="T28" s="182"/>
    </row>
    <row r="29" spans="1:20" ht="12.75" customHeight="1">
      <c r="A29" s="183" t="s">
        <v>45</v>
      </c>
      <c r="B29" s="184" t="s">
        <v>46</v>
      </c>
      <c r="C29" s="206"/>
      <c r="D29" s="186" t="s">
        <v>47</v>
      </c>
      <c r="E29" s="186"/>
      <c r="F29" s="186"/>
      <c r="G29" s="186"/>
      <c r="H29" s="186"/>
      <c r="I29" s="186"/>
      <c r="J29" s="298">
        <v>12971909</v>
      </c>
      <c r="K29" s="285">
        <v>0</v>
      </c>
      <c r="L29" s="286">
        <v>12971909</v>
      </c>
      <c r="M29" s="287"/>
      <c r="N29" s="285">
        <v>0</v>
      </c>
      <c r="O29" s="299">
        <v>12971909</v>
      </c>
      <c r="P29" s="280"/>
      <c r="Q29" s="182"/>
      <c r="R29" s="182"/>
      <c r="S29" s="182"/>
      <c r="T29" s="182"/>
    </row>
    <row r="30" spans="1:20" ht="12.75" customHeight="1">
      <c r="A30" s="183"/>
      <c r="B30" s="184"/>
      <c r="C30" s="206"/>
      <c r="D30" s="186"/>
      <c r="E30" s="186"/>
      <c r="F30" s="186"/>
      <c r="G30" s="186"/>
      <c r="H30" s="186"/>
      <c r="I30" s="186"/>
      <c r="J30" s="300"/>
      <c r="K30" s="290"/>
      <c r="L30" s="279"/>
      <c r="M30" s="301"/>
      <c r="N30" s="302"/>
      <c r="O30" s="277"/>
      <c r="P30" s="303"/>
      <c r="Q30" s="182"/>
      <c r="R30" s="182"/>
      <c r="S30" s="182"/>
      <c r="T30" s="182"/>
    </row>
    <row r="31" spans="1:20" ht="12.75" customHeight="1" thickBot="1">
      <c r="A31" s="183" t="s">
        <v>48</v>
      </c>
      <c r="B31" s="184"/>
      <c r="C31" s="186"/>
      <c r="D31" s="211" t="s">
        <v>49</v>
      </c>
      <c r="E31" s="186"/>
      <c r="F31" s="186"/>
      <c r="G31" s="186"/>
      <c r="H31" s="186"/>
      <c r="I31" s="186"/>
      <c r="J31" s="291">
        <v>289267813</v>
      </c>
      <c r="K31" s="292">
        <v>0</v>
      </c>
      <c r="L31" s="293">
        <v>289267813</v>
      </c>
      <c r="M31" s="291"/>
      <c r="N31" s="292">
        <v>11557170</v>
      </c>
      <c r="O31" s="294">
        <v>300824983</v>
      </c>
      <c r="P31" s="295"/>
      <c r="Q31" s="182"/>
      <c r="R31" s="182"/>
      <c r="S31" s="182"/>
      <c r="T31" s="182"/>
    </row>
    <row r="32" spans="1:20" ht="12.75" customHeight="1" thickTop="1">
      <c r="A32" s="183"/>
      <c r="B32" s="184"/>
      <c r="C32" s="206"/>
      <c r="D32" s="206"/>
      <c r="E32" s="186"/>
      <c r="F32" s="186"/>
      <c r="G32" s="186"/>
      <c r="H32" s="186"/>
      <c r="I32" s="186"/>
      <c r="J32" s="198"/>
      <c r="K32" s="290"/>
      <c r="L32" s="220"/>
      <c r="M32" s="198"/>
      <c r="N32" s="289"/>
      <c r="O32" s="216"/>
      <c r="P32" s="257"/>
      <c r="Q32" s="182"/>
      <c r="R32" s="182"/>
      <c r="S32" s="182"/>
      <c r="T32" s="182"/>
    </row>
    <row r="33" spans="1:20" ht="12.75" customHeight="1">
      <c r="A33" s="183"/>
      <c r="B33" s="184"/>
      <c r="C33" s="186"/>
      <c r="D33" s="211" t="s">
        <v>307</v>
      </c>
      <c r="E33" s="186"/>
      <c r="F33" s="186"/>
      <c r="G33" s="186"/>
      <c r="H33" s="186"/>
      <c r="I33" s="186"/>
      <c r="J33" s="304">
        <v>-209452961</v>
      </c>
      <c r="K33" s="305">
        <v>0</v>
      </c>
      <c r="L33" s="306">
        <v>-209452961</v>
      </c>
      <c r="M33" s="220"/>
      <c r="N33" s="305">
        <v>-2067045</v>
      </c>
      <c r="O33" s="299">
        <v>-211520006</v>
      </c>
      <c r="P33" s="295"/>
      <c r="Q33" s="182"/>
      <c r="R33" s="182"/>
      <c r="S33" s="182"/>
      <c r="T33" s="182"/>
    </row>
    <row r="34" spans="1:20" ht="12.75" customHeight="1">
      <c r="A34" s="183"/>
      <c r="B34" s="184"/>
      <c r="C34" s="186"/>
      <c r="D34" s="186"/>
      <c r="E34" s="186"/>
      <c r="F34" s="186"/>
      <c r="G34" s="186"/>
      <c r="H34" s="186"/>
      <c r="I34" s="186"/>
      <c r="J34" s="279"/>
      <c r="K34" s="290"/>
      <c r="L34" s="279"/>
      <c r="M34" s="307"/>
      <c r="N34" s="308"/>
      <c r="O34" s="277"/>
      <c r="P34" s="309"/>
      <c r="Q34" s="182"/>
      <c r="R34" s="182"/>
      <c r="S34" s="182"/>
      <c r="T34" s="182"/>
    </row>
    <row r="35" spans="1:20" ht="12.75" customHeight="1">
      <c r="A35" s="183"/>
      <c r="B35" s="184"/>
      <c r="C35" s="191" t="s">
        <v>50</v>
      </c>
      <c r="D35" s="186"/>
      <c r="E35" s="186"/>
      <c r="F35" s="186"/>
      <c r="G35" s="186"/>
      <c r="H35" s="186"/>
      <c r="I35" s="186"/>
      <c r="J35" s="279"/>
      <c r="K35" s="290"/>
      <c r="L35" s="279"/>
      <c r="M35" s="266"/>
      <c r="N35" s="296"/>
      <c r="O35" s="277"/>
      <c r="P35" s="267"/>
      <c r="Q35" s="182"/>
      <c r="R35" s="182"/>
      <c r="S35" s="182"/>
      <c r="T35" s="182"/>
    </row>
    <row r="36" spans="1:20" ht="12.75" customHeight="1">
      <c r="A36" s="183" t="s">
        <v>51</v>
      </c>
      <c r="B36" s="184" t="s">
        <v>52</v>
      </c>
      <c r="C36" s="186" t="s">
        <v>53</v>
      </c>
      <c r="D36" s="186"/>
      <c r="E36" s="186"/>
      <c r="F36" s="186"/>
      <c r="G36" s="186"/>
      <c r="H36" s="186"/>
      <c r="I36" s="186"/>
      <c r="J36" s="297">
        <v>101902784</v>
      </c>
      <c r="K36" s="276">
        <v>0</v>
      </c>
      <c r="L36" s="220">
        <v>101902784</v>
      </c>
      <c r="M36" s="220"/>
      <c r="N36" s="276">
        <v>0</v>
      </c>
      <c r="O36" s="216">
        <v>101902784</v>
      </c>
      <c r="P36" s="209"/>
      <c r="Q36" s="182"/>
      <c r="R36" s="182"/>
      <c r="S36" s="182"/>
      <c r="T36" s="182"/>
    </row>
    <row r="37" spans="1:20" ht="12.75" customHeight="1">
      <c r="A37" s="183" t="s">
        <v>54</v>
      </c>
      <c r="B37" s="184" t="s">
        <v>15</v>
      </c>
      <c r="C37" s="186" t="s">
        <v>55</v>
      </c>
      <c r="D37" s="186"/>
      <c r="E37" s="186"/>
      <c r="F37" s="186"/>
      <c r="G37" s="186"/>
      <c r="H37" s="186"/>
      <c r="I37" s="186"/>
      <c r="J37" s="297">
        <v>79274832</v>
      </c>
      <c r="K37" s="273">
        <v>0</v>
      </c>
      <c r="L37" s="220">
        <v>79274832</v>
      </c>
      <c r="M37" s="220"/>
      <c r="N37" s="273">
        <v>0</v>
      </c>
      <c r="O37" s="216">
        <v>79274832</v>
      </c>
      <c r="P37" s="209"/>
      <c r="Q37" s="182"/>
      <c r="R37" s="182"/>
      <c r="S37" s="182"/>
      <c r="T37" s="182"/>
    </row>
    <row r="38" spans="1:20" ht="12.75" customHeight="1">
      <c r="A38" s="183" t="s">
        <v>56</v>
      </c>
      <c r="B38" s="184" t="s">
        <v>15</v>
      </c>
      <c r="C38" s="186" t="s">
        <v>57</v>
      </c>
      <c r="D38" s="186"/>
      <c r="E38" s="186"/>
      <c r="F38" s="186"/>
      <c r="G38" s="186"/>
      <c r="H38" s="186"/>
      <c r="I38" s="186"/>
      <c r="J38" s="297">
        <v>47361843</v>
      </c>
      <c r="K38" s="273">
        <v>0</v>
      </c>
      <c r="L38" s="220">
        <v>47361843</v>
      </c>
      <c r="M38" s="220"/>
      <c r="N38" s="273">
        <v>0</v>
      </c>
      <c r="O38" s="216">
        <v>47361843</v>
      </c>
      <c r="P38" s="209"/>
      <c r="Q38" s="182"/>
      <c r="R38" s="182"/>
      <c r="S38" s="182"/>
      <c r="T38" s="182"/>
    </row>
    <row r="39" spans="1:20" ht="12.75" customHeight="1">
      <c r="A39" s="183" t="s">
        <v>58</v>
      </c>
      <c r="B39" s="184" t="s">
        <v>59</v>
      </c>
      <c r="C39" s="186" t="s">
        <v>60</v>
      </c>
      <c r="D39" s="186"/>
      <c r="E39" s="186"/>
      <c r="F39" s="186"/>
      <c r="G39" s="186"/>
      <c r="H39" s="186"/>
      <c r="I39" s="186"/>
      <c r="J39" s="297">
        <v>4350346</v>
      </c>
      <c r="K39" s="273">
        <v>0</v>
      </c>
      <c r="L39" s="220">
        <v>4350346</v>
      </c>
      <c r="M39" s="220"/>
      <c r="N39" s="273">
        <v>-14872774</v>
      </c>
      <c r="O39" s="216">
        <v>-10522428</v>
      </c>
      <c r="P39" s="209"/>
      <c r="Q39" s="182"/>
      <c r="R39" s="182"/>
      <c r="S39" s="182"/>
      <c r="T39" s="182"/>
    </row>
    <row r="40" spans="1:20" ht="12.75" customHeight="1">
      <c r="A40" s="183" t="s">
        <v>61</v>
      </c>
      <c r="B40" s="184" t="s">
        <v>59</v>
      </c>
      <c r="C40" s="186" t="s">
        <v>308</v>
      </c>
      <c r="D40" s="186"/>
      <c r="E40" s="186"/>
      <c r="F40" s="186"/>
      <c r="G40" s="186"/>
      <c r="H40" s="186"/>
      <c r="I40" s="186"/>
      <c r="J40" s="297">
        <v>-39949</v>
      </c>
      <c r="K40" s="273">
        <v>0</v>
      </c>
      <c r="L40" s="220">
        <v>-39949</v>
      </c>
      <c r="M40" s="220"/>
      <c r="N40" s="273">
        <v>0</v>
      </c>
      <c r="O40" s="216">
        <v>-39949</v>
      </c>
      <c r="P40" s="209"/>
      <c r="Q40" s="182"/>
      <c r="R40" s="182"/>
      <c r="S40" s="182"/>
      <c r="T40" s="182"/>
    </row>
    <row r="41" spans="1:20" ht="12.75" customHeight="1">
      <c r="A41" s="183" t="s">
        <v>62</v>
      </c>
      <c r="B41" s="184" t="s">
        <v>26</v>
      </c>
      <c r="C41" s="186" t="s">
        <v>63</v>
      </c>
      <c r="D41" s="186"/>
      <c r="E41" s="186"/>
      <c r="F41" s="186"/>
      <c r="G41" s="186"/>
      <c r="H41" s="186"/>
      <c r="I41" s="186"/>
      <c r="J41" s="297">
        <v>13910</v>
      </c>
      <c r="K41" s="273">
        <v>0</v>
      </c>
      <c r="L41" s="220">
        <v>13910</v>
      </c>
      <c r="M41" s="220"/>
      <c r="N41" s="273">
        <v>0</v>
      </c>
      <c r="O41" s="216">
        <v>13910</v>
      </c>
      <c r="P41" s="209"/>
      <c r="Q41" s="182"/>
      <c r="R41" s="182"/>
      <c r="S41" s="182"/>
      <c r="T41" s="182"/>
    </row>
    <row r="42" spans="1:20" ht="12.75" customHeight="1">
      <c r="A42" s="183" t="s">
        <v>64</v>
      </c>
      <c r="B42" s="184" t="s">
        <v>65</v>
      </c>
      <c r="C42" s="186" t="s">
        <v>312</v>
      </c>
      <c r="D42" s="186"/>
      <c r="E42" s="186"/>
      <c r="F42" s="186"/>
      <c r="G42" s="186"/>
      <c r="H42" s="186"/>
      <c r="I42" s="186"/>
      <c r="J42" s="297">
        <v>0</v>
      </c>
      <c r="K42" s="273">
        <v>0</v>
      </c>
      <c r="L42" s="220">
        <v>0</v>
      </c>
      <c r="M42" s="220"/>
      <c r="N42" s="273">
        <v>0</v>
      </c>
      <c r="O42" s="216">
        <v>0</v>
      </c>
      <c r="P42" s="209"/>
      <c r="Q42" s="182"/>
      <c r="R42" s="182"/>
      <c r="S42" s="182"/>
      <c r="T42" s="182"/>
    </row>
    <row r="43" spans="1:20" ht="12.75" customHeight="1">
      <c r="A43" s="183" t="s">
        <v>66</v>
      </c>
      <c r="B43" s="184" t="s">
        <v>33</v>
      </c>
      <c r="C43" s="186" t="s">
        <v>67</v>
      </c>
      <c r="D43" s="186"/>
      <c r="E43" s="186"/>
      <c r="F43" s="186"/>
      <c r="G43" s="186"/>
      <c r="H43" s="186"/>
      <c r="I43" s="186"/>
      <c r="J43" s="297">
        <v>-981298</v>
      </c>
      <c r="K43" s="273">
        <v>0</v>
      </c>
      <c r="L43" s="220">
        <v>-981298</v>
      </c>
      <c r="M43" s="220"/>
      <c r="N43" s="273">
        <v>0</v>
      </c>
      <c r="O43" s="216">
        <v>-981298</v>
      </c>
      <c r="P43" s="209"/>
      <c r="Q43" s="182"/>
      <c r="R43" s="182"/>
      <c r="S43" s="182"/>
      <c r="T43" s="182"/>
    </row>
    <row r="44" spans="1:20" ht="12.75" customHeight="1">
      <c r="A44" s="183" t="s">
        <v>68</v>
      </c>
      <c r="B44" s="184" t="s">
        <v>33</v>
      </c>
      <c r="C44" s="186" t="s">
        <v>69</v>
      </c>
      <c r="D44" s="186"/>
      <c r="E44" s="186"/>
      <c r="F44" s="186"/>
      <c r="G44" s="186"/>
      <c r="H44" s="186"/>
      <c r="I44" s="186"/>
      <c r="J44" s="284">
        <v>0</v>
      </c>
      <c r="K44" s="285">
        <v>0</v>
      </c>
      <c r="L44" s="286">
        <v>0</v>
      </c>
      <c r="M44" s="286"/>
      <c r="N44" s="285">
        <v>0</v>
      </c>
      <c r="O44" s="299">
        <v>0</v>
      </c>
      <c r="P44" s="209"/>
      <c r="Q44" s="182"/>
      <c r="R44" s="182"/>
      <c r="S44" s="182"/>
      <c r="T44" s="182"/>
    </row>
    <row r="45" spans="1:20" ht="12.75" customHeight="1">
      <c r="A45" s="183"/>
      <c r="B45" s="184"/>
      <c r="C45" s="186"/>
      <c r="D45" s="186"/>
      <c r="E45" s="186"/>
      <c r="F45" s="186"/>
      <c r="G45" s="186"/>
      <c r="H45" s="186"/>
      <c r="I45" s="186"/>
      <c r="J45" s="198"/>
      <c r="K45" s="290"/>
      <c r="L45" s="220"/>
      <c r="M45" s="219"/>
      <c r="N45" s="310"/>
      <c r="O45" s="216"/>
      <c r="P45" s="224"/>
      <c r="Q45" s="182"/>
      <c r="R45" s="182"/>
      <c r="S45" s="182"/>
      <c r="T45" s="182"/>
    </row>
    <row r="46" spans="1:20" ht="12.75" customHeight="1">
      <c r="A46" s="249" t="s">
        <v>70</v>
      </c>
      <c r="B46" s="185"/>
      <c r="C46" s="191" t="s">
        <v>71</v>
      </c>
      <c r="D46" s="186"/>
      <c r="E46" s="186"/>
      <c r="F46" s="186"/>
      <c r="G46" s="186"/>
      <c r="H46" s="186"/>
      <c r="I46" s="186"/>
      <c r="J46" s="304">
        <v>231882468</v>
      </c>
      <c r="K46" s="305">
        <v>0</v>
      </c>
      <c r="L46" s="306">
        <v>231882468</v>
      </c>
      <c r="M46" s="198"/>
      <c r="N46" s="305">
        <v>-14872774</v>
      </c>
      <c r="O46" s="299">
        <v>217009694</v>
      </c>
      <c r="P46" s="295"/>
      <c r="Q46" s="182"/>
      <c r="R46" s="182"/>
      <c r="S46" s="182"/>
      <c r="T46" s="182"/>
    </row>
    <row r="47" spans="1:20" ht="12.75" customHeight="1">
      <c r="A47" s="249"/>
      <c r="B47" s="185"/>
      <c r="C47" s="191"/>
      <c r="D47" s="186"/>
      <c r="E47" s="186"/>
      <c r="F47" s="186"/>
      <c r="G47" s="186"/>
      <c r="H47" s="186"/>
      <c r="I47" s="186"/>
      <c r="J47" s="198"/>
      <c r="K47" s="289"/>
      <c r="L47" s="220"/>
      <c r="M47" s="198"/>
      <c r="N47" s="289"/>
      <c r="O47" s="216"/>
      <c r="P47" s="257"/>
      <c r="Q47" s="182"/>
      <c r="R47" s="182"/>
      <c r="S47" s="182"/>
      <c r="T47" s="182"/>
    </row>
    <row r="48" spans="1:20" ht="12.75" customHeight="1">
      <c r="A48" s="249"/>
      <c r="B48" s="185"/>
      <c r="C48" s="211" t="s">
        <v>309</v>
      </c>
      <c r="D48" s="186"/>
      <c r="E48" s="186"/>
      <c r="F48" s="186"/>
      <c r="G48" s="186"/>
      <c r="H48" s="186"/>
      <c r="I48" s="186"/>
      <c r="J48" s="198"/>
      <c r="K48" s="290"/>
      <c r="L48" s="220"/>
      <c r="M48" s="186"/>
      <c r="N48" s="290"/>
      <c r="O48" s="216"/>
      <c r="P48" s="182"/>
      <c r="Q48" s="182"/>
      <c r="R48" s="182"/>
      <c r="S48" s="182"/>
      <c r="T48" s="182"/>
    </row>
    <row r="49" spans="1:20" ht="12.75" customHeight="1">
      <c r="A49" s="249"/>
      <c r="B49" s="185"/>
      <c r="C49" s="186"/>
      <c r="D49" s="191" t="s">
        <v>72</v>
      </c>
      <c r="E49" s="186"/>
      <c r="F49" s="186"/>
      <c r="G49" s="186"/>
      <c r="H49" s="186"/>
      <c r="I49" s="186"/>
      <c r="J49" s="304">
        <v>22429507</v>
      </c>
      <c r="K49" s="305">
        <v>0</v>
      </c>
      <c r="L49" s="306">
        <v>22429507</v>
      </c>
      <c r="M49" s="198"/>
      <c r="N49" s="305">
        <v>-16939819</v>
      </c>
      <c r="O49" s="299">
        <v>5489688</v>
      </c>
      <c r="P49" s="295"/>
      <c r="Q49" s="182"/>
      <c r="R49" s="182"/>
      <c r="S49" s="182"/>
      <c r="T49" s="182"/>
    </row>
    <row r="50" spans="1:20" ht="12.75" customHeight="1">
      <c r="A50" s="249"/>
      <c r="B50" s="185"/>
      <c r="C50" s="186"/>
      <c r="D50" s="191"/>
      <c r="E50" s="186"/>
      <c r="F50" s="186"/>
      <c r="G50" s="186"/>
      <c r="H50" s="186"/>
      <c r="I50" s="186"/>
      <c r="J50" s="279"/>
      <c r="K50" s="290"/>
      <c r="L50" s="279"/>
      <c r="M50" s="266"/>
      <c r="N50" s="296"/>
      <c r="O50" s="277"/>
      <c r="P50" s="267"/>
      <c r="Q50" s="182"/>
      <c r="R50" s="182"/>
      <c r="S50" s="182"/>
      <c r="T50" s="182"/>
    </row>
    <row r="51" spans="1:20" ht="12.75" customHeight="1">
      <c r="A51" s="249" t="s">
        <v>73</v>
      </c>
      <c r="B51" s="185" t="s">
        <v>52</v>
      </c>
      <c r="C51" s="186" t="s">
        <v>74</v>
      </c>
      <c r="D51" s="186"/>
      <c r="E51" s="186"/>
      <c r="F51" s="186"/>
      <c r="G51" s="186"/>
      <c r="H51" s="186"/>
      <c r="I51" s="186"/>
      <c r="J51" s="198">
        <v>810400</v>
      </c>
      <c r="K51" s="276">
        <v>0</v>
      </c>
      <c r="L51" s="220">
        <v>810400</v>
      </c>
      <c r="M51" s="220"/>
      <c r="N51" s="276">
        <v>0</v>
      </c>
      <c r="O51" s="216">
        <v>810400</v>
      </c>
      <c r="P51" s="209"/>
      <c r="Q51" s="182"/>
      <c r="R51" s="182"/>
      <c r="S51" s="182"/>
      <c r="T51" s="182"/>
    </row>
    <row r="52" spans="1:20" ht="12.75" customHeight="1">
      <c r="A52" s="249" t="s">
        <v>75</v>
      </c>
      <c r="B52" s="185" t="s">
        <v>76</v>
      </c>
      <c r="C52" s="186" t="s">
        <v>77</v>
      </c>
      <c r="D52" s="186"/>
      <c r="E52" s="186"/>
      <c r="F52" s="186"/>
      <c r="G52" s="186"/>
      <c r="H52" s="186"/>
      <c r="I52" s="186"/>
      <c r="J52" s="198">
        <v>32083940</v>
      </c>
      <c r="K52" s="273">
        <v>0</v>
      </c>
      <c r="L52" s="220">
        <v>32083940</v>
      </c>
      <c r="M52" s="279"/>
      <c r="N52" s="273">
        <v>0</v>
      </c>
      <c r="O52" s="216">
        <v>32083940</v>
      </c>
      <c r="P52" s="280"/>
      <c r="Q52" s="182"/>
      <c r="R52" s="182"/>
      <c r="S52" s="182"/>
      <c r="T52" s="182"/>
    </row>
    <row r="53" spans="1:20" ht="12.75" customHeight="1">
      <c r="A53" s="249" t="s">
        <v>78</v>
      </c>
      <c r="B53" s="185" t="s">
        <v>79</v>
      </c>
      <c r="C53" s="186" t="s">
        <v>80</v>
      </c>
      <c r="D53" s="186"/>
      <c r="E53" s="186"/>
      <c r="F53" s="186"/>
      <c r="G53" s="186"/>
      <c r="H53" s="186"/>
      <c r="I53" s="186"/>
      <c r="J53" s="198">
        <v>43684</v>
      </c>
      <c r="K53" s="273">
        <v>0</v>
      </c>
      <c r="L53" s="220">
        <v>43684</v>
      </c>
      <c r="M53" s="279"/>
      <c r="N53" s="273">
        <v>0</v>
      </c>
      <c r="O53" s="216">
        <v>43684</v>
      </c>
      <c r="P53" s="280"/>
      <c r="Q53" s="182"/>
      <c r="R53" s="182"/>
      <c r="S53" s="182"/>
      <c r="T53" s="182"/>
    </row>
    <row r="54" spans="1:20" ht="12.75" customHeight="1">
      <c r="A54" s="249" t="s">
        <v>81</v>
      </c>
      <c r="B54" s="185" t="s">
        <v>79</v>
      </c>
      <c r="C54" s="206" t="s">
        <v>317</v>
      </c>
      <c r="D54" s="186"/>
      <c r="E54" s="186"/>
      <c r="F54" s="186"/>
      <c r="G54" s="186"/>
      <c r="H54" s="186"/>
      <c r="I54" s="186"/>
      <c r="J54" s="304">
        <v>0</v>
      </c>
      <c r="K54" s="311">
        <v>0</v>
      </c>
      <c r="L54" s="306">
        <v>0</v>
      </c>
      <c r="M54" s="279"/>
      <c r="N54" s="285">
        <v>-8190</v>
      </c>
      <c r="O54" s="299">
        <v>-8190</v>
      </c>
      <c r="P54" s="280"/>
      <c r="Q54" s="182"/>
      <c r="R54" s="182"/>
      <c r="S54" s="182"/>
      <c r="T54" s="182"/>
    </row>
    <row r="55" spans="1:20" ht="12.75" customHeight="1">
      <c r="A55" s="249"/>
      <c r="B55" s="185"/>
      <c r="C55" s="186"/>
      <c r="D55" s="186"/>
      <c r="E55" s="186"/>
      <c r="F55" s="186"/>
      <c r="G55" s="186"/>
      <c r="H55" s="186"/>
      <c r="I55" s="186"/>
      <c r="J55" s="219"/>
      <c r="K55" s="186"/>
      <c r="L55" s="219"/>
      <c r="M55" s="219"/>
      <c r="N55" s="219"/>
      <c r="O55" s="216"/>
      <c r="P55" s="224"/>
      <c r="Q55" s="182"/>
      <c r="R55" s="182"/>
      <c r="S55" s="182"/>
      <c r="T55" s="182"/>
    </row>
    <row r="56" spans="1:20" ht="12.75" customHeight="1" thickBot="1">
      <c r="A56" s="249" t="s">
        <v>82</v>
      </c>
      <c r="B56" s="185"/>
      <c r="C56" s="191" t="s">
        <v>83</v>
      </c>
      <c r="D56" s="186"/>
      <c r="E56" s="186"/>
      <c r="F56" s="186"/>
      <c r="G56" s="186"/>
      <c r="H56" s="186"/>
      <c r="I56" s="186"/>
      <c r="J56" s="312">
        <v>32938024</v>
      </c>
      <c r="K56" s="312">
        <v>0</v>
      </c>
      <c r="L56" s="294">
        <v>32938024</v>
      </c>
      <c r="M56" s="291"/>
      <c r="N56" s="312">
        <v>-8190</v>
      </c>
      <c r="O56" s="294">
        <v>32929834</v>
      </c>
      <c r="P56" s="295"/>
      <c r="Q56" s="182"/>
      <c r="R56" s="182"/>
      <c r="S56" s="182"/>
      <c r="T56" s="182"/>
    </row>
    <row r="57" spans="1:20" ht="12.75" customHeight="1" thickTop="1">
      <c r="A57" s="249"/>
      <c r="B57" s="185"/>
      <c r="C57" s="191"/>
      <c r="D57" s="186"/>
      <c r="E57" s="186"/>
      <c r="F57" s="186"/>
      <c r="G57" s="186"/>
      <c r="H57" s="186"/>
      <c r="I57" s="186"/>
      <c r="J57" s="313"/>
      <c r="K57" s="198"/>
      <c r="L57" s="216"/>
      <c r="M57" s="198"/>
      <c r="N57" s="198"/>
      <c r="O57" s="216"/>
      <c r="P57" s="257"/>
      <c r="Q57" s="182"/>
      <c r="R57" s="182"/>
      <c r="S57" s="182"/>
      <c r="T57" s="182"/>
    </row>
    <row r="58" spans="1:20" ht="12.75" customHeight="1">
      <c r="A58" s="249"/>
      <c r="B58" s="185"/>
      <c r="C58" s="211" t="s">
        <v>311</v>
      </c>
      <c r="D58" s="186"/>
      <c r="E58" s="186"/>
      <c r="F58" s="186"/>
      <c r="G58" s="186"/>
      <c r="H58" s="186"/>
      <c r="I58" s="186"/>
      <c r="J58" s="314">
        <v>55367531</v>
      </c>
      <c r="K58" s="314">
        <v>0</v>
      </c>
      <c r="L58" s="299">
        <v>55367531</v>
      </c>
      <c r="M58" s="220"/>
      <c r="N58" s="314">
        <v>-16948009</v>
      </c>
      <c r="O58" s="299">
        <v>38419522</v>
      </c>
      <c r="P58" s="295"/>
      <c r="Q58" s="182"/>
      <c r="R58" s="182"/>
      <c r="S58" s="182"/>
      <c r="T58" s="182"/>
    </row>
    <row r="59" spans="1:20" ht="12.75" customHeight="1">
      <c r="A59" s="249"/>
      <c r="B59" s="185"/>
      <c r="C59" s="211"/>
      <c r="D59" s="186"/>
      <c r="E59" s="186"/>
      <c r="F59" s="186"/>
      <c r="G59" s="186"/>
      <c r="H59" s="186"/>
      <c r="I59" s="186"/>
      <c r="J59" s="315"/>
      <c r="K59" s="186"/>
      <c r="L59" s="315"/>
      <c r="M59" s="315"/>
      <c r="N59" s="315"/>
      <c r="O59" s="315"/>
      <c r="P59" s="316"/>
      <c r="Q59" s="182"/>
      <c r="R59" s="182"/>
      <c r="S59" s="182"/>
      <c r="T59" s="182"/>
    </row>
    <row r="60" spans="1:20" ht="12.75" customHeight="1">
      <c r="A60" s="249" t="s">
        <v>84</v>
      </c>
      <c r="B60" s="185"/>
      <c r="C60" s="186" t="s">
        <v>85</v>
      </c>
      <c r="D60" s="186"/>
      <c r="E60" s="186"/>
      <c r="F60" s="186"/>
      <c r="G60" s="186"/>
      <c r="H60" s="186"/>
      <c r="I60" s="186"/>
      <c r="J60" s="250"/>
      <c r="K60" s="186"/>
      <c r="L60" s="250">
        <v>274298597</v>
      </c>
      <c r="M60" s="220"/>
      <c r="N60" s="250">
        <v>139029458</v>
      </c>
      <c r="O60" s="220">
        <v>413328055</v>
      </c>
      <c r="P60" s="295"/>
      <c r="Q60" s="182"/>
      <c r="R60" s="182"/>
      <c r="S60" s="182"/>
      <c r="T60" s="182"/>
    </row>
    <row r="61" spans="1:20" ht="12.75" customHeight="1">
      <c r="A61" s="249" t="s">
        <v>86</v>
      </c>
      <c r="B61" s="185" t="s">
        <v>87</v>
      </c>
      <c r="C61" s="186" t="s">
        <v>88</v>
      </c>
      <c r="D61" s="186"/>
      <c r="E61" s="186"/>
      <c r="F61" s="186"/>
      <c r="G61" s="186"/>
      <c r="H61" s="186"/>
      <c r="I61" s="186"/>
      <c r="J61" s="273"/>
      <c r="K61" s="186"/>
      <c r="L61" s="317">
        <v>0</v>
      </c>
      <c r="M61" s="220"/>
      <c r="N61" s="273">
        <v>0</v>
      </c>
      <c r="O61" s="306">
        <v>0</v>
      </c>
      <c r="P61" s="209"/>
      <c r="Q61" s="182"/>
      <c r="R61" s="182"/>
      <c r="S61" s="182"/>
      <c r="T61" s="182"/>
    </row>
    <row r="62" spans="1:20" ht="12.75" customHeight="1">
      <c r="A62" s="249"/>
      <c r="B62" s="185"/>
      <c r="C62" s="186"/>
      <c r="D62" s="186"/>
      <c r="E62" s="186"/>
      <c r="F62" s="186"/>
      <c r="G62" s="186"/>
      <c r="H62" s="219"/>
      <c r="I62" s="186"/>
      <c r="J62" s="220"/>
      <c r="K62" s="186"/>
      <c r="L62" s="220"/>
      <c r="M62" s="220"/>
      <c r="N62" s="220"/>
      <c r="O62" s="220"/>
      <c r="P62" s="209"/>
      <c r="Q62" s="182"/>
      <c r="R62" s="182"/>
      <c r="S62" s="182"/>
      <c r="T62" s="182"/>
    </row>
    <row r="63" spans="1:20" ht="12.75" customHeight="1">
      <c r="A63" s="249"/>
      <c r="B63" s="185"/>
      <c r="C63" s="191" t="s">
        <v>89</v>
      </c>
      <c r="D63" s="186"/>
      <c r="E63" s="186"/>
      <c r="F63" s="186"/>
      <c r="G63" s="186"/>
      <c r="H63" s="186"/>
      <c r="I63" s="186"/>
      <c r="J63" s="250"/>
      <c r="K63" s="186"/>
      <c r="L63" s="318">
        <v>274298597</v>
      </c>
      <c r="M63" s="220"/>
      <c r="N63" s="318">
        <v>139029458</v>
      </c>
      <c r="O63" s="318">
        <v>413328055</v>
      </c>
      <c r="P63" s="295"/>
      <c r="Q63" s="182"/>
      <c r="R63" s="182"/>
      <c r="S63" s="182"/>
      <c r="T63" s="182"/>
    </row>
    <row r="64" spans="1:20" ht="12.75" customHeight="1">
      <c r="A64" s="249"/>
      <c r="B64" s="185"/>
      <c r="C64" s="186"/>
      <c r="D64" s="186"/>
      <c r="E64" s="186"/>
      <c r="F64" s="186"/>
      <c r="G64" s="186"/>
      <c r="H64" s="219"/>
      <c r="I64" s="186"/>
      <c r="J64" s="219"/>
      <c r="K64" s="186"/>
      <c r="L64" s="219"/>
      <c r="M64" s="186"/>
      <c r="N64" s="186"/>
      <c r="O64" s="186"/>
      <c r="P64" s="182"/>
      <c r="Q64" s="182"/>
      <c r="R64" s="182"/>
      <c r="S64" s="182"/>
      <c r="T64" s="182"/>
    </row>
    <row r="65" spans="1:20" ht="12.75" customHeight="1">
      <c r="A65" s="249"/>
      <c r="B65" s="185"/>
      <c r="C65" s="191" t="s">
        <v>90</v>
      </c>
      <c r="D65" s="186"/>
      <c r="E65" s="186"/>
      <c r="F65" s="186"/>
      <c r="G65" s="186"/>
      <c r="H65" s="186"/>
      <c r="I65" s="319"/>
      <c r="J65" s="313"/>
      <c r="K65" s="319"/>
      <c r="L65" s="318">
        <v>329666128</v>
      </c>
      <c r="M65" s="220"/>
      <c r="N65" s="318">
        <v>122081449</v>
      </c>
      <c r="O65" s="318">
        <v>451747577</v>
      </c>
      <c r="P65" s="278"/>
      <c r="Q65" s="182"/>
      <c r="R65" s="182"/>
      <c r="S65" s="182"/>
      <c r="T65" s="182"/>
    </row>
    <row r="66" spans="1:20" ht="12.75" customHeight="1">
      <c r="A66" s="249"/>
      <c r="B66" s="185"/>
      <c r="C66" s="186"/>
      <c r="D66" s="186"/>
      <c r="E66" s="186"/>
      <c r="F66" s="186"/>
      <c r="G66" s="186"/>
      <c r="H66" s="186"/>
      <c r="I66" s="186"/>
      <c r="J66" s="320"/>
      <c r="K66" s="186"/>
      <c r="L66" s="320"/>
      <c r="M66" s="186"/>
      <c r="N66" s="320"/>
      <c r="O66" s="320"/>
      <c r="P66" s="258"/>
      <c r="Q66" s="182"/>
      <c r="R66" s="182"/>
      <c r="S66" s="182"/>
      <c r="T66" s="182"/>
    </row>
    <row r="67" spans="1:20" ht="12.75" customHeight="1">
      <c r="A67" s="249"/>
      <c r="B67" s="185"/>
      <c r="C67" s="186" t="s">
        <v>91</v>
      </c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2"/>
      <c r="Q67" s="182"/>
      <c r="R67" s="182"/>
      <c r="S67" s="182"/>
      <c r="T67" s="182"/>
    </row>
    <row r="68" spans="1:20" ht="12.75" customHeight="1">
      <c r="A68" s="183"/>
      <c r="B68" s="184"/>
      <c r="C68" s="182"/>
      <c r="D68" s="182"/>
      <c r="E68" s="182"/>
      <c r="F68" s="182"/>
      <c r="G68" s="182"/>
      <c r="H68" s="182"/>
      <c r="I68" s="182"/>
      <c r="J68" s="321"/>
      <c r="K68" s="182"/>
      <c r="L68" s="322">
        <v>0</v>
      </c>
      <c r="M68" s="323"/>
      <c r="N68" s="322">
        <v>0</v>
      </c>
      <c r="O68" s="322">
        <v>0</v>
      </c>
      <c r="P68" s="322"/>
      <c r="Q68" s="182"/>
      <c r="R68" s="182"/>
      <c r="S68" s="182"/>
      <c r="T68" s="182"/>
    </row>
    <row r="69" spans="1:20" ht="12.75" customHeight="1">
      <c r="A69" s="183"/>
      <c r="B69" s="184"/>
      <c r="C69" s="182"/>
      <c r="D69" s="182"/>
      <c r="E69" s="182"/>
      <c r="F69" s="182"/>
      <c r="G69" s="182"/>
      <c r="H69" s="182"/>
      <c r="I69" s="261" t="s">
        <v>92</v>
      </c>
      <c r="J69" s="261"/>
      <c r="K69" s="261"/>
      <c r="L69" s="324"/>
      <c r="M69" s="324"/>
      <c r="N69" s="324">
        <v>0</v>
      </c>
      <c r="O69" s="324"/>
      <c r="P69" s="324"/>
      <c r="Q69" s="182"/>
      <c r="R69" s="182"/>
      <c r="S69" s="182"/>
      <c r="T69" s="182"/>
    </row>
    <row r="70" spans="1:20" ht="12.75" customHeight="1">
      <c r="A70" s="183"/>
      <c r="B70" s="184"/>
      <c r="C70" s="182"/>
      <c r="D70" s="182"/>
      <c r="E70" s="182"/>
      <c r="F70" s="182"/>
      <c r="G70" s="182"/>
      <c r="H70" s="182"/>
      <c r="I70" s="182"/>
      <c r="J70" s="182"/>
      <c r="K70" s="182"/>
      <c r="L70" s="324">
        <v>0</v>
      </c>
      <c r="M70" s="324"/>
      <c r="N70" s="324"/>
      <c r="O70" s="324"/>
      <c r="P70" s="324"/>
      <c r="Q70" s="182"/>
      <c r="R70" s="182"/>
      <c r="S70" s="182"/>
      <c r="T70" s="182"/>
    </row>
    <row r="71" spans="1:20" ht="12.75" customHeight="1">
      <c r="A71" s="183"/>
      <c r="B71" s="184"/>
      <c r="C71" s="182"/>
      <c r="D71" s="182"/>
      <c r="E71" s="182"/>
      <c r="F71" s="182"/>
      <c r="G71" s="182"/>
      <c r="H71" s="182"/>
      <c r="I71" s="182"/>
      <c r="J71" s="182"/>
      <c r="K71" s="182"/>
      <c r="L71" s="324"/>
      <c r="M71" s="324"/>
      <c r="N71" s="324"/>
      <c r="O71" s="324"/>
      <c r="P71" s="324"/>
      <c r="Q71" s="182"/>
      <c r="R71" s="182"/>
      <c r="S71" s="182"/>
      <c r="T71" s="182"/>
    </row>
    <row r="72" spans="1:20" ht="12.75" customHeight="1">
      <c r="A72" s="183"/>
      <c r="B72" s="184"/>
      <c r="C72" s="182"/>
      <c r="D72" s="182"/>
      <c r="E72" s="182"/>
      <c r="F72" s="182"/>
      <c r="G72" s="182"/>
      <c r="H72" s="182"/>
      <c r="I72" s="182"/>
      <c r="J72" s="182"/>
      <c r="K72" s="182"/>
      <c r="L72" s="324"/>
      <c r="M72" s="324"/>
      <c r="N72" s="324"/>
      <c r="O72" s="324"/>
      <c r="P72" s="324"/>
      <c r="Q72" s="182"/>
      <c r="R72" s="182"/>
      <c r="S72" s="182"/>
      <c r="T72" s="182"/>
    </row>
    <row r="73" spans="1:20" ht="12.75" customHeight="1">
      <c r="A73" s="183"/>
      <c r="B73" s="184"/>
      <c r="C73" s="182"/>
      <c r="D73" s="182"/>
      <c r="E73" s="182"/>
      <c r="F73" s="182"/>
      <c r="G73" s="182"/>
      <c r="H73" s="182"/>
      <c r="I73" s="182"/>
      <c r="J73" s="182"/>
      <c r="K73" s="182"/>
      <c r="L73" s="324"/>
      <c r="M73" s="324"/>
      <c r="N73" s="324"/>
      <c r="O73" s="324"/>
      <c r="P73" s="324"/>
      <c r="Q73" s="182"/>
      <c r="R73" s="182"/>
      <c r="S73" s="182"/>
      <c r="T73" s="182"/>
    </row>
    <row r="74" spans="1:20" ht="12.75" customHeight="1">
      <c r="A74" s="183"/>
      <c r="B74" s="184"/>
      <c r="C74" s="182"/>
      <c r="D74" s="182"/>
      <c r="E74" s="182"/>
      <c r="F74" s="182"/>
      <c r="G74" s="182"/>
      <c r="H74" s="182"/>
      <c r="I74" s="182"/>
      <c r="J74" s="182"/>
      <c r="K74" s="182"/>
      <c r="L74" s="324"/>
      <c r="M74" s="324"/>
      <c r="N74" s="324"/>
      <c r="O74" s="324"/>
      <c r="P74" s="324"/>
      <c r="Q74" s="182"/>
      <c r="R74" s="182"/>
      <c r="S74" s="182"/>
      <c r="T74" s="182"/>
    </row>
    <row r="75" spans="1:20" ht="12.75" customHeight="1">
      <c r="A75" s="183"/>
      <c r="B75" s="196"/>
      <c r="C75" s="182"/>
      <c r="D75" s="182"/>
      <c r="E75" s="182"/>
      <c r="F75" s="182"/>
      <c r="G75" s="182"/>
      <c r="H75" s="182"/>
      <c r="I75" s="182"/>
      <c r="J75" s="182"/>
      <c r="K75" s="182"/>
      <c r="L75" s="324"/>
      <c r="M75" s="324"/>
      <c r="N75" s="324"/>
      <c r="O75" s="324"/>
      <c r="P75" s="324"/>
      <c r="Q75" s="182"/>
      <c r="R75" s="182"/>
      <c r="S75" s="182"/>
      <c r="T75" s="182"/>
    </row>
    <row r="76" spans="1:20" ht="12.75" customHeight="1">
      <c r="A76" s="183"/>
      <c r="B76" s="184"/>
      <c r="C76" s="182"/>
      <c r="D76" s="182"/>
      <c r="E76" s="182"/>
      <c r="F76" s="182"/>
      <c r="G76" s="182"/>
      <c r="H76" s="182"/>
      <c r="I76" s="182"/>
      <c r="J76" s="182"/>
      <c r="K76" s="182"/>
      <c r="L76" s="324"/>
      <c r="M76" s="324"/>
      <c r="N76" s="324"/>
      <c r="O76" s="324"/>
      <c r="P76" s="324"/>
      <c r="Q76" s="182"/>
      <c r="R76" s="182"/>
      <c r="S76" s="182"/>
      <c r="T76" s="182"/>
    </row>
    <row r="77" spans="1:20" ht="12.75" customHeight="1">
      <c r="A77" s="183"/>
      <c r="B77" s="196"/>
      <c r="C77" s="182"/>
      <c r="D77" s="182"/>
      <c r="E77" s="182"/>
      <c r="F77" s="182"/>
      <c r="G77" s="182"/>
      <c r="H77" s="182"/>
      <c r="I77" s="182"/>
      <c r="J77" s="182"/>
      <c r="K77" s="182"/>
      <c r="L77" s="324"/>
      <c r="M77" s="324"/>
      <c r="N77" s="324"/>
      <c r="O77" s="324"/>
      <c r="P77" s="324"/>
      <c r="Q77" s="182"/>
      <c r="R77" s="182"/>
      <c r="S77" s="182"/>
      <c r="T77" s="182"/>
    </row>
    <row r="78" spans="1:20" ht="12.75" customHeight="1">
      <c r="A78" s="183"/>
      <c r="B78" s="184"/>
      <c r="C78" s="182"/>
      <c r="D78" s="182"/>
      <c r="E78" s="182"/>
      <c r="F78" s="182"/>
      <c r="G78" s="182"/>
      <c r="H78" s="182"/>
      <c r="I78" s="182"/>
      <c r="J78" s="182"/>
      <c r="K78" s="182"/>
      <c r="L78" s="324"/>
      <c r="M78" s="324"/>
      <c r="N78" s="324"/>
      <c r="O78" s="324"/>
      <c r="P78" s="324"/>
      <c r="Q78" s="182"/>
      <c r="R78" s="182"/>
      <c r="S78" s="182"/>
      <c r="T78" s="182"/>
    </row>
    <row r="79" spans="1:20" ht="12.75" customHeight="1">
      <c r="A79" s="183"/>
      <c r="B79" s="196"/>
      <c r="C79" s="182"/>
      <c r="D79" s="182"/>
      <c r="E79" s="182"/>
      <c r="F79" s="182"/>
      <c r="G79" s="182"/>
      <c r="H79" s="182"/>
      <c r="I79" s="182"/>
      <c r="J79" s="182"/>
      <c r="K79" s="182"/>
      <c r="L79" s="324"/>
      <c r="M79" s="324"/>
      <c r="N79" s="324"/>
      <c r="O79" s="324"/>
      <c r="P79" s="324"/>
      <c r="Q79" s="182"/>
      <c r="R79" s="182"/>
      <c r="S79" s="182"/>
      <c r="T79" s="182"/>
    </row>
    <row r="80" spans="1:20" ht="12.75" customHeight="1">
      <c r="A80" s="183"/>
      <c r="B80" s="184"/>
      <c r="C80" s="182"/>
      <c r="D80" s="182"/>
      <c r="E80" s="182"/>
      <c r="F80" s="182"/>
      <c r="G80" s="182"/>
      <c r="H80" s="182"/>
      <c r="I80" s="182"/>
      <c r="J80" s="182"/>
      <c r="K80" s="182"/>
      <c r="L80" s="324"/>
      <c r="M80" s="324"/>
      <c r="N80" s="324"/>
      <c r="O80" s="324"/>
      <c r="P80" s="324"/>
      <c r="Q80" s="182"/>
      <c r="R80" s="182"/>
      <c r="S80" s="182"/>
      <c r="T80" s="182"/>
    </row>
    <row r="81" spans="1:20" ht="12.75" customHeight="1">
      <c r="A81" s="183"/>
      <c r="B81" s="184"/>
      <c r="C81" s="182"/>
      <c r="D81" s="182"/>
      <c r="E81" s="182"/>
      <c r="F81" s="182"/>
      <c r="G81" s="182"/>
      <c r="H81" s="182"/>
      <c r="I81" s="182"/>
      <c r="J81" s="182"/>
      <c r="K81" s="182"/>
      <c r="L81" s="324"/>
      <c r="M81" s="324"/>
      <c r="N81" s="324"/>
      <c r="O81" s="324"/>
      <c r="P81" s="324"/>
      <c r="Q81" s="182"/>
      <c r="R81" s="182"/>
      <c r="S81" s="182"/>
      <c r="T81" s="182"/>
    </row>
    <row r="82" spans="1:20" ht="12.75" customHeight="1">
      <c r="A82" s="183"/>
      <c r="B82" s="184"/>
      <c r="C82" s="182"/>
      <c r="D82" s="182"/>
      <c r="E82" s="182"/>
      <c r="F82" s="182"/>
      <c r="G82" s="182"/>
      <c r="H82" s="182"/>
      <c r="I82" s="182"/>
      <c r="J82" s="182"/>
      <c r="K82" s="182"/>
      <c r="L82" s="324"/>
      <c r="M82" s="324"/>
      <c r="N82" s="324"/>
      <c r="O82" s="324"/>
      <c r="P82" s="324"/>
      <c r="Q82" s="182"/>
      <c r="R82" s="182"/>
      <c r="S82" s="182"/>
      <c r="T82" s="182"/>
    </row>
    <row r="83" spans="1:20" ht="12.75" customHeight="1">
      <c r="A83" s="183"/>
      <c r="B83" s="184"/>
      <c r="C83" s="182"/>
      <c r="D83" s="182"/>
      <c r="E83" s="182"/>
      <c r="F83" s="182"/>
      <c r="G83" s="182"/>
      <c r="H83" s="182"/>
      <c r="I83" s="182"/>
      <c r="J83" s="182"/>
      <c r="K83" s="182"/>
      <c r="L83" s="324"/>
      <c r="M83" s="324"/>
      <c r="N83" s="324"/>
      <c r="O83" s="324"/>
      <c r="P83" s="324"/>
      <c r="Q83" s="182"/>
      <c r="R83" s="182"/>
      <c r="S83" s="182"/>
      <c r="T83" s="182"/>
    </row>
    <row r="84" spans="1:20" ht="12.75" customHeight="1">
      <c r="A84" s="183"/>
      <c r="B84" s="184"/>
      <c r="C84" s="182"/>
      <c r="D84" s="182"/>
      <c r="E84" s="182"/>
      <c r="F84" s="182"/>
      <c r="G84" s="182"/>
      <c r="H84" s="182"/>
      <c r="I84" s="182"/>
      <c r="J84" s="182"/>
      <c r="K84" s="182"/>
      <c r="L84" s="324"/>
      <c r="M84" s="324"/>
      <c r="N84" s="324"/>
      <c r="O84" s="324"/>
      <c r="P84" s="324"/>
      <c r="Q84" s="182"/>
      <c r="R84" s="182"/>
      <c r="S84" s="182"/>
      <c r="T84" s="182"/>
    </row>
    <row r="85" spans="1:20" ht="12.75" customHeight="1">
      <c r="A85" s="183"/>
      <c r="B85" s="184"/>
      <c r="C85" s="182"/>
      <c r="D85" s="182"/>
      <c r="E85" s="182"/>
      <c r="F85" s="182"/>
      <c r="G85" s="182"/>
      <c r="H85" s="182"/>
      <c r="I85" s="182"/>
      <c r="J85" s="182"/>
      <c r="K85" s="182"/>
      <c r="L85" s="324"/>
      <c r="M85" s="324"/>
      <c r="N85" s="324"/>
      <c r="O85" s="324"/>
      <c r="P85" s="324"/>
      <c r="Q85" s="182"/>
      <c r="R85" s="182"/>
      <c r="S85" s="182"/>
      <c r="T85" s="182"/>
    </row>
    <row r="86" spans="1:20" ht="12.75" customHeight="1">
      <c r="A86" s="183"/>
      <c r="B86" s="184"/>
      <c r="C86" s="182"/>
      <c r="D86" s="182"/>
      <c r="E86" s="182"/>
      <c r="F86" s="182"/>
      <c r="G86" s="182"/>
      <c r="H86" s="182"/>
      <c r="I86" s="182"/>
      <c r="J86" s="182"/>
      <c r="K86" s="182"/>
      <c r="L86" s="324"/>
      <c r="M86" s="324"/>
      <c r="N86" s="324"/>
      <c r="O86" s="324"/>
      <c r="P86" s="324"/>
      <c r="Q86" s="182"/>
      <c r="R86" s="182"/>
      <c r="S86" s="182"/>
      <c r="T86" s="182"/>
    </row>
    <row r="87" spans="1:20" ht="12.75" customHeight="1">
      <c r="A87" s="183"/>
      <c r="B87" s="184"/>
      <c r="C87" s="182"/>
      <c r="D87" s="182"/>
      <c r="E87" s="182"/>
      <c r="F87" s="182"/>
      <c r="G87" s="182"/>
      <c r="H87" s="182"/>
      <c r="I87" s="182"/>
      <c r="J87" s="182"/>
      <c r="K87" s="182"/>
      <c r="L87" s="324"/>
      <c r="M87" s="324"/>
      <c r="N87" s="324"/>
      <c r="O87" s="324"/>
      <c r="P87" s="324"/>
      <c r="Q87" s="182"/>
      <c r="R87" s="182"/>
      <c r="S87" s="182"/>
      <c r="T87" s="182"/>
    </row>
    <row r="88" spans="1:20" ht="12.75" customHeight="1">
      <c r="A88" s="183"/>
      <c r="B88" s="184"/>
      <c r="C88" s="182"/>
      <c r="D88" s="182"/>
      <c r="E88" s="182"/>
      <c r="F88" s="182"/>
      <c r="G88" s="182"/>
      <c r="H88" s="182"/>
      <c r="I88" s="182"/>
      <c r="J88" s="182"/>
      <c r="K88" s="182"/>
      <c r="L88" s="324"/>
      <c r="M88" s="324"/>
      <c r="N88" s="324"/>
      <c r="O88" s="324"/>
      <c r="P88" s="324"/>
      <c r="Q88" s="182"/>
      <c r="R88" s="182"/>
      <c r="S88" s="182"/>
      <c r="T88" s="182"/>
    </row>
    <row r="89" spans="1:20" ht="12.75" customHeight="1">
      <c r="A89" s="183"/>
      <c r="B89" s="184"/>
      <c r="C89" s="182"/>
      <c r="D89" s="182"/>
      <c r="E89" s="182"/>
      <c r="F89" s="182"/>
      <c r="G89" s="182"/>
      <c r="H89" s="182"/>
      <c r="I89" s="182"/>
      <c r="J89" s="182"/>
      <c r="K89" s="182"/>
      <c r="L89" s="324"/>
      <c r="M89" s="324"/>
      <c r="N89" s="324"/>
      <c r="O89" s="324"/>
      <c r="P89" s="324"/>
      <c r="Q89" s="182"/>
      <c r="R89" s="182"/>
      <c r="S89" s="182"/>
      <c r="T89" s="182"/>
    </row>
    <row r="90" spans="1:20" ht="12.75" customHeight="1">
      <c r="A90" s="183"/>
      <c r="B90" s="184"/>
      <c r="C90" s="182"/>
      <c r="D90" s="182"/>
      <c r="E90" s="182"/>
      <c r="F90" s="182"/>
      <c r="G90" s="182"/>
      <c r="H90" s="182"/>
      <c r="I90" s="182"/>
      <c r="J90" s="182"/>
      <c r="K90" s="182"/>
      <c r="L90" s="324"/>
      <c r="M90" s="324"/>
      <c r="N90" s="324"/>
      <c r="O90" s="324"/>
      <c r="P90" s="324"/>
      <c r="Q90" s="182"/>
      <c r="R90" s="182"/>
      <c r="S90" s="182"/>
      <c r="T90" s="182"/>
    </row>
    <row r="91" spans="1:20" ht="12.75" customHeight="1">
      <c r="A91" s="183"/>
      <c r="B91" s="184"/>
      <c r="C91" s="182"/>
      <c r="D91" s="182"/>
      <c r="E91" s="182"/>
      <c r="F91" s="182"/>
      <c r="G91" s="182"/>
      <c r="H91" s="182"/>
      <c r="I91" s="182"/>
      <c r="J91" s="182"/>
      <c r="K91" s="182"/>
      <c r="L91" s="324"/>
      <c r="M91" s="324"/>
      <c r="N91" s="324"/>
      <c r="O91" s="324"/>
      <c r="P91" s="324"/>
      <c r="Q91" s="182"/>
      <c r="R91" s="182"/>
      <c r="S91" s="182"/>
      <c r="T91" s="182"/>
    </row>
    <row r="92" spans="1:20" ht="12.75" customHeight="1">
      <c r="A92" s="183"/>
      <c r="B92" s="184"/>
      <c r="C92" s="182"/>
      <c r="D92" s="182"/>
      <c r="E92" s="182"/>
      <c r="F92" s="182"/>
      <c r="G92" s="182"/>
      <c r="H92" s="182"/>
      <c r="I92" s="182"/>
      <c r="J92" s="182"/>
      <c r="K92" s="182"/>
      <c r="L92" s="324"/>
      <c r="M92" s="324"/>
      <c r="N92" s="324"/>
      <c r="O92" s="324"/>
      <c r="P92" s="324"/>
      <c r="Q92" s="182"/>
      <c r="R92" s="182"/>
      <c r="S92" s="182"/>
      <c r="T92" s="182"/>
    </row>
    <row r="93" spans="1:20" ht="12.75" customHeight="1">
      <c r="A93" s="183"/>
      <c r="B93" s="196"/>
      <c r="C93" s="182"/>
      <c r="D93" s="182"/>
      <c r="E93" s="182"/>
      <c r="F93" s="182"/>
      <c r="G93" s="182"/>
      <c r="H93" s="182"/>
      <c r="I93" s="182"/>
      <c r="J93" s="182"/>
      <c r="K93" s="182"/>
      <c r="L93" s="325"/>
      <c r="M93" s="325"/>
      <c r="N93" s="325"/>
      <c r="O93" s="325"/>
      <c r="P93" s="325"/>
      <c r="Q93" s="182"/>
      <c r="R93" s="182"/>
      <c r="S93" s="182"/>
      <c r="T93" s="182"/>
    </row>
    <row r="94" spans="1:20" ht="12.75" customHeight="1">
      <c r="A94" s="183"/>
      <c r="B94" s="184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</row>
    <row r="95" spans="1:20" ht="12.75" customHeight="1">
      <c r="A95" s="183"/>
      <c r="B95" s="196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</row>
    <row r="96" spans="1:20" ht="12.75" customHeight="1">
      <c r="A96" s="183"/>
      <c r="B96" s="184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P96" s="182"/>
      <c r="Q96" s="182"/>
      <c r="R96" s="182"/>
      <c r="S96" s="182"/>
      <c r="T96" s="182"/>
    </row>
    <row r="97" spans="1:20" ht="12.75" customHeight="1">
      <c r="A97" s="183"/>
      <c r="B97" s="184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2"/>
      <c r="T97" s="182"/>
    </row>
    <row r="98" spans="1:20" ht="12.75" customHeight="1">
      <c r="A98" s="183"/>
      <c r="B98" s="184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2"/>
      <c r="T98" s="182"/>
    </row>
    <row r="99" spans="1:20" ht="12.75" customHeight="1">
      <c r="A99" s="183"/>
      <c r="B99" s="184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2"/>
      <c r="T99" s="182"/>
    </row>
    <row r="100" spans="1:20" ht="12.75" customHeight="1">
      <c r="A100" s="183"/>
      <c r="B100" s="184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</row>
    <row r="101" spans="1:20" ht="12.75" customHeight="1">
      <c r="A101" s="183"/>
      <c r="B101" s="184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</row>
    <row r="102" spans="1:20" ht="12.75" customHeight="1">
      <c r="A102" s="183"/>
      <c r="B102" s="184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</row>
    <row r="103" spans="1:20" ht="12.75" customHeight="1">
      <c r="A103" s="183"/>
      <c r="B103" s="184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</row>
    <row r="104" spans="1:20" ht="12.75" customHeight="1">
      <c r="A104" s="183"/>
      <c r="B104" s="184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</row>
    <row r="105" spans="1:20" ht="12.75" customHeight="1">
      <c r="A105" s="183"/>
      <c r="B105" s="184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</row>
    <row r="106" spans="1:20" ht="12.75" customHeight="1">
      <c r="A106" s="183"/>
      <c r="B106" s="184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</row>
    <row r="107" spans="1:20" ht="12.75" customHeight="1">
      <c r="A107" s="183"/>
      <c r="B107" s="184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</row>
    <row r="108" spans="1:20" ht="12.75" customHeight="1">
      <c r="A108" s="183"/>
      <c r="B108" s="184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</row>
    <row r="109" spans="1:20" ht="12.75" customHeight="1">
      <c r="A109" s="183"/>
      <c r="B109" s="184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</row>
    <row r="110" spans="1:20" ht="12.75" customHeight="1">
      <c r="A110" s="183"/>
      <c r="B110" s="184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</row>
    <row r="111" spans="1:20" ht="12.75" customHeight="1">
      <c r="A111" s="183"/>
      <c r="B111" s="184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</row>
    <row r="112" spans="1:20" ht="12.75" customHeight="1">
      <c r="A112" s="183"/>
      <c r="B112" s="184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</row>
    <row r="113" spans="1:20" ht="12.75" customHeight="1">
      <c r="A113" s="183"/>
      <c r="B113" s="184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</row>
    <row r="114" spans="1:20" ht="12.75" customHeight="1">
      <c r="A114" s="183"/>
      <c r="B114" s="184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</row>
    <row r="115" spans="1:20" ht="12.75" customHeight="1">
      <c r="A115" s="183"/>
      <c r="B115" s="184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  <c r="S115" s="182"/>
      <c r="T115" s="182"/>
    </row>
    <row r="116" spans="1:20" ht="12.75" customHeight="1">
      <c r="A116" s="183"/>
      <c r="B116" s="184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</row>
    <row r="117" spans="1:20" ht="12.75" customHeight="1">
      <c r="A117" s="183"/>
      <c r="B117" s="184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</row>
    <row r="118" spans="1:20" ht="12.75" customHeight="1">
      <c r="A118" s="183"/>
      <c r="B118" s="184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</row>
    <row r="119" spans="1:20" ht="12.75" customHeight="1">
      <c r="A119" s="183"/>
      <c r="B119" s="184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</row>
    <row r="120" spans="1:20" ht="12.75" customHeight="1">
      <c r="A120" s="183"/>
      <c r="B120" s="184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</row>
    <row r="121" spans="1:20" ht="12.75" customHeight="1">
      <c r="A121" s="183"/>
      <c r="B121" s="184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</row>
    <row r="122" spans="1:20" ht="12.75" customHeight="1">
      <c r="A122" s="183"/>
      <c r="B122" s="184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</row>
    <row r="123" spans="1:20" ht="12.75" customHeight="1">
      <c r="A123" s="183"/>
      <c r="B123" s="184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</row>
    <row r="124" spans="1:20" ht="12.75" customHeight="1">
      <c r="A124" s="183"/>
      <c r="B124" s="184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</row>
    <row r="125" spans="1:20" ht="12.75" customHeight="1">
      <c r="A125" s="183"/>
      <c r="B125" s="184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</row>
    <row r="126" spans="1:20" ht="12.75" customHeight="1">
      <c r="A126" s="183"/>
      <c r="B126" s="184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</row>
    <row r="127" spans="1:20" ht="12.75" customHeight="1">
      <c r="A127" s="183"/>
      <c r="B127" s="184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</row>
    <row r="128" spans="1:20" ht="12.75" customHeight="1">
      <c r="A128" s="183"/>
      <c r="B128" s="184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  <c r="S128" s="182"/>
      <c r="T128" s="182"/>
    </row>
    <row r="129" spans="1:20" ht="12.75" customHeight="1">
      <c r="A129" s="183"/>
      <c r="B129" s="184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2"/>
      <c r="T129" s="182"/>
    </row>
    <row r="130" spans="1:20" ht="12.75" customHeight="1">
      <c r="A130" s="183"/>
      <c r="B130" s="184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2"/>
      <c r="T130" s="182"/>
    </row>
    <row r="131" spans="1:20" ht="12.75" customHeight="1">
      <c r="A131" s="183"/>
      <c r="B131" s="184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  <c r="Q131" s="182"/>
      <c r="R131" s="182"/>
      <c r="S131" s="182"/>
      <c r="T131" s="182"/>
    </row>
    <row r="132" spans="1:20" ht="12.75" customHeight="1">
      <c r="A132" s="183"/>
      <c r="B132" s="184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  <c r="R132" s="182"/>
      <c r="S132" s="182"/>
      <c r="T132" s="182"/>
    </row>
    <row r="133" spans="1:20" ht="12.75" customHeight="1">
      <c r="A133" s="183"/>
      <c r="B133" s="184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2"/>
      <c r="T133" s="182"/>
    </row>
    <row r="134" spans="1:20" ht="12.75" customHeight="1">
      <c r="A134" s="183"/>
      <c r="B134" s="184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  <c r="S134" s="182"/>
      <c r="T134" s="182"/>
    </row>
    <row r="135" spans="1:20" ht="12.75" customHeight="1">
      <c r="A135" s="183"/>
      <c r="B135" s="184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</row>
    <row r="136" spans="1:20" ht="12.75" customHeight="1">
      <c r="A136" s="183"/>
      <c r="B136" s="184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</row>
    <row r="137" spans="1:20" ht="12.75" customHeight="1">
      <c r="A137" s="183"/>
      <c r="B137" s="184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</row>
    <row r="138" spans="1:20" ht="12.75" customHeight="1">
      <c r="A138" s="183"/>
      <c r="B138" s="184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</row>
    <row r="139" spans="1:20" ht="12.75" customHeight="1">
      <c r="A139" s="183"/>
      <c r="B139" s="184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</row>
    <row r="140" spans="1:20" ht="12.75" customHeight="1">
      <c r="A140" s="183"/>
      <c r="B140" s="184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</row>
    <row r="141" spans="1:20" ht="12.75" customHeight="1">
      <c r="A141" s="183"/>
      <c r="B141" s="184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</row>
    <row r="142" spans="1:20" ht="12.75" customHeight="1">
      <c r="A142" s="183"/>
      <c r="B142" s="184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</row>
    <row r="143" spans="1:20" ht="12.75" customHeight="1">
      <c r="A143" s="183"/>
      <c r="B143" s="184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</row>
    <row r="144" spans="1:20" ht="12.75" customHeight="1">
      <c r="A144" s="183"/>
      <c r="B144" s="184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</row>
    <row r="145" spans="1:20" ht="12.75" customHeight="1">
      <c r="A145" s="183"/>
      <c r="B145" s="184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</row>
    <row r="146" spans="1:20" ht="12.75" customHeight="1">
      <c r="A146" s="183"/>
      <c r="B146" s="184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</row>
    <row r="147" spans="1:20" ht="12.75" customHeight="1">
      <c r="A147" s="183"/>
      <c r="B147" s="184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</row>
    <row r="148" spans="1:20" ht="12.75" customHeight="1">
      <c r="A148" s="183"/>
      <c r="B148" s="184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</row>
    <row r="149" spans="1:20" ht="12.75" customHeight="1">
      <c r="A149" s="183"/>
      <c r="B149" s="184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</row>
    <row r="150" spans="1:20" ht="12.75" customHeight="1">
      <c r="A150" s="183"/>
      <c r="B150" s="184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</row>
    <row r="151" spans="1:20" ht="12.75" customHeight="1">
      <c r="A151" s="183"/>
      <c r="B151" s="184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</row>
    <row r="152" spans="1:20" ht="12.75" customHeight="1">
      <c r="A152" s="183"/>
      <c r="B152" s="184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</row>
    <row r="153" spans="1:20" ht="12.75" customHeight="1">
      <c r="A153" s="183"/>
      <c r="B153" s="184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</row>
    <row r="154" spans="1:20" ht="12.75" customHeight="1">
      <c r="A154" s="183"/>
      <c r="B154" s="184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</row>
    <row r="155" spans="1:20" ht="12.75" customHeight="1">
      <c r="A155" s="183"/>
      <c r="B155" s="184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</row>
    <row r="156" spans="1:20" ht="12.75" customHeight="1">
      <c r="A156" s="183"/>
      <c r="B156" s="184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</row>
    <row r="157" spans="1:20" ht="12.75" customHeight="1">
      <c r="A157" s="183"/>
      <c r="B157" s="184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</row>
    <row r="158" spans="1:20" ht="12.75" customHeight="1">
      <c r="A158" s="183"/>
      <c r="B158" s="184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</row>
    <row r="159" spans="1:20" ht="12.75" customHeight="1">
      <c r="A159" s="183"/>
      <c r="B159" s="184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</row>
    <row r="160" spans="1:20" ht="12.75" customHeight="1">
      <c r="A160" s="183"/>
      <c r="B160" s="184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</row>
    <row r="161" spans="1:20" ht="12.75" customHeight="1">
      <c r="A161" s="183"/>
      <c r="B161" s="184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</row>
    <row r="162" spans="1:20" ht="12.75" customHeight="1">
      <c r="A162" s="183"/>
      <c r="B162" s="184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</row>
    <row r="163" spans="1:20" ht="12.75" customHeight="1">
      <c r="A163" s="183"/>
      <c r="B163" s="184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</row>
    <row r="164" spans="1:20" ht="12.75" customHeight="1">
      <c r="A164" s="183"/>
      <c r="B164" s="184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</row>
    <row r="165" spans="1:20" ht="12.75" customHeight="1">
      <c r="A165" s="183"/>
      <c r="B165" s="184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</row>
    <row r="166" spans="1:20" ht="12.75" customHeight="1">
      <c r="A166" s="183"/>
      <c r="B166" s="184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</row>
    <row r="167" spans="1:20" ht="12.75" customHeight="1">
      <c r="A167" s="183"/>
      <c r="B167" s="184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</row>
    <row r="168" spans="1:20" ht="12.75" customHeight="1">
      <c r="A168" s="183"/>
      <c r="B168" s="184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</row>
    <row r="169" spans="1:20" ht="12.75" customHeight="1">
      <c r="A169" s="183"/>
      <c r="B169" s="184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</row>
    <row r="170" spans="1:20" ht="12.75" customHeight="1">
      <c r="A170" s="183"/>
      <c r="B170" s="184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</row>
    <row r="171" spans="1:20" ht="12.75" customHeight="1">
      <c r="A171" s="183"/>
      <c r="B171" s="184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</row>
    <row r="172" spans="1:20" ht="12.75" customHeight="1">
      <c r="A172" s="183"/>
      <c r="B172" s="184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</row>
    <row r="173" spans="1:20" ht="12.75" customHeight="1">
      <c r="A173" s="183"/>
      <c r="B173" s="184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</row>
    <row r="174" spans="1:20" ht="12.75" customHeight="1">
      <c r="A174" s="183"/>
      <c r="B174" s="184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</row>
    <row r="175" spans="1:20" ht="12.75" customHeight="1">
      <c r="A175" s="183"/>
      <c r="B175" s="184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</row>
    <row r="176" spans="1:20" ht="12.75" customHeight="1">
      <c r="A176" s="183"/>
      <c r="B176" s="184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</row>
    <row r="177" spans="1:20" ht="12.75" customHeight="1">
      <c r="A177" s="183"/>
      <c r="B177" s="184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</row>
    <row r="178" spans="1:20" ht="12.75" customHeight="1">
      <c r="A178" s="183"/>
      <c r="B178" s="184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</row>
    <row r="179" spans="1:20" ht="12.75" customHeight="1">
      <c r="A179" s="183"/>
      <c r="B179" s="184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</row>
    <row r="180" spans="1:20" ht="12.75" customHeight="1">
      <c r="A180" s="183"/>
      <c r="B180" s="184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</row>
    <row r="181" spans="1:20" ht="12.75" customHeight="1">
      <c r="A181" s="183"/>
      <c r="B181" s="184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</row>
    <row r="182" spans="1:20" ht="12.75" customHeight="1">
      <c r="A182" s="183"/>
      <c r="B182" s="184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</row>
    <row r="183" spans="1:20" ht="12.75" customHeight="1">
      <c r="A183" s="183"/>
      <c r="B183" s="184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</row>
    <row r="184" spans="1:20" ht="12.75" customHeight="1">
      <c r="A184" s="183"/>
      <c r="B184" s="184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</row>
    <row r="185" spans="1:20" ht="12.75" customHeight="1">
      <c r="A185" s="183"/>
      <c r="B185" s="184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</row>
    <row r="186" spans="1:20" ht="12.75" customHeight="1">
      <c r="A186" s="183"/>
      <c r="B186" s="184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</row>
    <row r="187" spans="1:20" ht="12.75" customHeight="1">
      <c r="A187" s="183"/>
      <c r="B187" s="184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</row>
    <row r="188" spans="1:20" ht="12.75" customHeight="1">
      <c r="A188" s="183"/>
      <c r="B188" s="184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</row>
    <row r="189" spans="1:20" ht="12.75" customHeight="1">
      <c r="A189" s="183"/>
      <c r="B189" s="184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</row>
    <row r="190" spans="1:20" ht="12.75" customHeight="1">
      <c r="A190" s="183"/>
      <c r="B190" s="184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</row>
    <row r="191" spans="1:20" ht="12.75" customHeight="1">
      <c r="A191" s="183"/>
      <c r="B191" s="184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</row>
    <row r="192" spans="1:20" ht="12.75" customHeight="1">
      <c r="A192" s="183"/>
      <c r="B192" s="184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</row>
    <row r="193" spans="1:20" ht="12.75" customHeight="1">
      <c r="A193" s="183"/>
      <c r="B193" s="184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</row>
    <row r="194" spans="1:20" ht="12.75" customHeight="1">
      <c r="A194" s="183"/>
      <c r="B194" s="184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</row>
    <row r="195" spans="1:20" ht="12.75" customHeight="1">
      <c r="A195" s="183"/>
      <c r="B195" s="184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</row>
    <row r="196" spans="1:20" ht="12.75" customHeight="1">
      <c r="A196" s="183"/>
      <c r="B196" s="184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</row>
    <row r="197" spans="1:20" ht="12.75" customHeight="1">
      <c r="A197" s="183"/>
      <c r="B197" s="184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</row>
    <row r="198" spans="1:20" ht="12.75" customHeight="1">
      <c r="A198" s="183"/>
      <c r="B198" s="184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</row>
    <row r="199" spans="1:20" ht="12.75" customHeight="1">
      <c r="A199" s="183"/>
      <c r="B199" s="184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</row>
    <row r="200" spans="1:20" ht="12.75" customHeight="1">
      <c r="A200" s="183"/>
      <c r="B200" s="184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</row>
    <row r="201" spans="1:20" ht="12.75" customHeight="1">
      <c r="A201" s="183"/>
      <c r="B201" s="184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</row>
    <row r="202" spans="1:20" ht="12.75" customHeight="1">
      <c r="A202" s="183"/>
      <c r="B202" s="184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</row>
    <row r="203" spans="1:20" ht="12.75" customHeight="1">
      <c r="A203" s="183"/>
      <c r="B203" s="184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</row>
    <row r="204" spans="1:20" ht="12.75" customHeight="1">
      <c r="A204" s="183"/>
      <c r="B204" s="184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</row>
    <row r="205" spans="1:20" ht="12.75" customHeight="1">
      <c r="A205" s="183"/>
      <c r="B205" s="184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</row>
    <row r="206" spans="1:20" ht="12.75" customHeight="1">
      <c r="A206" s="183"/>
      <c r="B206" s="184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</row>
    <row r="207" spans="1:20" ht="12.75" customHeight="1">
      <c r="A207" s="183"/>
      <c r="B207" s="184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</row>
    <row r="208" spans="1:20" ht="12.75" customHeight="1">
      <c r="A208" s="183"/>
      <c r="B208" s="184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</row>
    <row r="209" spans="1:20" ht="12.75" customHeight="1">
      <c r="A209" s="183"/>
      <c r="B209" s="184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</row>
    <row r="210" spans="1:20" ht="12.75" customHeight="1">
      <c r="A210" s="183"/>
      <c r="B210" s="184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</row>
    <row r="211" spans="1:20" ht="12.75" customHeight="1">
      <c r="A211" s="183"/>
      <c r="B211" s="184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</row>
    <row r="212" spans="1:20" ht="12.75" customHeight="1">
      <c r="A212" s="183"/>
      <c r="B212" s="184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</row>
    <row r="213" spans="1:20" ht="12.75" customHeight="1">
      <c r="A213" s="183"/>
      <c r="B213" s="184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</row>
    <row r="214" spans="1:20" ht="12.75" customHeight="1">
      <c r="A214" s="183"/>
      <c r="B214" s="184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</row>
    <row r="215" spans="1:20" ht="12.75" customHeight="1">
      <c r="A215" s="183"/>
      <c r="B215" s="184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</row>
    <row r="216" spans="1:20" ht="12.75" customHeight="1">
      <c r="A216" s="183"/>
      <c r="B216" s="184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</row>
    <row r="217" spans="1:20" ht="12.75" customHeight="1">
      <c r="A217" s="183"/>
      <c r="B217" s="184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</row>
    <row r="218" spans="1:20" ht="12.75" customHeight="1">
      <c r="A218" s="183"/>
      <c r="B218" s="184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</row>
    <row r="219" spans="1:20" ht="12.75" customHeight="1">
      <c r="A219" s="183"/>
      <c r="B219" s="184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</row>
    <row r="220" spans="1:20" ht="12.75" customHeight="1">
      <c r="A220" s="183"/>
      <c r="B220" s="184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</row>
    <row r="221" spans="1:20" ht="12.75" customHeight="1">
      <c r="A221" s="183"/>
      <c r="B221" s="184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</row>
    <row r="222" spans="1:20" ht="12.75" customHeight="1">
      <c r="A222" s="183"/>
      <c r="B222" s="184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</row>
    <row r="223" spans="1:20" ht="12.75" customHeight="1">
      <c r="A223" s="183"/>
      <c r="B223" s="184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</row>
    <row r="224" spans="1:20" ht="12.75" customHeight="1">
      <c r="A224" s="183"/>
      <c r="B224" s="184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</row>
    <row r="225" spans="1:20" ht="12.75" customHeight="1">
      <c r="A225" s="183"/>
      <c r="B225" s="184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</row>
    <row r="226" spans="1:20" ht="12.75" customHeight="1">
      <c r="A226" s="183"/>
      <c r="B226" s="184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</row>
    <row r="227" spans="1:20" ht="12.75" customHeight="1">
      <c r="A227" s="183"/>
      <c r="B227" s="184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</row>
    <row r="228" spans="1:20" ht="12.75" customHeight="1">
      <c r="A228" s="183"/>
      <c r="B228" s="184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</row>
    <row r="229" spans="1:20" ht="12.75" customHeight="1">
      <c r="A229" s="183"/>
      <c r="B229" s="184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</row>
    <row r="230" spans="1:20" ht="12.75" customHeight="1">
      <c r="A230" s="183"/>
      <c r="B230" s="184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</row>
    <row r="231" spans="1:20" ht="12.75" customHeight="1">
      <c r="A231" s="183"/>
      <c r="B231" s="184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</row>
    <row r="232" spans="1:20" ht="12.75" customHeight="1">
      <c r="A232" s="183"/>
      <c r="B232" s="184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</row>
    <row r="233" spans="1:20" ht="12.75" customHeight="1">
      <c r="A233" s="183"/>
      <c r="B233" s="184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</row>
    <row r="234" spans="1:20" ht="12.75" customHeight="1">
      <c r="A234" s="183"/>
      <c r="B234" s="184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</row>
    <row r="235" spans="1:20" ht="12.75" customHeight="1">
      <c r="A235" s="183"/>
      <c r="B235" s="184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</row>
    <row r="236" spans="1:20" ht="12.75" customHeight="1">
      <c r="A236" s="183"/>
      <c r="B236" s="184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</row>
    <row r="237" spans="1:20" ht="12.75" customHeight="1">
      <c r="A237" s="183"/>
      <c r="B237" s="184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</row>
    <row r="238" spans="1:20" ht="12.75" customHeight="1">
      <c r="A238" s="183"/>
      <c r="B238" s="184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</row>
    <row r="239" spans="1:20" ht="12.75" customHeight="1">
      <c r="A239" s="183"/>
      <c r="B239" s="184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</row>
    <row r="240" spans="1:20" ht="12.75" customHeight="1">
      <c r="A240" s="183"/>
      <c r="B240" s="184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</row>
    <row r="241" spans="1:20" ht="12.75" customHeight="1">
      <c r="A241" s="183"/>
      <c r="B241" s="184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</row>
    <row r="242" spans="1:20" ht="12.75" customHeight="1">
      <c r="A242" s="183"/>
      <c r="B242" s="184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</row>
    <row r="243" spans="1:20" ht="12.75" customHeight="1">
      <c r="A243" s="183"/>
      <c r="B243" s="184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</row>
    <row r="244" spans="1:20" ht="12.75" customHeight="1">
      <c r="A244" s="183"/>
      <c r="B244" s="184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</row>
    <row r="245" spans="1:20" ht="12.75" customHeight="1">
      <c r="A245" s="183"/>
      <c r="B245" s="184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</row>
    <row r="246" spans="1:20" ht="12.75" customHeight="1">
      <c r="A246" s="183"/>
      <c r="B246" s="184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</row>
    <row r="247" spans="1:20" ht="12.75" customHeight="1">
      <c r="A247" s="183"/>
      <c r="B247" s="184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</row>
    <row r="248" spans="1:20" ht="12.75" customHeight="1">
      <c r="A248" s="183"/>
      <c r="B248" s="184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</row>
    <row r="249" spans="1:20" ht="12.75" customHeight="1">
      <c r="A249" s="183"/>
      <c r="B249" s="184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</row>
    <row r="250" spans="1:20" ht="12.75" customHeight="1">
      <c r="A250" s="183"/>
      <c r="B250" s="184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</row>
    <row r="251" spans="1:20" ht="12.75" customHeight="1">
      <c r="A251" s="183"/>
      <c r="B251" s="184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</row>
    <row r="252" spans="1:20" ht="12.75" customHeight="1">
      <c r="A252" s="183"/>
      <c r="B252" s="184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</row>
    <row r="253" spans="1:20" ht="12.75" customHeight="1">
      <c r="A253" s="183"/>
      <c r="B253" s="184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  <c r="P253" s="182"/>
      <c r="Q253" s="182"/>
      <c r="R253" s="182"/>
      <c r="S253" s="182"/>
      <c r="T253" s="182"/>
    </row>
    <row r="254" spans="1:20" ht="12.75" customHeight="1">
      <c r="A254" s="183"/>
      <c r="B254" s="184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  <c r="P254" s="182"/>
      <c r="Q254" s="182"/>
      <c r="R254" s="182"/>
      <c r="S254" s="182"/>
      <c r="T254" s="182"/>
    </row>
    <row r="255" spans="1:20" ht="12.75" customHeight="1">
      <c r="A255" s="183"/>
      <c r="B255" s="184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</row>
    <row r="256" spans="1:20" ht="12.75" customHeight="1">
      <c r="A256" s="183"/>
      <c r="B256" s="184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</row>
    <row r="257" spans="1:20" ht="12.75" customHeight="1">
      <c r="A257" s="183"/>
      <c r="B257" s="184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</row>
    <row r="258" spans="1:20" ht="12.75" customHeight="1">
      <c r="A258" s="183"/>
      <c r="B258" s="184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</row>
    <row r="259" spans="1:20" ht="12.75" customHeight="1">
      <c r="A259" s="183"/>
      <c r="B259" s="184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</row>
    <row r="260" spans="1:20" ht="12.75" customHeight="1">
      <c r="A260" s="183"/>
      <c r="B260" s="184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</row>
    <row r="261" spans="1:20" ht="12.75" customHeight="1">
      <c r="A261" s="183"/>
      <c r="B261" s="184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</row>
    <row r="262" spans="1:20" ht="12.75" customHeight="1">
      <c r="A262" s="183"/>
      <c r="B262" s="184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</row>
    <row r="263" spans="1:20" ht="12.75" customHeight="1">
      <c r="A263" s="183"/>
      <c r="B263" s="184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</row>
    <row r="264" spans="1:20" ht="12.75" customHeight="1">
      <c r="A264" s="183"/>
      <c r="B264" s="184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2"/>
      <c r="T264" s="182"/>
    </row>
    <row r="265" spans="1:20" ht="12.75" customHeight="1">
      <c r="A265" s="183"/>
      <c r="B265" s="184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</row>
    <row r="266" spans="1:20" ht="12.75" customHeight="1">
      <c r="A266" s="183"/>
      <c r="B266" s="184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</row>
    <row r="267" spans="1:20" ht="12.75" customHeight="1">
      <c r="A267" s="183"/>
      <c r="B267" s="184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P267" s="182"/>
      <c r="Q267" s="182"/>
      <c r="R267" s="182"/>
      <c r="S267" s="182"/>
      <c r="T267" s="182"/>
    </row>
    <row r="268" spans="1:20" ht="12.75" customHeight="1">
      <c r="A268" s="183"/>
      <c r="B268" s="184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P268" s="182"/>
      <c r="Q268" s="182"/>
      <c r="R268" s="182"/>
      <c r="S268" s="182"/>
      <c r="T268" s="182"/>
    </row>
    <row r="269" spans="1:20" ht="12.75" customHeight="1">
      <c r="A269" s="183"/>
      <c r="B269" s="184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  <c r="O269" s="182"/>
      <c r="P269" s="182"/>
      <c r="Q269" s="182"/>
      <c r="R269" s="182"/>
      <c r="S269" s="182"/>
      <c r="T269" s="182"/>
    </row>
    <row r="270" spans="1:20" ht="12.75" customHeight="1">
      <c r="A270" s="183"/>
      <c r="B270" s="184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P270" s="182"/>
      <c r="Q270" s="182"/>
      <c r="R270" s="182"/>
      <c r="S270" s="182"/>
      <c r="T270" s="182"/>
    </row>
    <row r="271" spans="1:20" ht="12.75" customHeight="1">
      <c r="A271" s="183"/>
      <c r="B271" s="184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</row>
    <row r="272" spans="1:20" ht="12.75" customHeight="1">
      <c r="A272" s="183"/>
      <c r="B272" s="184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</row>
    <row r="273" spans="1:20" ht="12.75" customHeight="1">
      <c r="A273" s="183"/>
      <c r="B273" s="184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</row>
    <row r="274" spans="1:20" ht="12.75" customHeight="1">
      <c r="A274" s="183"/>
      <c r="B274" s="184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</row>
    <row r="275" spans="1:20" ht="12.75" customHeight="1">
      <c r="A275" s="183"/>
      <c r="B275" s="184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</row>
    <row r="276" spans="1:20" ht="12.75" customHeight="1">
      <c r="A276" s="183"/>
      <c r="B276" s="184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</row>
    <row r="277" spans="1:20" ht="12.75" customHeight="1">
      <c r="A277" s="183"/>
      <c r="B277" s="184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</row>
    <row r="278" spans="1:20" ht="12.75" customHeight="1">
      <c r="A278" s="183"/>
      <c r="B278" s="184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</row>
    <row r="279" spans="1:20" ht="12.75" customHeight="1">
      <c r="A279" s="183"/>
      <c r="B279" s="184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</row>
    <row r="280" spans="1:20" ht="12.75" customHeight="1">
      <c r="A280" s="183"/>
      <c r="B280" s="184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</row>
    <row r="281" spans="1:20" ht="12.75" customHeight="1">
      <c r="A281" s="183"/>
      <c r="B281" s="184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</row>
    <row r="282" spans="1:20" ht="12.75" customHeight="1">
      <c r="A282" s="183"/>
      <c r="B282" s="184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</row>
    <row r="283" spans="1:20" ht="12.75" customHeight="1">
      <c r="A283" s="183"/>
      <c r="B283" s="184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</row>
    <row r="284" spans="1:20" ht="12.75" customHeight="1">
      <c r="A284" s="183"/>
      <c r="B284" s="184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</row>
    <row r="285" spans="1:20" ht="12.75" customHeight="1">
      <c r="A285" s="183"/>
      <c r="B285" s="184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P285" s="182"/>
      <c r="Q285" s="182"/>
      <c r="R285" s="182"/>
      <c r="S285" s="182"/>
      <c r="T285" s="182"/>
    </row>
    <row r="286" spans="1:20" ht="12.75" customHeight="1">
      <c r="A286" s="183"/>
      <c r="B286" s="184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</row>
    <row r="287" spans="1:20" ht="12.75" customHeight="1">
      <c r="A287" s="183"/>
      <c r="B287" s="184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</row>
    <row r="288" spans="1:20" ht="12.75" customHeight="1">
      <c r="A288" s="183"/>
      <c r="B288" s="184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</row>
    <row r="289" spans="1:20" ht="12.75" customHeight="1">
      <c r="A289" s="183"/>
      <c r="B289" s="184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</row>
    <row r="290" spans="1:20" ht="12.75" customHeight="1">
      <c r="A290" s="183"/>
      <c r="B290" s="184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</row>
    <row r="291" spans="1:20" ht="12.75" customHeight="1">
      <c r="A291" s="183"/>
      <c r="B291" s="184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</row>
    <row r="292" spans="1:20" ht="12.75" customHeight="1">
      <c r="A292" s="183"/>
      <c r="B292" s="184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P292" s="182"/>
      <c r="Q292" s="182"/>
      <c r="R292" s="182"/>
      <c r="S292" s="182"/>
      <c r="T292" s="182"/>
    </row>
    <row r="293" spans="1:20" ht="12.75" customHeight="1">
      <c r="A293" s="183"/>
      <c r="B293" s="184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</row>
    <row r="294" spans="1:20" ht="12.75" customHeight="1">
      <c r="A294" s="183"/>
      <c r="B294" s="184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</row>
    <row r="295" spans="1:20" ht="12.75" customHeight="1">
      <c r="A295" s="183"/>
      <c r="B295" s="184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</row>
    <row r="296" spans="1:20" ht="12.75" customHeight="1">
      <c r="A296" s="183"/>
      <c r="B296" s="184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</row>
    <row r="297" spans="1:20" ht="12.75" customHeight="1">
      <c r="A297" s="183"/>
      <c r="B297" s="184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</row>
    <row r="298" spans="1:20" ht="12.75" customHeight="1">
      <c r="A298" s="183"/>
      <c r="B298" s="184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</row>
    <row r="299" spans="1:20" ht="12.75" customHeight="1">
      <c r="A299" s="183"/>
      <c r="B299" s="184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</row>
    <row r="300" spans="1:20" ht="12.75" customHeight="1">
      <c r="A300" s="183"/>
      <c r="B300" s="184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</row>
    <row r="301" spans="1:20" ht="12.75" customHeight="1">
      <c r="A301" s="183"/>
      <c r="B301" s="184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</row>
    <row r="302" spans="1:20" ht="12.75" customHeight="1">
      <c r="A302" s="183"/>
      <c r="B302" s="184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</row>
    <row r="303" spans="1:20" ht="12.75" customHeight="1">
      <c r="A303" s="183"/>
      <c r="B303" s="184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</row>
    <row r="304" spans="1:20" ht="12.75" customHeight="1">
      <c r="A304" s="183"/>
      <c r="B304" s="184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</row>
    <row r="305" spans="1:20" ht="12.75" customHeight="1">
      <c r="A305" s="183"/>
      <c r="B305" s="184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</row>
    <row r="306" spans="1:20" ht="12.75" customHeight="1">
      <c r="A306" s="183"/>
      <c r="B306" s="184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2"/>
      <c r="T306" s="182"/>
    </row>
    <row r="307" spans="1:20" ht="12.75" customHeight="1">
      <c r="A307" s="183"/>
      <c r="B307" s="184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O307" s="182"/>
      <c r="P307" s="182"/>
      <c r="Q307" s="182"/>
      <c r="R307" s="182"/>
      <c r="S307" s="182"/>
      <c r="T307" s="182"/>
    </row>
    <row r="308" spans="1:20" ht="12.75" customHeight="1">
      <c r="A308" s="183"/>
      <c r="B308" s="184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  <c r="P308" s="182"/>
      <c r="Q308" s="182"/>
      <c r="R308" s="182"/>
      <c r="S308" s="182"/>
      <c r="T308" s="182"/>
    </row>
    <row r="309" spans="1:20" ht="12.75" customHeight="1">
      <c r="A309" s="183"/>
      <c r="B309" s="184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  <c r="P309" s="182"/>
      <c r="Q309" s="182"/>
      <c r="R309" s="182"/>
      <c r="S309" s="182"/>
      <c r="T309" s="182"/>
    </row>
    <row r="310" spans="1:20" ht="12.75" customHeight="1">
      <c r="A310" s="183"/>
      <c r="B310" s="184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2"/>
      <c r="T310" s="182"/>
    </row>
    <row r="311" spans="1:20" ht="12.75" customHeight="1">
      <c r="A311" s="183"/>
      <c r="B311" s="184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  <c r="P311" s="182"/>
      <c r="Q311" s="182"/>
      <c r="R311" s="182"/>
      <c r="S311" s="182"/>
      <c r="T311" s="182"/>
    </row>
    <row r="312" spans="1:20" ht="12.75" customHeight="1">
      <c r="A312" s="183"/>
      <c r="B312" s="184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</row>
    <row r="313" spans="1:20" ht="12.75" customHeight="1">
      <c r="A313" s="183"/>
      <c r="B313" s="184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</row>
    <row r="314" spans="1:20" ht="12.75" customHeight="1">
      <c r="A314" s="183"/>
      <c r="B314" s="184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</row>
    <row r="315" spans="1:20" ht="12.75" customHeight="1">
      <c r="A315" s="183"/>
      <c r="B315" s="184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</row>
    <row r="316" spans="1:20" ht="12.75" customHeight="1">
      <c r="A316" s="183"/>
      <c r="B316" s="184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</row>
    <row r="317" spans="1:20" ht="12.75" customHeight="1">
      <c r="A317" s="183"/>
      <c r="B317" s="184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</row>
    <row r="318" spans="1:20" ht="12.75" customHeight="1">
      <c r="A318" s="183"/>
      <c r="B318" s="184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</row>
    <row r="319" spans="1:20" ht="12.75" customHeight="1">
      <c r="A319" s="183"/>
      <c r="B319" s="184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</row>
    <row r="320" spans="1:20" ht="12.75" customHeight="1">
      <c r="A320" s="183"/>
      <c r="B320" s="184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</row>
    <row r="321" spans="1:20" ht="12.75" customHeight="1">
      <c r="A321" s="183"/>
      <c r="B321" s="184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</row>
    <row r="322" spans="1:20" ht="12.75" customHeight="1">
      <c r="A322" s="183"/>
      <c r="B322" s="184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</row>
    <row r="323" spans="1:20" ht="12.75" customHeight="1">
      <c r="A323" s="183"/>
      <c r="B323" s="184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</row>
    <row r="324" spans="1:20" ht="12.75" customHeight="1">
      <c r="A324" s="183"/>
      <c r="B324" s="184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</row>
    <row r="325" spans="1:20" ht="12.75" customHeight="1">
      <c r="A325" s="183"/>
      <c r="B325" s="184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</row>
    <row r="326" spans="1:20" ht="12.75" customHeight="1">
      <c r="A326" s="183"/>
      <c r="B326" s="184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</row>
    <row r="327" spans="1:20" ht="12.75" customHeight="1">
      <c r="A327" s="183"/>
      <c r="B327" s="184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</row>
    <row r="328" spans="1:20" ht="12.75" customHeight="1">
      <c r="A328" s="183"/>
      <c r="B328" s="184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</row>
    <row r="329" spans="1:20" ht="12.75" customHeight="1">
      <c r="A329" s="183"/>
      <c r="B329" s="184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</row>
    <row r="330" spans="1:20" ht="12.75" customHeight="1">
      <c r="A330" s="183"/>
      <c r="B330" s="184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</row>
    <row r="331" spans="1:20" ht="12.75" customHeight="1">
      <c r="A331" s="183"/>
      <c r="B331" s="184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</row>
    <row r="332" spans="1:20" ht="12.75" customHeight="1">
      <c r="A332" s="183"/>
      <c r="B332" s="184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</row>
    <row r="333" spans="1:20" ht="12.75" customHeight="1">
      <c r="A333" s="183"/>
      <c r="B333" s="184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</row>
    <row r="334" spans="1:20" ht="12.75" customHeight="1">
      <c r="A334" s="183"/>
      <c r="B334" s="184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</row>
    <row r="335" spans="1:20" ht="12.75" customHeight="1">
      <c r="A335" s="183"/>
      <c r="B335" s="184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</row>
    <row r="336" spans="1:20" ht="12.75" customHeight="1">
      <c r="A336" s="183"/>
      <c r="B336" s="184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</row>
    <row r="337" spans="1:20" ht="12.75" customHeight="1">
      <c r="A337" s="183"/>
      <c r="B337" s="184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</row>
    <row r="338" spans="1:20" ht="12.75" customHeight="1">
      <c r="A338" s="183"/>
      <c r="B338" s="184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</row>
    <row r="339" spans="1:20" ht="12.75" customHeight="1">
      <c r="A339" s="183"/>
      <c r="B339" s="184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</row>
    <row r="340" spans="1:20" ht="12.75" customHeight="1">
      <c r="A340" s="183"/>
      <c r="B340" s="184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</row>
    <row r="341" spans="1:20" ht="12.75" customHeight="1">
      <c r="A341" s="183"/>
      <c r="B341" s="184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</row>
    <row r="342" spans="1:20" ht="12.75" customHeight="1">
      <c r="A342" s="183"/>
      <c r="B342" s="184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</row>
    <row r="343" spans="1:20" ht="12.75" customHeight="1">
      <c r="A343" s="183"/>
      <c r="B343" s="184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</row>
    <row r="344" spans="1:20" ht="12.75" customHeight="1">
      <c r="A344" s="183"/>
      <c r="B344" s="184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</row>
    <row r="345" spans="1:20" ht="12.75" customHeight="1">
      <c r="A345" s="183"/>
      <c r="B345" s="184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</row>
    <row r="346" spans="1:20" ht="12.75" customHeight="1">
      <c r="A346" s="183"/>
      <c r="B346" s="184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</row>
    <row r="347" spans="1:20" ht="12.75" customHeight="1">
      <c r="A347" s="183"/>
      <c r="B347" s="184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</row>
    <row r="348" spans="1:20" ht="12.75" customHeight="1">
      <c r="A348" s="183"/>
      <c r="B348" s="184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</row>
    <row r="349" spans="1:20" ht="12.75" customHeight="1">
      <c r="A349" s="183"/>
      <c r="B349" s="184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</row>
    <row r="350" spans="1:20" ht="12.75" customHeight="1">
      <c r="A350" s="183"/>
      <c r="B350" s="184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</row>
    <row r="351" spans="1:20" ht="12.75" customHeight="1">
      <c r="A351" s="183"/>
      <c r="B351" s="184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</row>
    <row r="352" spans="1:20" ht="12.75" customHeight="1">
      <c r="A352" s="183"/>
      <c r="B352" s="184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</row>
    <row r="353" spans="1:20" ht="12.75" customHeight="1">
      <c r="A353" s="183"/>
      <c r="B353" s="184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</row>
    <row r="354" spans="1:20" ht="12.75" customHeight="1">
      <c r="A354" s="183"/>
      <c r="B354" s="184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</row>
    <row r="355" spans="1:20" ht="12.75" customHeight="1">
      <c r="A355" s="183"/>
      <c r="B355" s="184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</row>
    <row r="356" spans="1:20" ht="12.75" customHeight="1">
      <c r="A356" s="183"/>
      <c r="B356" s="184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</row>
    <row r="357" spans="1:20" ht="12.75" customHeight="1">
      <c r="A357" s="183"/>
      <c r="B357" s="184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</row>
    <row r="358" spans="1:20" ht="12.75" customHeight="1">
      <c r="A358" s="183"/>
      <c r="B358" s="184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</row>
    <row r="359" spans="1:20" ht="12.75" customHeight="1">
      <c r="A359" s="183"/>
      <c r="B359" s="184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</row>
    <row r="360" spans="1:20" ht="12.75" customHeight="1">
      <c r="A360" s="183"/>
      <c r="B360" s="184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</row>
    <row r="361" spans="1:20" ht="12.75" customHeight="1">
      <c r="A361" s="183"/>
      <c r="B361" s="184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</row>
    <row r="362" spans="1:20" ht="12.75" customHeight="1">
      <c r="A362" s="183"/>
      <c r="B362" s="184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</row>
    <row r="363" spans="1:20" ht="12.75" customHeight="1">
      <c r="A363" s="183"/>
      <c r="B363" s="184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</row>
    <row r="364" spans="1:20" ht="12.75" customHeight="1">
      <c r="A364" s="183"/>
      <c r="B364" s="184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</row>
    <row r="365" spans="1:20" ht="12.75" customHeight="1">
      <c r="A365" s="183"/>
      <c r="B365" s="184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</row>
    <row r="366" spans="1:20" ht="12.75" customHeight="1">
      <c r="A366" s="183"/>
      <c r="B366" s="184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</row>
    <row r="367" spans="1:20" ht="12.75" customHeight="1">
      <c r="A367" s="183"/>
      <c r="B367" s="184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</row>
    <row r="368" spans="1:20" ht="12.75" customHeight="1">
      <c r="A368" s="183"/>
      <c r="B368" s="184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</row>
    <row r="369" spans="1:20" ht="12.75" customHeight="1">
      <c r="A369" s="183"/>
      <c r="B369" s="184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</row>
    <row r="370" spans="1:20" ht="12.75" customHeight="1">
      <c r="A370" s="183"/>
      <c r="B370" s="184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</row>
    <row r="371" spans="1:20" ht="12.75" customHeight="1">
      <c r="A371" s="183"/>
      <c r="B371" s="184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</row>
    <row r="372" spans="1:20" ht="12.75" customHeight="1">
      <c r="A372" s="183"/>
      <c r="B372" s="184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</row>
    <row r="373" spans="1:20" ht="12.75" customHeight="1">
      <c r="A373" s="183"/>
      <c r="B373" s="184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</row>
    <row r="374" spans="1:20" ht="12.75" customHeight="1">
      <c r="A374" s="183"/>
      <c r="B374" s="184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</row>
    <row r="375" spans="1:20" ht="12.75" customHeight="1">
      <c r="A375" s="183"/>
      <c r="B375" s="184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</row>
    <row r="376" spans="1:20" ht="12.75" customHeight="1">
      <c r="A376" s="183"/>
      <c r="B376" s="184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</row>
    <row r="377" spans="1:20" ht="12.75" customHeight="1">
      <c r="A377" s="183"/>
      <c r="B377" s="184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</row>
    <row r="378" spans="1:20" ht="12.75" customHeight="1">
      <c r="A378" s="183"/>
      <c r="B378" s="184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</row>
    <row r="379" spans="1:20" ht="12.75" customHeight="1">
      <c r="A379" s="183"/>
      <c r="B379" s="184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</row>
    <row r="380" spans="1:20" ht="12.75" customHeight="1">
      <c r="A380" s="183"/>
      <c r="B380" s="184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</row>
    <row r="381" spans="1:20" ht="12.75" customHeight="1">
      <c r="A381" s="183"/>
      <c r="B381" s="184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</row>
    <row r="382" spans="1:20" ht="12.75" customHeight="1">
      <c r="A382" s="183"/>
      <c r="B382" s="184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</row>
    <row r="383" spans="1:20" ht="12.75" customHeight="1">
      <c r="A383" s="183"/>
      <c r="B383" s="184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</row>
    <row r="384" spans="1:20" ht="12.75" customHeight="1">
      <c r="A384" s="183"/>
      <c r="B384" s="184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</row>
    <row r="385" spans="1:20" ht="12.75" customHeight="1">
      <c r="A385" s="183"/>
      <c r="B385" s="184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</row>
    <row r="386" spans="1:20" ht="12.75" customHeight="1">
      <c r="A386" s="183"/>
      <c r="B386" s="184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</row>
    <row r="387" spans="1:20" ht="12.75" customHeight="1">
      <c r="A387" s="183"/>
      <c r="B387" s="184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</row>
    <row r="388" spans="1:20" ht="12.75" customHeight="1">
      <c r="A388" s="183"/>
      <c r="B388" s="184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</row>
    <row r="389" spans="1:20" ht="12.75" customHeight="1">
      <c r="A389" s="183"/>
      <c r="B389" s="184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</row>
    <row r="390" spans="1:20" ht="12.75" customHeight="1">
      <c r="A390" s="183"/>
      <c r="B390" s="184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</row>
    <row r="391" spans="1:20" ht="12.75" customHeight="1">
      <c r="A391" s="183"/>
      <c r="B391" s="184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</row>
    <row r="392" spans="1:20" ht="12.75" customHeight="1">
      <c r="A392" s="183"/>
      <c r="B392" s="184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</row>
    <row r="393" spans="1:20" ht="12.75" customHeight="1">
      <c r="A393" s="183"/>
      <c r="B393" s="184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</row>
    <row r="394" spans="1:20" ht="12.75" customHeight="1">
      <c r="A394" s="183"/>
      <c r="B394" s="184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</row>
    <row r="395" spans="1:20" ht="12.75" customHeight="1">
      <c r="A395" s="183"/>
      <c r="B395" s="184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</row>
    <row r="396" spans="1:20" ht="12.75" customHeight="1">
      <c r="A396" s="183"/>
      <c r="B396" s="184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</row>
    <row r="397" spans="1:20" ht="12.75" customHeight="1">
      <c r="A397" s="183"/>
      <c r="B397" s="184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</row>
    <row r="398" spans="1:20" ht="12.75" customHeight="1">
      <c r="A398" s="183"/>
      <c r="B398" s="184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</row>
    <row r="399" spans="1:20" ht="12.75" customHeight="1">
      <c r="A399" s="183"/>
      <c r="B399" s="184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</row>
    <row r="400" spans="1:20" ht="12.75" customHeight="1">
      <c r="A400" s="183"/>
      <c r="B400" s="184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</row>
    <row r="401" spans="1:20" ht="12.75" customHeight="1">
      <c r="A401" s="183"/>
      <c r="B401" s="184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</row>
    <row r="402" spans="1:20" ht="12.75" customHeight="1">
      <c r="A402" s="183"/>
      <c r="B402" s="184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</row>
    <row r="403" spans="1:20" ht="12.75" customHeight="1">
      <c r="A403" s="183"/>
      <c r="B403" s="184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</row>
    <row r="404" spans="1:20" ht="12.75" customHeight="1">
      <c r="A404" s="183"/>
      <c r="B404" s="184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</row>
    <row r="405" spans="1:20" ht="12.75" customHeight="1">
      <c r="A405" s="183"/>
      <c r="B405" s="184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</row>
    <row r="406" spans="1:20" ht="12.75" customHeight="1">
      <c r="A406" s="183"/>
      <c r="B406" s="184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</row>
    <row r="407" spans="1:20" ht="12.75" customHeight="1">
      <c r="A407" s="183"/>
      <c r="B407" s="184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</row>
    <row r="408" spans="1:20" ht="12.75" customHeight="1">
      <c r="A408" s="183"/>
      <c r="B408" s="184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</row>
    <row r="409" spans="1:20" ht="12.75" customHeight="1">
      <c r="A409" s="183"/>
      <c r="B409" s="184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</row>
    <row r="410" spans="1:20" ht="12.75" customHeight="1">
      <c r="A410" s="183"/>
      <c r="B410" s="184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</row>
    <row r="411" spans="1:20" ht="12.75" customHeight="1">
      <c r="A411" s="183"/>
      <c r="B411" s="184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</row>
    <row r="412" spans="1:20" ht="12.75" customHeight="1">
      <c r="A412" s="183"/>
      <c r="B412" s="184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</row>
    <row r="413" spans="1:20" ht="12.75" customHeight="1">
      <c r="A413" s="183"/>
      <c r="B413" s="184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</row>
    <row r="414" spans="1:20" ht="12.75" customHeight="1">
      <c r="A414" s="183"/>
      <c r="B414" s="184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</row>
    <row r="415" spans="1:20" ht="12.75" customHeight="1">
      <c r="A415" s="183"/>
      <c r="B415" s="184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</row>
    <row r="416" spans="1:20" ht="12.75" customHeight="1">
      <c r="A416" s="183"/>
      <c r="B416" s="184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</row>
    <row r="417" spans="1:20" ht="12.75" customHeight="1">
      <c r="A417" s="183"/>
      <c r="B417" s="184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</row>
    <row r="418" spans="1:20" ht="12.75" customHeight="1">
      <c r="A418" s="183"/>
      <c r="B418" s="184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</row>
    <row r="419" spans="1:20" ht="12.75" customHeight="1">
      <c r="A419" s="183"/>
      <c r="B419" s="184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</row>
    <row r="420" spans="1:20" ht="12.75" customHeight="1">
      <c r="A420" s="183"/>
      <c r="B420" s="184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</row>
    <row r="421" spans="1:20" ht="12.75" customHeight="1">
      <c r="A421" s="183"/>
      <c r="B421" s="184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</row>
    <row r="422" spans="1:20" ht="12.75" customHeight="1">
      <c r="A422" s="183"/>
      <c r="B422" s="184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</row>
    <row r="423" spans="1:20" ht="12.75" customHeight="1">
      <c r="A423" s="183"/>
      <c r="B423" s="184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</row>
    <row r="424" spans="1:20" ht="12.75" customHeight="1">
      <c r="A424" s="183"/>
      <c r="B424" s="184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</row>
    <row r="425" spans="1:20" ht="12.75" customHeight="1">
      <c r="A425" s="183"/>
      <c r="B425" s="184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</row>
    <row r="426" spans="1:20" ht="12.75" customHeight="1">
      <c r="A426" s="183"/>
      <c r="B426" s="184"/>
      <c r="C426" s="182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</row>
    <row r="427" spans="1:20" ht="12.75" customHeight="1">
      <c r="A427" s="183"/>
      <c r="B427" s="184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</row>
    <row r="428" spans="1:20" ht="12.75" customHeight="1">
      <c r="A428" s="183"/>
      <c r="B428" s="184"/>
      <c r="C428" s="182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</row>
    <row r="429" spans="1:20" ht="12.75" customHeight="1">
      <c r="A429" s="183"/>
      <c r="B429" s="184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</row>
    <row r="430" spans="1:20" ht="12.75" customHeight="1">
      <c r="A430" s="183"/>
      <c r="B430" s="184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</row>
    <row r="431" spans="1:20" ht="12.75" customHeight="1">
      <c r="A431" s="183"/>
      <c r="B431" s="184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</row>
    <row r="432" spans="1:20" ht="12.75" customHeight="1">
      <c r="A432" s="183"/>
      <c r="B432" s="184"/>
      <c r="C432" s="182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</row>
    <row r="433" spans="1:20" ht="12.75" customHeight="1">
      <c r="A433" s="183"/>
      <c r="B433" s="184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</row>
    <row r="434" spans="1:20" ht="12.75" customHeight="1">
      <c r="A434" s="183"/>
      <c r="B434" s="184"/>
      <c r="C434" s="182"/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</row>
    <row r="435" spans="1:20" ht="12.75" customHeight="1">
      <c r="A435" s="183"/>
      <c r="B435" s="184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</row>
    <row r="436" spans="1:20" ht="12.75" customHeight="1">
      <c r="A436" s="183"/>
      <c r="B436" s="184"/>
      <c r="C436" s="182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</row>
    <row r="437" spans="1:20" ht="12.75" customHeight="1">
      <c r="A437" s="183"/>
      <c r="B437" s="184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</row>
    <row r="438" spans="1:20" ht="12.75" customHeight="1">
      <c r="A438" s="183"/>
      <c r="B438" s="184"/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</row>
    <row r="439" spans="1:20" ht="12.75" customHeight="1">
      <c r="A439" s="183"/>
      <c r="B439" s="184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</row>
    <row r="440" spans="1:20" ht="12.75" customHeight="1">
      <c r="A440" s="183"/>
      <c r="B440" s="184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</row>
    <row r="441" spans="1:20" ht="12.75" customHeight="1">
      <c r="A441" s="183"/>
      <c r="B441" s="184"/>
      <c r="C441" s="182"/>
      <c r="D441" s="182"/>
      <c r="E441" s="182"/>
      <c r="F441" s="182"/>
      <c r="G441" s="182"/>
      <c r="H441" s="182"/>
      <c r="I441" s="182"/>
      <c r="J441" s="182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</row>
    <row r="442" spans="1:20" ht="12.75" customHeight="1">
      <c r="A442" s="183"/>
      <c r="B442" s="184"/>
      <c r="C442" s="182"/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</row>
    <row r="443" spans="1:20" ht="12.75" customHeight="1">
      <c r="A443" s="183"/>
      <c r="B443" s="184"/>
      <c r="C443" s="182"/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</row>
    <row r="444" spans="1:20" ht="12.75" customHeight="1">
      <c r="A444" s="183"/>
      <c r="B444" s="184"/>
      <c r="C444" s="182"/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</row>
    <row r="445" spans="1:20" ht="12.75" customHeight="1">
      <c r="A445" s="183"/>
      <c r="B445" s="184"/>
      <c r="C445" s="182"/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</row>
    <row r="446" spans="1:20" ht="12.75" customHeight="1">
      <c r="A446" s="183"/>
      <c r="B446" s="184"/>
      <c r="C446" s="182"/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</row>
    <row r="447" spans="1:20" ht="12.75" customHeight="1">
      <c r="A447" s="183"/>
      <c r="B447" s="184"/>
      <c r="C447" s="182"/>
      <c r="D447" s="182"/>
      <c r="E447" s="182"/>
      <c r="F447" s="182"/>
      <c r="G447" s="182"/>
      <c r="H447" s="182"/>
      <c r="I447" s="182"/>
      <c r="J447" s="182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</row>
    <row r="448" spans="1:20" ht="12.75" customHeight="1">
      <c r="A448" s="183"/>
      <c r="B448" s="184"/>
      <c r="C448" s="182"/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</row>
    <row r="449" spans="1:20" ht="12.75" customHeight="1">
      <c r="A449" s="183"/>
      <c r="B449" s="184"/>
      <c r="C449" s="182"/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</row>
    <row r="450" spans="1:20" ht="12.75" customHeight="1">
      <c r="A450" s="183"/>
      <c r="B450" s="184"/>
      <c r="C450" s="182"/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</row>
    <row r="451" spans="1:20" ht="12.75" customHeight="1">
      <c r="A451" s="183"/>
      <c r="B451" s="184"/>
      <c r="C451" s="182"/>
      <c r="D451" s="182"/>
      <c r="E451" s="182"/>
      <c r="F451" s="182"/>
      <c r="G451" s="182"/>
      <c r="H451" s="182"/>
      <c r="I451" s="182"/>
      <c r="J451" s="182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</row>
    <row r="452" spans="1:20" ht="12.75" customHeight="1">
      <c r="A452" s="183"/>
      <c r="B452" s="184"/>
      <c r="C452" s="182"/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</row>
    <row r="453" spans="1:20" ht="12.75" customHeight="1">
      <c r="A453" s="183"/>
      <c r="B453" s="184"/>
      <c r="C453" s="182"/>
      <c r="D453" s="182"/>
      <c r="E453" s="182"/>
      <c r="F453" s="182"/>
      <c r="G453" s="182"/>
      <c r="H453" s="182"/>
      <c r="I453" s="182"/>
      <c r="J453" s="182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</row>
    <row r="454" spans="1:20" ht="12.75" customHeight="1">
      <c r="A454" s="183"/>
      <c r="B454" s="184"/>
      <c r="C454" s="182"/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</row>
    <row r="455" spans="1:20" ht="12.75" customHeight="1">
      <c r="A455" s="183"/>
      <c r="B455" s="184"/>
      <c r="C455" s="182"/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</row>
    <row r="456" spans="1:20" ht="12.75" customHeight="1">
      <c r="A456" s="183"/>
      <c r="B456" s="184"/>
      <c r="C456" s="182"/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</row>
    <row r="457" spans="1:20" ht="12.75" customHeight="1">
      <c r="A457" s="183"/>
      <c r="B457" s="184"/>
      <c r="C457" s="182"/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  <c r="O457" s="182"/>
      <c r="P457" s="182"/>
      <c r="Q457" s="182"/>
      <c r="R457" s="182"/>
      <c r="S457" s="182"/>
      <c r="T457" s="182"/>
    </row>
    <row r="458" spans="1:20" ht="12.75" customHeight="1">
      <c r="A458" s="183"/>
      <c r="B458" s="184"/>
      <c r="C458" s="182"/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  <c r="P458" s="182"/>
      <c r="Q458" s="182"/>
      <c r="R458" s="182"/>
      <c r="S458" s="182"/>
      <c r="T458" s="182"/>
    </row>
    <row r="459" spans="1:20" ht="12.75" customHeight="1">
      <c r="A459" s="183"/>
      <c r="B459" s="184"/>
      <c r="C459" s="182"/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  <c r="P459" s="182"/>
      <c r="Q459" s="182"/>
      <c r="R459" s="182"/>
      <c r="S459" s="182"/>
      <c r="T459" s="182"/>
    </row>
    <row r="460" spans="1:20" ht="12.75" customHeight="1">
      <c r="A460" s="183"/>
      <c r="B460" s="184"/>
      <c r="C460" s="182"/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</row>
    <row r="461" spans="1:20" ht="12.75" customHeight="1">
      <c r="A461" s="183"/>
      <c r="B461" s="184"/>
      <c r="C461" s="182"/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</row>
    <row r="462" spans="1:20" ht="12.75" customHeight="1">
      <c r="A462" s="183"/>
      <c r="B462" s="184"/>
      <c r="C462" s="182"/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</row>
    <row r="463" spans="1:20" ht="12.75" customHeight="1">
      <c r="A463" s="183"/>
      <c r="B463" s="184"/>
      <c r="C463" s="182"/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</row>
    <row r="464" spans="1:20" ht="12.75" customHeight="1">
      <c r="A464" s="183"/>
      <c r="B464" s="184"/>
      <c r="C464" s="182"/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  <c r="O464" s="182"/>
      <c r="P464" s="182"/>
      <c r="Q464" s="182"/>
      <c r="R464" s="182"/>
      <c r="S464" s="182"/>
      <c r="T464" s="182"/>
    </row>
    <row r="465" spans="1:20" ht="12.75" customHeight="1">
      <c r="A465" s="183"/>
      <c r="B465" s="184"/>
      <c r="C465" s="182"/>
      <c r="D465" s="182"/>
      <c r="E465" s="182"/>
      <c r="F465" s="182"/>
      <c r="G465" s="182"/>
      <c r="H465" s="182"/>
      <c r="I465" s="182"/>
      <c r="J465" s="182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</row>
    <row r="466" spans="1:20" ht="12.75" customHeight="1">
      <c r="A466" s="183"/>
      <c r="B466" s="184"/>
      <c r="C466" s="182"/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</row>
    <row r="467" spans="1:20" ht="12.75" customHeight="1">
      <c r="A467" s="183"/>
      <c r="B467" s="184"/>
      <c r="C467" s="182"/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</row>
    <row r="468" spans="1:20" ht="12.75" customHeight="1">
      <c r="A468" s="183"/>
      <c r="B468" s="184"/>
      <c r="C468" s="182"/>
      <c r="D468" s="182"/>
      <c r="E468" s="182"/>
      <c r="F468" s="182"/>
      <c r="G468" s="182"/>
      <c r="H468" s="182"/>
      <c r="I468" s="182"/>
      <c r="J468" s="182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</row>
    <row r="469" spans="1:20" ht="12.75" customHeight="1">
      <c r="A469" s="183"/>
      <c r="B469" s="184"/>
      <c r="C469" s="182"/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</row>
    <row r="470" spans="1:20" ht="12.75" customHeight="1">
      <c r="A470" s="183"/>
      <c r="B470" s="184"/>
      <c r="C470" s="182"/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</row>
    <row r="471" spans="1:20" ht="12.75" customHeight="1">
      <c r="A471" s="183"/>
      <c r="B471" s="184"/>
      <c r="C471" s="182"/>
      <c r="D471" s="182"/>
      <c r="E471" s="182"/>
      <c r="F471" s="182"/>
      <c r="G471" s="182"/>
      <c r="H471" s="182"/>
      <c r="I471" s="182"/>
      <c r="J471" s="182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</row>
    <row r="472" spans="1:20" ht="12.75" customHeight="1">
      <c r="A472" s="183"/>
      <c r="B472" s="184"/>
      <c r="C472" s="182"/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</row>
    <row r="473" spans="1:20" ht="12.75" customHeight="1">
      <c r="A473" s="183"/>
      <c r="B473" s="184"/>
      <c r="C473" s="182"/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</row>
    <row r="474" spans="1:20" ht="12.75" customHeight="1">
      <c r="A474" s="183"/>
      <c r="B474" s="184"/>
      <c r="C474" s="182"/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</row>
    <row r="475" spans="1:20" ht="12.75" customHeight="1">
      <c r="A475" s="183"/>
      <c r="B475" s="184"/>
      <c r="C475" s="182"/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82"/>
      <c r="S475" s="182"/>
      <c r="T475" s="182"/>
    </row>
    <row r="476" spans="1:20" ht="12.75" customHeight="1">
      <c r="A476" s="183"/>
      <c r="B476" s="184"/>
      <c r="C476" s="182"/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2"/>
      <c r="T476" s="182"/>
    </row>
    <row r="477" spans="1:20" ht="12.75" customHeight="1">
      <c r="A477" s="183"/>
      <c r="B477" s="184"/>
      <c r="C477" s="182"/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  <c r="O477" s="182"/>
      <c r="P477" s="182"/>
      <c r="Q477" s="182"/>
      <c r="R477" s="182"/>
      <c r="S477" s="182"/>
      <c r="T477" s="182"/>
    </row>
    <row r="478" spans="1:20" ht="12.75" customHeight="1">
      <c r="A478" s="183"/>
      <c r="B478" s="184"/>
      <c r="C478" s="182"/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R478" s="182"/>
      <c r="S478" s="182"/>
      <c r="T478" s="182"/>
    </row>
    <row r="479" spans="1:20" ht="12.75" customHeight="1">
      <c r="A479" s="183"/>
      <c r="B479" s="184"/>
      <c r="C479" s="182"/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2"/>
      <c r="T479" s="182"/>
    </row>
    <row r="480" spans="1:20" ht="12.75" customHeight="1">
      <c r="A480" s="183"/>
      <c r="B480" s="184"/>
      <c r="C480" s="182"/>
      <c r="D480" s="182"/>
      <c r="E480" s="182"/>
      <c r="F480" s="182"/>
      <c r="G480" s="182"/>
      <c r="H480" s="182"/>
      <c r="I480" s="182"/>
      <c r="J480" s="182"/>
      <c r="K480" s="182"/>
      <c r="L480" s="182"/>
      <c r="M480" s="182"/>
      <c r="N480" s="182"/>
      <c r="O480" s="182"/>
      <c r="P480" s="182"/>
      <c r="Q480" s="182"/>
      <c r="R480" s="182"/>
      <c r="S480" s="182"/>
      <c r="T480" s="182"/>
    </row>
    <row r="481" spans="1:20" ht="12.75" customHeight="1">
      <c r="A481" s="183"/>
      <c r="B481" s="184"/>
      <c r="C481" s="182"/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</row>
    <row r="482" spans="1:20" ht="12.75" customHeight="1">
      <c r="A482" s="183"/>
      <c r="B482" s="184"/>
      <c r="C482" s="182"/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</row>
    <row r="483" spans="1:20" ht="12.75" customHeight="1">
      <c r="A483" s="183"/>
      <c r="B483" s="184"/>
      <c r="C483" s="182"/>
      <c r="D483" s="182"/>
      <c r="E483" s="182"/>
      <c r="F483" s="182"/>
      <c r="G483" s="182"/>
      <c r="H483" s="182"/>
      <c r="I483" s="182"/>
      <c r="J483" s="182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</row>
    <row r="484" spans="1:20" ht="12.75" customHeight="1">
      <c r="A484" s="183"/>
      <c r="B484" s="184"/>
      <c r="C484" s="182"/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</row>
    <row r="485" spans="1:20" ht="12.75" customHeight="1">
      <c r="A485" s="183"/>
      <c r="B485" s="184"/>
      <c r="C485" s="182"/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</row>
    <row r="486" spans="1:20" ht="12.75" customHeight="1">
      <c r="A486" s="183"/>
      <c r="B486" s="184"/>
      <c r="C486" s="182"/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</row>
    <row r="487" spans="1:20" ht="12.75" customHeight="1">
      <c r="A487" s="183"/>
      <c r="B487" s="184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</row>
    <row r="488" spans="1:20" ht="12.75" customHeight="1">
      <c r="A488" s="183"/>
      <c r="B488" s="184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</row>
    <row r="489" spans="1:20" ht="12.75" customHeight="1">
      <c r="A489" s="183"/>
      <c r="B489" s="184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</row>
    <row r="490" spans="1:20" ht="12.75" customHeight="1">
      <c r="A490" s="183"/>
      <c r="B490" s="184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2"/>
      <c r="T490" s="182"/>
    </row>
    <row r="491" spans="1:20" ht="12.75" customHeight="1">
      <c r="A491" s="183"/>
      <c r="B491" s="184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  <c r="O491" s="182"/>
      <c r="P491" s="182"/>
      <c r="Q491" s="182"/>
      <c r="R491" s="182"/>
      <c r="S491" s="182"/>
      <c r="T491" s="182"/>
    </row>
    <row r="492" spans="1:20" ht="12.75" customHeight="1">
      <c r="A492" s="183"/>
      <c r="B492" s="184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  <c r="O492" s="182"/>
      <c r="P492" s="182"/>
      <c r="Q492" s="182"/>
      <c r="R492" s="182"/>
      <c r="S492" s="182"/>
      <c r="T492" s="182"/>
    </row>
    <row r="493" spans="1:20" ht="12.75" customHeight="1">
      <c r="A493" s="183"/>
      <c r="B493" s="184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  <c r="O493" s="182"/>
      <c r="P493" s="182"/>
      <c r="Q493" s="182"/>
      <c r="R493" s="182"/>
      <c r="S493" s="182"/>
      <c r="T493" s="182"/>
    </row>
    <row r="494" spans="1:20" ht="12.75" customHeight="1">
      <c r="A494" s="183"/>
      <c r="B494" s="184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82"/>
      <c r="S494" s="182"/>
      <c r="T494" s="182"/>
    </row>
    <row r="495" spans="1:20" ht="12.75" customHeight="1">
      <c r="A495" s="183"/>
      <c r="B495" s="184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  <c r="O495" s="182"/>
      <c r="P495" s="182"/>
      <c r="Q495" s="182"/>
      <c r="R495" s="182"/>
      <c r="S495" s="182"/>
      <c r="T495" s="182"/>
    </row>
    <row r="496" spans="1:20" ht="12.75" customHeight="1">
      <c r="A496" s="183"/>
      <c r="B496" s="184"/>
      <c r="C496" s="182"/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</row>
    <row r="497" spans="1:20" ht="12.75" customHeight="1">
      <c r="A497" s="183"/>
      <c r="B497" s="184"/>
      <c r="C497" s="182"/>
      <c r="D497" s="182"/>
      <c r="E497" s="182"/>
      <c r="F497" s="182"/>
      <c r="G497" s="182"/>
      <c r="H497" s="182"/>
      <c r="I497" s="182"/>
      <c r="J497" s="182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</row>
    <row r="498" spans="1:20" ht="12.75" customHeight="1">
      <c r="A498" s="183"/>
      <c r="B498" s="184"/>
      <c r="C498" s="182"/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</row>
    <row r="499" spans="1:20" ht="12.75" customHeight="1">
      <c r="A499" s="183"/>
      <c r="B499" s="184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</row>
    <row r="500" spans="1:20" ht="12.75" customHeight="1">
      <c r="A500" s="183"/>
      <c r="B500" s="184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</row>
    <row r="501" spans="1:20" ht="12.75" customHeight="1">
      <c r="A501" s="183"/>
      <c r="B501" s="184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</row>
    <row r="502" spans="1:20" ht="12.75" customHeight="1">
      <c r="A502" s="183"/>
      <c r="B502" s="184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</row>
    <row r="503" spans="1:20" ht="12.75" customHeight="1">
      <c r="A503" s="183"/>
      <c r="B503" s="184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</row>
    <row r="504" spans="1:20" ht="12.75" customHeight="1">
      <c r="A504" s="183"/>
      <c r="B504" s="184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</row>
    <row r="505" spans="1:20" ht="12.75" customHeight="1">
      <c r="A505" s="183"/>
      <c r="B505" s="184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  <c r="O505" s="182"/>
      <c r="P505" s="182"/>
      <c r="Q505" s="182"/>
      <c r="R505" s="182"/>
      <c r="S505" s="182"/>
      <c r="T505" s="182"/>
    </row>
    <row r="506" spans="1:20" ht="12.75" customHeight="1">
      <c r="A506" s="183"/>
      <c r="B506" s="184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</row>
    <row r="507" spans="1:20" ht="12.75" customHeight="1">
      <c r="A507" s="183"/>
      <c r="B507" s="184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  <c r="O507" s="182"/>
      <c r="P507" s="182"/>
      <c r="Q507" s="182"/>
      <c r="R507" s="182"/>
      <c r="S507" s="182"/>
      <c r="T507" s="182"/>
    </row>
    <row r="508" spans="1:20" ht="12.75" customHeight="1">
      <c r="A508" s="183"/>
      <c r="B508" s="184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</row>
    <row r="509" spans="1:20" ht="12.75" customHeight="1">
      <c r="A509" s="183"/>
      <c r="B509" s="184"/>
      <c r="C509" s="182"/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  <c r="O509" s="182"/>
      <c r="P509" s="182"/>
      <c r="Q509" s="182"/>
      <c r="R509" s="182"/>
      <c r="S509" s="182"/>
      <c r="T509" s="182"/>
    </row>
    <row r="510" spans="1:20" ht="12.75" customHeight="1">
      <c r="A510" s="183"/>
      <c r="B510" s="184"/>
      <c r="C510" s="182"/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</row>
    <row r="511" spans="1:20" ht="12.75" customHeight="1">
      <c r="A511" s="183"/>
      <c r="B511" s="184"/>
      <c r="C511" s="182"/>
      <c r="D511" s="182"/>
      <c r="E511" s="182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</row>
    <row r="512" spans="1:20" ht="12.75" customHeight="1">
      <c r="A512" s="183"/>
      <c r="B512" s="184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</row>
    <row r="513" spans="1:20" ht="12.75" customHeight="1">
      <c r="A513" s="183"/>
      <c r="B513" s="184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</row>
    <row r="514" spans="1:20" ht="12.75" customHeight="1">
      <c r="A514" s="183"/>
      <c r="B514" s="184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</row>
    <row r="515" spans="1:20" ht="12.75" customHeight="1">
      <c r="A515" s="183"/>
      <c r="B515" s="184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</row>
    <row r="516" spans="1:20" ht="12.75" customHeight="1">
      <c r="A516" s="183"/>
      <c r="B516" s="184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</row>
    <row r="517" spans="1:20" ht="12.75" customHeight="1">
      <c r="A517" s="183"/>
      <c r="B517" s="184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</row>
    <row r="518" spans="1:20" ht="12.75" customHeight="1">
      <c r="A518" s="183"/>
      <c r="B518" s="184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</row>
    <row r="519" spans="1:20" ht="12.75" customHeight="1">
      <c r="A519" s="183"/>
      <c r="B519" s="184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</row>
    <row r="520" spans="1:20" ht="12.75" customHeight="1">
      <c r="A520" s="183"/>
      <c r="B520" s="184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</row>
    <row r="521" spans="1:20" ht="12.75" customHeight="1">
      <c r="A521" s="183"/>
      <c r="B521" s="184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</row>
    <row r="522" spans="1:20" ht="12.75" customHeight="1">
      <c r="A522" s="183"/>
      <c r="B522" s="184"/>
      <c r="C522" s="182"/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</row>
    <row r="523" spans="1:20" ht="12.75" customHeight="1">
      <c r="A523" s="183"/>
      <c r="B523" s="184"/>
      <c r="C523" s="182"/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</row>
    <row r="524" spans="1:20" ht="12.75" customHeight="1">
      <c r="A524" s="183"/>
      <c r="B524" s="184"/>
      <c r="C524" s="182"/>
      <c r="D524" s="182"/>
      <c r="E524" s="182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</row>
    <row r="525" spans="1:20" ht="12.75" customHeight="1">
      <c r="A525" s="183"/>
      <c r="B525" s="184"/>
      <c r="C525" s="182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</row>
    <row r="526" spans="1:20" ht="12.75" customHeight="1">
      <c r="A526" s="183"/>
      <c r="B526" s="184"/>
      <c r="C526" s="182"/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</row>
    <row r="527" spans="1:20" ht="12.75" customHeight="1">
      <c r="A527" s="183"/>
      <c r="B527" s="184"/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</row>
    <row r="528" spans="1:20" ht="12.75" customHeight="1">
      <c r="A528" s="183"/>
      <c r="B528" s="184"/>
      <c r="C528" s="182"/>
      <c r="D528" s="182"/>
      <c r="E528" s="182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</row>
    <row r="529" spans="1:20" ht="12.75" customHeight="1">
      <c r="A529" s="183"/>
      <c r="B529" s="184"/>
      <c r="C529" s="182"/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</row>
    <row r="530" spans="1:20" ht="12.75" customHeight="1">
      <c r="A530" s="183"/>
      <c r="B530" s="184"/>
      <c r="C530" s="182"/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</row>
    <row r="531" spans="1:20" ht="12.75" customHeight="1">
      <c r="A531" s="183"/>
      <c r="B531" s="184"/>
      <c r="C531" s="182"/>
      <c r="D531" s="182"/>
      <c r="E531" s="182"/>
      <c r="F531" s="182"/>
      <c r="G531" s="182"/>
      <c r="H531" s="182"/>
      <c r="I531" s="182"/>
      <c r="J531" s="182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</row>
    <row r="532" spans="1:20" ht="12.75" customHeight="1">
      <c r="A532" s="183"/>
      <c r="B532" s="184"/>
      <c r="C532" s="182"/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</row>
    <row r="533" spans="1:20" ht="12.75" customHeight="1">
      <c r="A533" s="183"/>
      <c r="B533" s="184"/>
      <c r="C533" s="182"/>
      <c r="D533" s="182"/>
      <c r="E533" s="182"/>
      <c r="F533" s="182"/>
      <c r="G533" s="182"/>
      <c r="H533" s="182"/>
      <c r="I533" s="182"/>
      <c r="J533" s="182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</row>
    <row r="534" spans="1:20" ht="12.75" customHeight="1">
      <c r="A534" s="183"/>
      <c r="B534" s="184"/>
      <c r="C534" s="182"/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</row>
    <row r="535" spans="1:20" ht="12.75" customHeight="1">
      <c r="A535" s="183"/>
      <c r="B535" s="184"/>
      <c r="C535" s="182"/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</row>
    <row r="536" spans="1:20" ht="12.75" customHeight="1">
      <c r="A536" s="183"/>
      <c r="B536" s="184"/>
      <c r="C536" s="182"/>
      <c r="D536" s="182"/>
      <c r="E536" s="182"/>
      <c r="F536" s="182"/>
      <c r="G536" s="182"/>
      <c r="H536" s="182"/>
      <c r="I536" s="182"/>
      <c r="J536" s="182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</row>
    <row r="537" spans="1:20" ht="12.75" customHeight="1">
      <c r="A537" s="183"/>
      <c r="B537" s="184"/>
      <c r="C537" s="182"/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</row>
    <row r="538" spans="1:20" ht="12.75" customHeight="1">
      <c r="A538" s="183"/>
      <c r="B538" s="184"/>
      <c r="C538" s="182"/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</row>
    <row r="539" spans="1:20" ht="12.75" customHeight="1">
      <c r="A539" s="183"/>
      <c r="B539" s="184"/>
      <c r="C539" s="182"/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</row>
    <row r="540" spans="1:20" ht="12.75" customHeight="1">
      <c r="A540" s="183"/>
      <c r="B540" s="184"/>
      <c r="C540" s="182"/>
      <c r="D540" s="182"/>
      <c r="E540" s="182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</row>
    <row r="541" spans="1:20" ht="12.75" customHeight="1">
      <c r="A541" s="183"/>
      <c r="B541" s="184"/>
      <c r="C541" s="182"/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</row>
    <row r="542" spans="1:20" ht="12.75" customHeight="1">
      <c r="A542" s="183"/>
      <c r="B542" s="184"/>
      <c r="C542" s="182"/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</row>
    <row r="543" spans="1:20" ht="12.75" customHeight="1">
      <c r="A543" s="183"/>
      <c r="B543" s="184"/>
      <c r="C543" s="182"/>
      <c r="D543" s="182"/>
      <c r="E543" s="182"/>
      <c r="F543" s="182"/>
      <c r="G543" s="182"/>
      <c r="H543" s="182"/>
      <c r="I543" s="182"/>
      <c r="J543" s="182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</row>
    <row r="544" spans="1:20" ht="12.75" customHeight="1">
      <c r="A544" s="183"/>
      <c r="B544" s="184"/>
      <c r="C544" s="182"/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</row>
    <row r="545" spans="1:20" ht="12.75" customHeight="1">
      <c r="A545" s="183"/>
      <c r="B545" s="184"/>
      <c r="C545" s="182"/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</row>
    <row r="546" spans="1:20" ht="12.75" customHeight="1">
      <c r="A546" s="183"/>
      <c r="B546" s="184"/>
      <c r="C546" s="182"/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</row>
    <row r="547" spans="1:20" ht="12.75" customHeight="1">
      <c r="A547" s="183"/>
      <c r="B547" s="184"/>
      <c r="C547" s="182"/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</row>
    <row r="548" spans="1:20" ht="12.75" customHeight="1">
      <c r="A548" s="183"/>
      <c r="B548" s="184"/>
      <c r="C548" s="182"/>
      <c r="D548" s="182"/>
      <c r="E548" s="182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</row>
    <row r="549" spans="1:20" ht="12.75" customHeight="1">
      <c r="A549" s="183"/>
      <c r="B549" s="184"/>
      <c r="C549" s="182"/>
      <c r="D549" s="182"/>
      <c r="E549" s="182"/>
      <c r="F549" s="182"/>
      <c r="G549" s="182"/>
      <c r="H549" s="182"/>
      <c r="I549" s="182"/>
      <c r="J549" s="182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</row>
    <row r="550" spans="1:20" ht="12.75" customHeight="1">
      <c r="A550" s="183"/>
      <c r="B550" s="184"/>
      <c r="C550" s="182"/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</row>
    <row r="551" spans="1:20" ht="12.75" customHeight="1">
      <c r="A551" s="183"/>
      <c r="B551" s="184"/>
      <c r="C551" s="182"/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</row>
    <row r="552" spans="1:20" ht="12.75" customHeight="1">
      <c r="A552" s="183"/>
      <c r="B552" s="184"/>
      <c r="C552" s="182"/>
      <c r="D552" s="182"/>
      <c r="E552" s="182"/>
      <c r="F552" s="182"/>
      <c r="G552" s="182"/>
      <c r="H552" s="182"/>
      <c r="I552" s="182"/>
      <c r="J552" s="182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</row>
    <row r="553" spans="1:20" ht="12.75" customHeight="1">
      <c r="A553" s="183"/>
      <c r="B553" s="184"/>
      <c r="C553" s="182"/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</row>
    <row r="554" spans="1:20" ht="12.75" customHeight="1">
      <c r="A554" s="183"/>
      <c r="B554" s="184"/>
      <c r="C554" s="182"/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</row>
    <row r="555" spans="1:20" ht="12.75" customHeight="1">
      <c r="A555" s="183"/>
      <c r="B555" s="184"/>
      <c r="C555" s="182"/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</row>
    <row r="556" spans="1:20" ht="12.75" customHeight="1">
      <c r="A556" s="183"/>
      <c r="B556" s="184"/>
      <c r="C556" s="182"/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</row>
    <row r="557" spans="1:20" ht="12.75" customHeight="1">
      <c r="A557" s="183"/>
      <c r="B557" s="184"/>
      <c r="C557" s="182"/>
      <c r="D557" s="182"/>
      <c r="E557" s="182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</row>
    <row r="558" spans="1:20" ht="12.75" customHeight="1">
      <c r="A558" s="183"/>
      <c r="B558" s="184"/>
      <c r="C558" s="182"/>
      <c r="D558" s="182"/>
      <c r="E558" s="182"/>
      <c r="F558" s="182"/>
      <c r="G558" s="182"/>
      <c r="H558" s="182"/>
      <c r="I558" s="182"/>
      <c r="J558" s="182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</row>
    <row r="559" spans="1:20" ht="12.75" customHeight="1">
      <c r="A559" s="183"/>
      <c r="B559" s="184"/>
      <c r="C559" s="182"/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</row>
    <row r="560" spans="1:20" ht="12.75" customHeight="1">
      <c r="A560" s="183"/>
      <c r="B560" s="184"/>
      <c r="C560" s="182"/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</row>
    <row r="561" spans="1:20" ht="12.75" customHeight="1">
      <c r="A561" s="183"/>
      <c r="B561" s="184"/>
      <c r="C561" s="182"/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</row>
    <row r="562" spans="1:20" ht="12.75" customHeight="1">
      <c r="A562" s="183"/>
      <c r="B562" s="184"/>
      <c r="C562" s="182"/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</row>
    <row r="563" spans="1:20" ht="12.75" customHeight="1">
      <c r="A563" s="183"/>
      <c r="B563" s="184"/>
      <c r="C563" s="182"/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</row>
    <row r="564" spans="1:20" ht="12.75" customHeight="1">
      <c r="A564" s="183"/>
      <c r="B564" s="184"/>
      <c r="C564" s="182"/>
      <c r="D564" s="182"/>
      <c r="E564" s="182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</row>
    <row r="565" spans="1:20" ht="12.75" customHeight="1">
      <c r="A565" s="183"/>
      <c r="B565" s="184"/>
      <c r="C565" s="182"/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</row>
    <row r="566" spans="1:20" ht="12.75" customHeight="1">
      <c r="A566" s="183"/>
      <c r="B566" s="184"/>
      <c r="C566" s="182"/>
      <c r="D566" s="182"/>
      <c r="E566" s="182"/>
      <c r="F566" s="182"/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</row>
    <row r="567" spans="1:20" ht="12.75" customHeight="1">
      <c r="A567" s="183"/>
      <c r="B567" s="184"/>
      <c r="C567" s="182"/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</row>
    <row r="568" spans="1:20" ht="12.75" customHeight="1">
      <c r="A568" s="183"/>
      <c r="B568" s="184"/>
      <c r="C568" s="182"/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</row>
    <row r="569" spans="1:20" ht="12.75" customHeight="1">
      <c r="A569" s="183"/>
      <c r="B569" s="184"/>
      <c r="C569" s="182"/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</row>
    <row r="570" spans="1:20" ht="12.75" customHeight="1">
      <c r="A570" s="183"/>
      <c r="B570" s="184"/>
      <c r="C570" s="182"/>
      <c r="D570" s="182"/>
      <c r="E570" s="182"/>
      <c r="F570" s="182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</row>
    <row r="571" spans="1:20" ht="12.75" customHeight="1">
      <c r="A571" s="183"/>
      <c r="B571" s="184"/>
      <c r="C571" s="182"/>
      <c r="D571" s="182"/>
      <c r="E571" s="182"/>
      <c r="F571" s="182"/>
      <c r="G571" s="182"/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</row>
    <row r="572" spans="1:20" ht="12.75" customHeight="1">
      <c r="A572" s="183"/>
      <c r="B572" s="184"/>
      <c r="C572" s="182"/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</row>
    <row r="573" spans="1:20" ht="12.75" customHeight="1">
      <c r="A573" s="183"/>
      <c r="B573" s="184"/>
      <c r="C573" s="182"/>
      <c r="D573" s="182"/>
      <c r="E573" s="182"/>
      <c r="F573" s="182"/>
      <c r="G573" s="182"/>
      <c r="H573" s="182"/>
      <c r="I573" s="182"/>
      <c r="J573" s="182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</row>
    <row r="574" spans="1:20" ht="12.75" customHeight="1">
      <c r="A574" s="183"/>
      <c r="B574" s="184"/>
      <c r="C574" s="182"/>
      <c r="D574" s="182"/>
      <c r="E574" s="182"/>
      <c r="F574" s="182"/>
      <c r="G574" s="182"/>
      <c r="H574" s="182"/>
      <c r="I574" s="182"/>
      <c r="J574" s="182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</row>
    <row r="575" spans="1:20" ht="12.75" customHeight="1">
      <c r="A575" s="183"/>
      <c r="B575" s="184"/>
      <c r="C575" s="182"/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82"/>
      <c r="S575" s="182"/>
      <c r="T575" s="182"/>
    </row>
    <row r="576" spans="1:20" ht="12.75" customHeight="1">
      <c r="A576" s="183"/>
      <c r="B576" s="184"/>
      <c r="C576" s="182"/>
      <c r="D576" s="182"/>
      <c r="E576" s="182"/>
      <c r="F576" s="182"/>
      <c r="G576" s="182"/>
      <c r="H576" s="182"/>
      <c r="I576" s="182"/>
      <c r="J576" s="182"/>
      <c r="K576" s="182"/>
      <c r="L576" s="182"/>
      <c r="M576" s="182"/>
      <c r="N576" s="182"/>
      <c r="O576" s="182"/>
      <c r="P576" s="182"/>
      <c r="Q576" s="182"/>
      <c r="R576" s="182"/>
      <c r="S576" s="182"/>
      <c r="T576" s="182"/>
    </row>
    <row r="577" spans="1:20" ht="12.75" customHeight="1">
      <c r="A577" s="183"/>
      <c r="B577" s="184"/>
      <c r="C577" s="182"/>
      <c r="D577" s="182"/>
      <c r="E577" s="182"/>
      <c r="F577" s="182"/>
      <c r="G577" s="182"/>
      <c r="H577" s="182"/>
      <c r="I577" s="182"/>
      <c r="J577" s="182"/>
      <c r="K577" s="182"/>
      <c r="L577" s="182"/>
      <c r="M577" s="182"/>
      <c r="N577" s="182"/>
      <c r="O577" s="182"/>
      <c r="P577" s="182"/>
      <c r="Q577" s="182"/>
      <c r="R577" s="182"/>
      <c r="S577" s="182"/>
      <c r="T577" s="182"/>
    </row>
    <row r="578" spans="1:20" ht="12.75" customHeight="1">
      <c r="A578" s="183"/>
      <c r="B578" s="184"/>
      <c r="C578" s="182"/>
      <c r="D578" s="182"/>
      <c r="E578" s="182"/>
      <c r="F578" s="182"/>
      <c r="G578" s="182"/>
      <c r="H578" s="182"/>
      <c r="I578" s="182"/>
      <c r="J578" s="182"/>
      <c r="K578" s="182"/>
      <c r="L578" s="182"/>
      <c r="M578" s="182"/>
      <c r="N578" s="182"/>
      <c r="O578" s="182"/>
      <c r="P578" s="182"/>
      <c r="Q578" s="182"/>
      <c r="R578" s="182"/>
      <c r="S578" s="182"/>
      <c r="T578" s="182"/>
    </row>
    <row r="579" spans="1:20" ht="12.75" customHeight="1">
      <c r="A579" s="183"/>
      <c r="B579" s="184"/>
      <c r="C579" s="182"/>
      <c r="D579" s="182"/>
      <c r="E579" s="182"/>
      <c r="F579" s="182"/>
      <c r="G579" s="182"/>
      <c r="H579" s="182"/>
      <c r="I579" s="182"/>
      <c r="J579" s="182"/>
      <c r="K579" s="182"/>
      <c r="L579" s="182"/>
      <c r="M579" s="182"/>
      <c r="N579" s="182"/>
      <c r="O579" s="182"/>
      <c r="P579" s="182"/>
      <c r="Q579" s="182"/>
      <c r="R579" s="182"/>
      <c r="S579" s="182"/>
      <c r="T579" s="182"/>
    </row>
    <row r="580" spans="1:20" ht="12.75" customHeight="1">
      <c r="A580" s="183"/>
      <c r="B580" s="184"/>
      <c r="C580" s="182"/>
      <c r="D580" s="182"/>
      <c r="E580" s="182"/>
      <c r="F580" s="182"/>
      <c r="G580" s="182"/>
      <c r="H580" s="182"/>
      <c r="I580" s="182"/>
      <c r="J580" s="182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</row>
    <row r="581" spans="1:20" ht="12.75" customHeight="1">
      <c r="A581" s="183"/>
      <c r="B581" s="184"/>
      <c r="C581" s="182"/>
      <c r="D581" s="182"/>
      <c r="E581" s="182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</row>
    <row r="582" spans="1:20" ht="12.75" customHeight="1">
      <c r="A582" s="183"/>
      <c r="B582" s="184"/>
      <c r="C582" s="182"/>
      <c r="D582" s="182"/>
      <c r="E582" s="182"/>
      <c r="F582" s="182"/>
      <c r="G582" s="182"/>
      <c r="H582" s="182"/>
      <c r="I582" s="182"/>
      <c r="J582" s="182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</row>
    <row r="583" spans="1:20" ht="12.75" customHeight="1">
      <c r="A583" s="183"/>
      <c r="B583" s="184"/>
      <c r="C583" s="182"/>
      <c r="D583" s="182"/>
      <c r="E583" s="182"/>
      <c r="F583" s="182"/>
      <c r="G583" s="182"/>
      <c r="H583" s="182"/>
      <c r="I583" s="182"/>
      <c r="J583" s="182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</row>
    <row r="584" spans="1:20" ht="12.75" customHeight="1">
      <c r="A584" s="183"/>
      <c r="B584" s="184"/>
      <c r="C584" s="182"/>
      <c r="D584" s="182"/>
      <c r="E584" s="182"/>
      <c r="F584" s="182"/>
      <c r="G584" s="182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</row>
    <row r="585" spans="1:20" ht="12.75" customHeight="1">
      <c r="A585" s="183"/>
      <c r="B585" s="184"/>
      <c r="C585" s="182"/>
      <c r="D585" s="182"/>
      <c r="E585" s="182"/>
      <c r="F585" s="182"/>
      <c r="G585" s="182"/>
      <c r="H585" s="182"/>
      <c r="I585" s="182"/>
      <c r="J585" s="182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</row>
    <row r="586" spans="1:20" ht="12.75" customHeight="1">
      <c r="A586" s="183"/>
      <c r="B586" s="184"/>
      <c r="C586" s="182"/>
      <c r="D586" s="182"/>
      <c r="E586" s="182"/>
      <c r="F586" s="182"/>
      <c r="G586" s="182"/>
      <c r="H586" s="182"/>
      <c r="I586" s="182"/>
      <c r="J586" s="182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</row>
    <row r="587" spans="1:20" ht="12.75" customHeight="1">
      <c r="A587" s="183"/>
      <c r="B587" s="184"/>
      <c r="C587" s="182"/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</row>
    <row r="588" spans="1:20" ht="12.75" customHeight="1">
      <c r="A588" s="183"/>
      <c r="B588" s="184"/>
      <c r="C588" s="182"/>
      <c r="D588" s="182"/>
      <c r="E588" s="182"/>
      <c r="F588" s="182"/>
      <c r="G588" s="182"/>
      <c r="H588" s="182"/>
      <c r="I588" s="182"/>
      <c r="J588" s="182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</row>
    <row r="589" spans="1:20" ht="12.75" customHeight="1">
      <c r="A589" s="183"/>
      <c r="B589" s="184"/>
      <c r="C589" s="182"/>
      <c r="D589" s="182"/>
      <c r="E589" s="182"/>
      <c r="F589" s="182"/>
      <c r="G589" s="182"/>
      <c r="H589" s="182"/>
      <c r="I589" s="182"/>
      <c r="J589" s="182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</row>
    <row r="590" spans="1:20" ht="12.75" customHeight="1">
      <c r="A590" s="183"/>
      <c r="B590" s="184"/>
      <c r="C590" s="182"/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</row>
    <row r="591" spans="1:20" ht="12.75" customHeight="1">
      <c r="A591" s="183"/>
      <c r="B591" s="184"/>
      <c r="C591" s="182"/>
      <c r="D591" s="182"/>
      <c r="E591" s="182"/>
      <c r="F591" s="182"/>
      <c r="G591" s="182"/>
      <c r="H591" s="182"/>
      <c r="I591" s="182"/>
      <c r="J591" s="182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</row>
    <row r="592" spans="1:20" ht="12.75" customHeight="1">
      <c r="A592" s="183"/>
      <c r="B592" s="184"/>
      <c r="C592" s="182"/>
      <c r="D592" s="182"/>
      <c r="E592" s="182"/>
      <c r="F592" s="182"/>
      <c r="G592" s="182"/>
      <c r="H592" s="182"/>
      <c r="I592" s="182"/>
      <c r="J592" s="182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</row>
    <row r="593" spans="1:20" ht="12.75" customHeight="1">
      <c r="A593" s="183"/>
      <c r="B593" s="184"/>
      <c r="C593" s="182"/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2"/>
      <c r="T593" s="182"/>
    </row>
    <row r="594" spans="1:20" ht="12.75" customHeight="1">
      <c r="A594" s="183"/>
      <c r="B594" s="184"/>
      <c r="C594" s="182"/>
      <c r="D594" s="182"/>
      <c r="E594" s="182"/>
      <c r="F594" s="182"/>
      <c r="G594" s="182"/>
      <c r="H594" s="182"/>
      <c r="I594" s="182"/>
      <c r="J594" s="182"/>
      <c r="K594" s="182"/>
      <c r="L594" s="182"/>
      <c r="M594" s="182"/>
      <c r="N594" s="182"/>
      <c r="O594" s="182"/>
      <c r="P594" s="182"/>
      <c r="Q594" s="182"/>
      <c r="R594" s="182"/>
      <c r="S594" s="182"/>
      <c r="T594" s="182"/>
    </row>
    <row r="595" spans="1:20" ht="12.75" customHeight="1">
      <c r="A595" s="183"/>
      <c r="B595" s="184"/>
      <c r="C595" s="182"/>
      <c r="D595" s="182"/>
      <c r="E595" s="182"/>
      <c r="F595" s="182"/>
      <c r="G595" s="182"/>
      <c r="H595" s="182"/>
      <c r="I595" s="182"/>
      <c r="J595" s="182"/>
      <c r="K595" s="182"/>
      <c r="L595" s="182"/>
      <c r="M595" s="182"/>
      <c r="N595" s="182"/>
      <c r="O595" s="182"/>
      <c r="P595" s="182"/>
      <c r="Q595" s="182"/>
      <c r="R595" s="182"/>
      <c r="S595" s="182"/>
      <c r="T595" s="182"/>
    </row>
    <row r="596" spans="1:20" ht="12.75" customHeight="1">
      <c r="A596" s="183"/>
      <c r="B596" s="184"/>
      <c r="C596" s="182"/>
      <c r="D596" s="182"/>
      <c r="E596" s="182"/>
      <c r="F596" s="182"/>
      <c r="G596" s="182"/>
      <c r="H596" s="182"/>
      <c r="I596" s="182"/>
      <c r="J596" s="182"/>
      <c r="K596" s="182"/>
      <c r="L596" s="182"/>
      <c r="M596" s="182"/>
      <c r="N596" s="182"/>
      <c r="O596" s="182"/>
      <c r="P596" s="182"/>
      <c r="Q596" s="182"/>
      <c r="R596" s="182"/>
      <c r="S596" s="182"/>
      <c r="T596" s="182"/>
    </row>
    <row r="597" spans="1:20" ht="12.75" customHeight="1">
      <c r="A597" s="183"/>
      <c r="B597" s="184"/>
      <c r="C597" s="182"/>
      <c r="D597" s="182"/>
      <c r="E597" s="182"/>
      <c r="F597" s="182"/>
      <c r="G597" s="182"/>
      <c r="H597" s="182"/>
      <c r="I597" s="182"/>
      <c r="J597" s="182"/>
      <c r="K597" s="182"/>
      <c r="L597" s="182"/>
      <c r="M597" s="182"/>
      <c r="N597" s="182"/>
      <c r="O597" s="182"/>
      <c r="P597" s="182"/>
      <c r="Q597" s="182"/>
      <c r="R597" s="182"/>
      <c r="S597" s="182"/>
      <c r="T597" s="182"/>
    </row>
    <row r="598" spans="1:20" ht="12.75" customHeight="1">
      <c r="A598" s="183"/>
      <c r="B598" s="184"/>
      <c r="C598" s="182"/>
      <c r="D598" s="182"/>
      <c r="E598" s="182"/>
      <c r="F598" s="182"/>
      <c r="G598" s="182"/>
      <c r="H598" s="182"/>
      <c r="I598" s="182"/>
      <c r="J598" s="182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</row>
    <row r="599" spans="1:20" ht="12.75" customHeight="1">
      <c r="A599" s="183"/>
      <c r="B599" s="184"/>
      <c r="C599" s="182"/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2"/>
      <c r="T599" s="182"/>
    </row>
    <row r="600" spans="1:20" ht="12.75" customHeight="1">
      <c r="A600" s="183"/>
      <c r="B600" s="184"/>
      <c r="C600" s="182"/>
      <c r="D600" s="182"/>
      <c r="E600" s="182"/>
      <c r="F600" s="182"/>
      <c r="G600" s="182"/>
      <c r="H600" s="182"/>
      <c r="I600" s="182"/>
      <c r="J600" s="182"/>
      <c r="K600" s="182"/>
      <c r="L600" s="182"/>
      <c r="M600" s="182"/>
      <c r="N600" s="182"/>
      <c r="O600" s="182"/>
      <c r="P600" s="182"/>
      <c r="Q600" s="182"/>
      <c r="R600" s="182"/>
      <c r="S600" s="182"/>
      <c r="T600" s="182"/>
    </row>
    <row r="601" spans="1:20" ht="12.75" customHeight="1">
      <c r="A601" s="183"/>
      <c r="B601" s="184"/>
      <c r="C601" s="182"/>
      <c r="D601" s="182"/>
      <c r="E601" s="182"/>
      <c r="F601" s="182"/>
      <c r="G601" s="182"/>
      <c r="H601" s="182"/>
      <c r="I601" s="182"/>
      <c r="J601" s="182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</row>
    <row r="602" spans="1:20" ht="12.75" customHeight="1">
      <c r="A602" s="183"/>
      <c r="B602" s="184"/>
      <c r="C602" s="182"/>
      <c r="D602" s="182"/>
      <c r="E602" s="182"/>
      <c r="F602" s="182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</row>
    <row r="603" spans="1:20" ht="12.75" customHeight="1">
      <c r="A603" s="183"/>
      <c r="B603" s="184"/>
      <c r="C603" s="182"/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</row>
    <row r="604" spans="1:20" ht="12.75" customHeight="1">
      <c r="A604" s="183"/>
      <c r="B604" s="184"/>
      <c r="C604" s="182"/>
      <c r="D604" s="182"/>
      <c r="E604" s="182"/>
      <c r="F604" s="182"/>
      <c r="G604" s="182"/>
      <c r="H604" s="182"/>
      <c r="I604" s="182"/>
      <c r="J604" s="182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</row>
    <row r="605" spans="1:20" ht="12.75" customHeight="1">
      <c r="A605" s="183"/>
      <c r="B605" s="184"/>
      <c r="C605" s="182"/>
      <c r="D605" s="182"/>
      <c r="E605" s="182"/>
      <c r="F605" s="182"/>
      <c r="G605" s="182"/>
      <c r="H605" s="182"/>
      <c r="I605" s="182"/>
      <c r="J605" s="182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</row>
    <row r="606" spans="1:20" ht="12.75" customHeight="1">
      <c r="A606" s="183"/>
      <c r="B606" s="184"/>
      <c r="C606" s="182"/>
      <c r="D606" s="182"/>
      <c r="E606" s="182"/>
      <c r="F606" s="182"/>
      <c r="G606" s="182"/>
      <c r="H606" s="182"/>
      <c r="I606" s="182"/>
      <c r="J606" s="182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</row>
    <row r="607" spans="1:20" ht="12.75" customHeight="1">
      <c r="A607" s="183"/>
      <c r="B607" s="184"/>
      <c r="C607" s="182"/>
      <c r="D607" s="182"/>
      <c r="E607" s="182"/>
      <c r="F607" s="182"/>
      <c r="G607" s="182"/>
      <c r="H607" s="182"/>
      <c r="I607" s="182"/>
      <c r="J607" s="182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</row>
    <row r="608" spans="1:20" ht="12.75" customHeight="1">
      <c r="A608" s="183"/>
      <c r="B608" s="184"/>
      <c r="C608" s="182"/>
      <c r="D608" s="182"/>
      <c r="E608" s="182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</row>
    <row r="609" spans="1:20" ht="12.75" customHeight="1">
      <c r="A609" s="183"/>
      <c r="B609" s="184"/>
      <c r="C609" s="182"/>
      <c r="D609" s="182"/>
      <c r="E609" s="182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</row>
    <row r="610" spans="1:20" ht="12.75" customHeight="1">
      <c r="A610" s="183"/>
      <c r="B610" s="184"/>
      <c r="C610" s="182"/>
      <c r="D610" s="182"/>
      <c r="E610" s="182"/>
      <c r="F610" s="182"/>
      <c r="G610" s="182"/>
      <c r="H610" s="182"/>
      <c r="I610" s="182"/>
      <c r="J610" s="182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</row>
    <row r="611" spans="1:20" ht="12.75" customHeight="1">
      <c r="A611" s="183"/>
      <c r="B611" s="184"/>
      <c r="C611" s="182"/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</row>
    <row r="612" spans="1:20" ht="12.75" customHeight="1">
      <c r="A612" s="183"/>
      <c r="B612" s="184"/>
      <c r="C612" s="182"/>
      <c r="D612" s="182"/>
      <c r="E612" s="182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</row>
    <row r="613" spans="1:20" ht="12.75" customHeight="1">
      <c r="A613" s="183"/>
      <c r="B613" s="184"/>
      <c r="C613" s="182"/>
      <c r="D613" s="182"/>
      <c r="E613" s="182"/>
      <c r="F613" s="182"/>
      <c r="G613" s="182"/>
      <c r="H613" s="182"/>
      <c r="I613" s="182"/>
      <c r="J613" s="182"/>
      <c r="K613" s="182"/>
      <c r="L613" s="182"/>
      <c r="M613" s="182"/>
      <c r="N613" s="182"/>
      <c r="O613" s="182"/>
      <c r="P613" s="182"/>
      <c r="Q613" s="182"/>
      <c r="R613" s="182"/>
      <c r="S613" s="182"/>
      <c r="T613" s="182"/>
    </row>
    <row r="614" spans="1:20" ht="12.75" customHeight="1">
      <c r="A614" s="183"/>
      <c r="B614" s="184"/>
      <c r="C614" s="182"/>
      <c r="D614" s="182"/>
      <c r="E614" s="182"/>
      <c r="F614" s="182"/>
      <c r="G614" s="182"/>
      <c r="H614" s="182"/>
      <c r="I614" s="182"/>
      <c r="J614" s="182"/>
      <c r="K614" s="182"/>
      <c r="L614" s="182"/>
      <c r="M614" s="182"/>
      <c r="N614" s="182"/>
      <c r="O614" s="182"/>
      <c r="P614" s="182"/>
      <c r="Q614" s="182"/>
      <c r="R614" s="182"/>
      <c r="S614" s="182"/>
      <c r="T614" s="182"/>
    </row>
    <row r="615" spans="1:20" ht="12.75" customHeight="1">
      <c r="A615" s="183"/>
      <c r="B615" s="184"/>
      <c r="C615" s="182"/>
      <c r="D615" s="182"/>
      <c r="E615" s="182"/>
      <c r="F615" s="182"/>
      <c r="G615" s="182"/>
      <c r="H615" s="182"/>
      <c r="I615" s="182"/>
      <c r="J615" s="182"/>
      <c r="K615" s="182"/>
      <c r="L615" s="182"/>
      <c r="M615" s="182"/>
      <c r="N615" s="182"/>
      <c r="O615" s="182"/>
      <c r="P615" s="182"/>
      <c r="Q615" s="182"/>
      <c r="R615" s="182"/>
      <c r="S615" s="182"/>
      <c r="T615" s="182"/>
    </row>
    <row r="616" spans="1:20" ht="12.75" customHeight="1">
      <c r="A616" s="183"/>
      <c r="B616" s="184"/>
      <c r="C616" s="182"/>
      <c r="D616" s="182"/>
      <c r="E616" s="182"/>
      <c r="F616" s="182"/>
      <c r="G616" s="182"/>
      <c r="H616" s="182"/>
      <c r="I616" s="182"/>
      <c r="J616" s="182"/>
      <c r="K616" s="182"/>
      <c r="L616" s="182"/>
      <c r="M616" s="182"/>
      <c r="N616" s="182"/>
      <c r="O616" s="182"/>
      <c r="P616" s="182"/>
      <c r="Q616" s="182"/>
      <c r="R616" s="182"/>
      <c r="S616" s="182"/>
      <c r="T616" s="182"/>
    </row>
    <row r="617" spans="1:20" ht="12.75" customHeight="1">
      <c r="A617" s="183"/>
      <c r="B617" s="184"/>
      <c r="C617" s="182"/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2"/>
      <c r="T617" s="182"/>
    </row>
    <row r="618" spans="1:20" ht="12.75" customHeight="1">
      <c r="A618" s="183"/>
      <c r="B618" s="184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</row>
    <row r="619" spans="1:20" ht="12.75" customHeight="1">
      <c r="A619" s="183"/>
      <c r="B619" s="184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</row>
    <row r="620" spans="1:20" ht="12.75" customHeight="1">
      <c r="A620" s="183"/>
      <c r="B620" s="184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</row>
    <row r="621" spans="1:20" ht="12.75" customHeight="1">
      <c r="A621" s="183"/>
      <c r="B621" s="184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</row>
    <row r="622" spans="1:20" ht="12.75" customHeight="1">
      <c r="A622" s="183"/>
      <c r="B622" s="184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</row>
    <row r="623" spans="1:20" ht="12.75" customHeight="1">
      <c r="A623" s="183"/>
      <c r="B623" s="184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</row>
    <row r="624" spans="1:20" ht="12.75" customHeight="1">
      <c r="A624" s="183"/>
      <c r="B624" s="184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</row>
    <row r="625" spans="1:20" ht="12.75" customHeight="1">
      <c r="A625" s="183"/>
      <c r="B625" s="184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</row>
    <row r="626" spans="1:20" ht="12.75" customHeight="1">
      <c r="A626" s="183"/>
      <c r="B626" s="184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</row>
    <row r="627" spans="1:20" ht="12.75" customHeight="1">
      <c r="A627" s="183"/>
      <c r="B627" s="184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</row>
    <row r="628" spans="1:20" ht="12.75" customHeight="1">
      <c r="A628" s="183"/>
      <c r="B628" s="184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</row>
    <row r="629" spans="1:20" ht="12.75" customHeight="1">
      <c r="A629" s="183"/>
      <c r="B629" s="184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</row>
    <row r="630" spans="1:20" ht="12.75" customHeight="1">
      <c r="A630" s="183"/>
      <c r="B630" s="184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</row>
    <row r="631" spans="1:20" ht="12.75" customHeight="1">
      <c r="A631" s="183"/>
      <c r="B631" s="184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</row>
    <row r="632" spans="1:20" ht="12.75" customHeight="1">
      <c r="A632" s="183"/>
      <c r="B632" s="184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</row>
    <row r="633" spans="1:20" ht="12.75" customHeight="1">
      <c r="A633" s="183"/>
      <c r="B633" s="184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</row>
    <row r="634" spans="1:20" ht="12.75" customHeight="1">
      <c r="A634" s="183"/>
      <c r="B634" s="184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</row>
    <row r="635" spans="1:20" ht="12.75" customHeight="1">
      <c r="A635" s="183"/>
      <c r="B635" s="184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</row>
    <row r="636" spans="1:20" ht="12.75" customHeight="1">
      <c r="A636" s="183"/>
      <c r="B636" s="184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</row>
    <row r="637" spans="1:20" ht="12.75" customHeight="1">
      <c r="A637" s="183"/>
      <c r="B637" s="184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</row>
    <row r="638" spans="1:20" ht="12.75" customHeight="1">
      <c r="A638" s="183"/>
      <c r="B638" s="184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</row>
    <row r="639" spans="1:20" ht="12.75" customHeight="1">
      <c r="A639" s="183"/>
      <c r="B639" s="184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</row>
    <row r="640" spans="1:20" ht="12.75" customHeight="1">
      <c r="A640" s="183"/>
      <c r="B640" s="184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</row>
    <row r="641" spans="1:20" ht="12.75" customHeight="1">
      <c r="A641" s="183"/>
      <c r="B641" s="184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</row>
    <row r="642" spans="1:20" ht="12.75" customHeight="1">
      <c r="A642" s="183"/>
      <c r="B642" s="184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</row>
    <row r="643" spans="1:20" ht="12.75" customHeight="1">
      <c r="A643" s="183"/>
      <c r="B643" s="184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</row>
    <row r="644" spans="1:20" ht="12.75" customHeight="1">
      <c r="A644" s="183"/>
      <c r="B644" s="184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</row>
    <row r="645" spans="1:20" ht="12.75" customHeight="1">
      <c r="A645" s="183"/>
      <c r="B645" s="184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</row>
    <row r="646" spans="1:20" ht="12.75" customHeight="1">
      <c r="A646" s="183"/>
      <c r="B646" s="184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</row>
    <row r="647" spans="1:20" ht="12.75" customHeight="1">
      <c r="A647" s="183"/>
      <c r="B647" s="184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</row>
    <row r="648" spans="1:20" ht="12.75" customHeight="1">
      <c r="A648" s="183"/>
      <c r="B648" s="184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</row>
    <row r="649" spans="1:20" ht="12.75" customHeight="1">
      <c r="A649" s="183"/>
      <c r="B649" s="184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</row>
    <row r="650" spans="1:20" ht="12.75" customHeight="1">
      <c r="A650" s="183"/>
      <c r="B650" s="184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</row>
    <row r="651" spans="1:20" ht="12.75" customHeight="1">
      <c r="A651" s="183"/>
      <c r="B651" s="184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</row>
    <row r="652" spans="1:20" ht="12.75" customHeight="1">
      <c r="A652" s="183"/>
      <c r="B652" s="184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</row>
    <row r="653" spans="1:20" ht="12.75" customHeight="1">
      <c r="A653" s="183"/>
      <c r="B653" s="184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</row>
    <row r="654" spans="1:20" ht="12.75" customHeight="1">
      <c r="A654" s="183"/>
      <c r="B654" s="184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</row>
    <row r="655" spans="1:20" ht="12.75" customHeight="1">
      <c r="A655" s="183"/>
      <c r="B655" s="184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</row>
    <row r="656" spans="1:20" ht="12.75" customHeight="1">
      <c r="A656" s="183"/>
      <c r="B656" s="184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</row>
    <row r="657" spans="1:20" ht="12.75" customHeight="1">
      <c r="A657" s="183"/>
      <c r="B657" s="184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</row>
    <row r="658" spans="1:20" ht="12.75" customHeight="1">
      <c r="A658" s="183"/>
      <c r="B658" s="184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</row>
    <row r="659" spans="1:20" ht="12.75" customHeight="1">
      <c r="A659" s="183"/>
      <c r="B659" s="184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</row>
    <row r="660" spans="1:20" ht="12.75" customHeight="1">
      <c r="A660" s="183"/>
      <c r="B660" s="184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</row>
    <row r="661" spans="1:20" ht="12.75" customHeight="1">
      <c r="A661" s="183"/>
      <c r="B661" s="184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</row>
    <row r="662" spans="1:20" ht="12.75" customHeight="1">
      <c r="A662" s="183"/>
      <c r="B662" s="184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</row>
    <row r="663" spans="1:20" ht="12.75" customHeight="1">
      <c r="A663" s="183"/>
      <c r="B663" s="184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</row>
    <row r="664" spans="1:20" ht="12.75" customHeight="1">
      <c r="A664" s="183"/>
      <c r="B664" s="184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</row>
    <row r="665" spans="1:20" ht="12.75" customHeight="1">
      <c r="A665" s="183"/>
      <c r="B665" s="184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</row>
    <row r="666" spans="1:20" ht="12.75" customHeight="1">
      <c r="A666" s="183"/>
      <c r="B666" s="184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</row>
    <row r="667" spans="1:20" ht="12.75" customHeight="1">
      <c r="A667" s="183"/>
      <c r="B667" s="184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</row>
    <row r="668" spans="1:20" ht="12.75" customHeight="1">
      <c r="A668" s="183"/>
      <c r="B668" s="184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</row>
    <row r="669" spans="1:20" ht="12.75" customHeight="1">
      <c r="A669" s="183"/>
      <c r="B669" s="184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</row>
    <row r="670" spans="1:20" ht="12.75" customHeight="1">
      <c r="A670" s="183"/>
      <c r="B670" s="184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</row>
    <row r="671" spans="1:20" ht="12.75" customHeight="1">
      <c r="A671" s="183"/>
      <c r="B671" s="184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</row>
    <row r="672" spans="1:20" ht="12.75" customHeight="1">
      <c r="A672" s="183"/>
      <c r="B672" s="184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</row>
    <row r="673" spans="1:20" ht="12.75" customHeight="1">
      <c r="A673" s="183"/>
      <c r="B673" s="184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</row>
    <row r="674" spans="1:20" ht="12.75" customHeight="1">
      <c r="A674" s="183"/>
      <c r="B674" s="184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</row>
    <row r="675" spans="1:20" ht="12.75" customHeight="1">
      <c r="A675" s="183"/>
      <c r="B675" s="184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</row>
    <row r="676" spans="1:20" ht="12.75" customHeight="1">
      <c r="A676" s="183"/>
      <c r="B676" s="184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</row>
    <row r="677" spans="1:20" ht="12.75" customHeight="1">
      <c r="A677" s="183"/>
      <c r="B677" s="184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</row>
    <row r="678" spans="1:20" ht="12.75" customHeight="1">
      <c r="A678" s="183"/>
      <c r="B678" s="184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</row>
    <row r="679" spans="1:20" ht="12.75" customHeight="1">
      <c r="A679" s="183"/>
      <c r="B679" s="184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</row>
    <row r="680" spans="1:20" ht="12.75" customHeight="1">
      <c r="A680" s="183"/>
      <c r="B680" s="184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</row>
    <row r="681" spans="1:20" ht="12.75" customHeight="1">
      <c r="A681" s="183"/>
      <c r="B681" s="184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</row>
    <row r="682" spans="1:20" ht="12.75" customHeight="1">
      <c r="A682" s="183"/>
      <c r="B682" s="184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</row>
    <row r="683" spans="1:20" ht="12.75" customHeight="1">
      <c r="A683" s="183"/>
      <c r="B683" s="184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</row>
    <row r="684" spans="1:20" ht="12.75" customHeight="1">
      <c r="A684" s="183"/>
      <c r="B684" s="184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</row>
    <row r="685" spans="1:20" ht="12.75" customHeight="1">
      <c r="A685" s="183"/>
      <c r="B685" s="184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</row>
    <row r="686" spans="1:20" ht="12.75" customHeight="1">
      <c r="A686" s="183"/>
      <c r="B686" s="184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</row>
    <row r="687" spans="1:20" ht="12.75" customHeight="1">
      <c r="A687" s="183"/>
      <c r="B687" s="184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</row>
    <row r="688" spans="1:20" ht="12.75" customHeight="1">
      <c r="A688" s="183"/>
      <c r="B688" s="184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</row>
    <row r="689" spans="1:20" ht="12.75" customHeight="1">
      <c r="A689" s="183"/>
      <c r="B689" s="184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</row>
    <row r="690" spans="1:20" ht="12.75" customHeight="1">
      <c r="A690" s="183"/>
      <c r="B690" s="184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</row>
    <row r="691" spans="1:20" ht="12.75" customHeight="1">
      <c r="A691" s="183"/>
      <c r="B691" s="184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</row>
    <row r="692" spans="1:20" ht="12.75" customHeight="1">
      <c r="A692" s="183"/>
      <c r="B692" s="184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</row>
    <row r="693" spans="1:20" ht="12.75" customHeight="1">
      <c r="A693" s="183"/>
      <c r="B693" s="184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</row>
    <row r="694" spans="1:20" ht="12.75" customHeight="1">
      <c r="A694" s="183"/>
      <c r="B694" s="184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</row>
    <row r="695" spans="1:20" ht="12.75" customHeight="1">
      <c r="A695" s="183"/>
      <c r="B695" s="184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</row>
    <row r="696" spans="1:20" ht="12.75" customHeight="1">
      <c r="A696" s="183"/>
      <c r="B696" s="184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</row>
    <row r="697" spans="1:20" ht="12.75" customHeight="1">
      <c r="A697" s="183"/>
      <c r="B697" s="184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</row>
    <row r="698" spans="1:20" ht="12.75" customHeight="1">
      <c r="A698" s="183"/>
      <c r="B698" s="184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</row>
    <row r="699" spans="1:20" ht="12.75" customHeight="1">
      <c r="A699" s="183"/>
      <c r="B699" s="184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</row>
    <row r="700" spans="1:20" ht="12.75" customHeight="1">
      <c r="A700" s="183"/>
      <c r="B700" s="184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</row>
    <row r="701" spans="1:20" ht="12.75" customHeight="1">
      <c r="A701" s="183"/>
      <c r="B701" s="184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</row>
    <row r="702" spans="1:20" ht="12.75" customHeight="1">
      <c r="A702" s="183"/>
      <c r="B702" s="184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</row>
    <row r="703" spans="1:20" ht="12.75" customHeight="1">
      <c r="A703" s="183"/>
      <c r="B703" s="184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</row>
    <row r="704" spans="1:20" ht="12.75" customHeight="1">
      <c r="A704" s="183"/>
      <c r="B704" s="184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</row>
    <row r="705" spans="1:20" ht="12.75" customHeight="1">
      <c r="A705" s="183"/>
      <c r="B705" s="184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</row>
    <row r="706" spans="1:20" ht="12.75" customHeight="1">
      <c r="A706" s="183"/>
      <c r="B706" s="184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</row>
    <row r="707" spans="1:20" ht="12.75" customHeight="1">
      <c r="A707" s="183"/>
      <c r="B707" s="184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</row>
    <row r="708" spans="1:20" ht="12.75" customHeight="1">
      <c r="A708" s="183"/>
      <c r="B708" s="184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</row>
    <row r="709" spans="1:20" ht="12.75" customHeight="1">
      <c r="A709" s="183"/>
      <c r="B709" s="184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</row>
    <row r="710" spans="1:20" ht="12.75" customHeight="1">
      <c r="A710" s="183"/>
      <c r="B710" s="184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</row>
    <row r="711" spans="1:20" ht="12.75" customHeight="1">
      <c r="A711" s="183"/>
      <c r="B711" s="184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</row>
    <row r="712" spans="1:20" ht="12.75" customHeight="1">
      <c r="A712" s="183"/>
      <c r="B712" s="184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</row>
    <row r="713" spans="1:20" ht="12.75" customHeight="1">
      <c r="A713" s="183"/>
      <c r="B713" s="184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</row>
    <row r="714" spans="1:20" ht="12.75" customHeight="1">
      <c r="A714" s="183"/>
      <c r="B714" s="184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</row>
    <row r="715" spans="1:20" ht="12.75" customHeight="1">
      <c r="A715" s="183"/>
      <c r="B715" s="184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</row>
    <row r="716" spans="1:20" ht="12.75" customHeight="1">
      <c r="A716" s="183"/>
      <c r="B716" s="184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</row>
    <row r="717" spans="1:20" ht="12.75" customHeight="1">
      <c r="A717" s="183"/>
      <c r="B717" s="184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</row>
    <row r="718" spans="1:20" ht="12.75" customHeight="1">
      <c r="A718" s="183"/>
      <c r="B718" s="184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</row>
    <row r="719" spans="1:20" ht="12.75" customHeight="1">
      <c r="A719" s="183"/>
      <c r="B719" s="184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</row>
    <row r="720" spans="1:20" ht="12.75" customHeight="1">
      <c r="A720" s="183"/>
      <c r="B720" s="184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</row>
    <row r="721" spans="1:20" ht="12.75" customHeight="1">
      <c r="A721" s="183"/>
      <c r="B721" s="184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</row>
    <row r="722" spans="1:20" ht="12.75" customHeight="1">
      <c r="A722" s="183"/>
      <c r="B722" s="184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</row>
    <row r="723" spans="1:20" ht="12.75" customHeight="1">
      <c r="A723" s="183"/>
      <c r="B723" s="184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</row>
    <row r="724" spans="1:20" ht="12.75" customHeight="1">
      <c r="A724" s="183"/>
      <c r="B724" s="184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</row>
    <row r="725" spans="1:20" ht="12.75" customHeight="1">
      <c r="A725" s="183"/>
      <c r="B725" s="184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</row>
    <row r="726" spans="1:20" ht="12.75" customHeight="1">
      <c r="A726" s="183"/>
      <c r="B726" s="184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</row>
    <row r="727" spans="1:20" ht="12.75" customHeight="1">
      <c r="A727" s="183"/>
      <c r="B727" s="184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</row>
    <row r="728" spans="1:20" ht="12.75" customHeight="1">
      <c r="A728" s="183"/>
      <c r="B728" s="184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</row>
    <row r="729" spans="1:20" ht="12.75" customHeight="1">
      <c r="A729" s="183"/>
      <c r="B729" s="184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</row>
    <row r="730" spans="1:20" ht="12.75" customHeight="1">
      <c r="A730" s="183"/>
      <c r="B730" s="184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</row>
    <row r="731" spans="1:20" ht="12.75" customHeight="1">
      <c r="A731" s="183"/>
      <c r="B731" s="184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</row>
    <row r="732" spans="1:20" ht="12.75" customHeight="1">
      <c r="A732" s="183"/>
      <c r="B732" s="184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</row>
    <row r="733" spans="1:20" ht="12.75" customHeight="1">
      <c r="A733" s="183"/>
      <c r="B733" s="184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</row>
    <row r="734" spans="1:20" ht="12.75" customHeight="1">
      <c r="A734" s="183"/>
      <c r="B734" s="184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</row>
    <row r="735" spans="1:20" ht="12.75" customHeight="1">
      <c r="A735" s="183"/>
      <c r="B735" s="184"/>
      <c r="C735" s="182"/>
      <c r="D735" s="182"/>
      <c r="E735" s="182"/>
      <c r="F735" s="182"/>
      <c r="G735" s="182"/>
      <c r="H735" s="182"/>
      <c r="I735" s="182"/>
      <c r="J735" s="182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</row>
    <row r="736" spans="1:20" ht="12.75" customHeight="1">
      <c r="A736" s="183"/>
      <c r="B736" s="184"/>
      <c r="C736" s="182"/>
      <c r="D736" s="182"/>
      <c r="E736" s="182"/>
      <c r="F736" s="182"/>
      <c r="G736" s="182"/>
      <c r="H736" s="182"/>
      <c r="I736" s="182"/>
      <c r="J736" s="182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</row>
    <row r="737" spans="1:20" ht="12.75" customHeight="1">
      <c r="A737" s="183"/>
      <c r="B737" s="184"/>
      <c r="C737" s="182"/>
      <c r="D737" s="182"/>
      <c r="E737" s="182"/>
      <c r="F737" s="182"/>
      <c r="G737" s="182"/>
      <c r="H737" s="182"/>
      <c r="I737" s="182"/>
      <c r="J737" s="182"/>
      <c r="K737" s="182"/>
      <c r="L737" s="182"/>
      <c r="M737" s="182"/>
      <c r="N737" s="182"/>
      <c r="O737" s="182"/>
      <c r="P737" s="182"/>
      <c r="Q737" s="182"/>
      <c r="R737" s="182"/>
      <c r="S737" s="182"/>
      <c r="T737" s="182"/>
    </row>
    <row r="738" spans="1:20" ht="12.75" customHeight="1">
      <c r="A738" s="183"/>
      <c r="B738" s="184"/>
      <c r="C738" s="182"/>
      <c r="D738" s="182"/>
      <c r="E738" s="182"/>
      <c r="F738" s="182"/>
      <c r="G738" s="182"/>
      <c r="H738" s="182"/>
      <c r="I738" s="182"/>
      <c r="J738" s="182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</row>
    <row r="739" spans="1:20" ht="12.75" customHeight="1">
      <c r="A739" s="183"/>
      <c r="B739" s="184"/>
      <c r="C739" s="182"/>
      <c r="D739" s="182"/>
      <c r="E739" s="182"/>
      <c r="F739" s="182"/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82"/>
      <c r="S739" s="182"/>
      <c r="T739" s="182"/>
    </row>
    <row r="740" spans="1:20" ht="12.75" customHeight="1">
      <c r="A740" s="183"/>
      <c r="B740" s="184"/>
      <c r="C740" s="182"/>
      <c r="D740" s="182"/>
      <c r="E740" s="182"/>
      <c r="F740" s="182"/>
      <c r="G740" s="182"/>
      <c r="H740" s="182"/>
      <c r="I740" s="182"/>
      <c r="J740" s="182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</row>
    <row r="741" spans="1:20" ht="12.75" customHeight="1">
      <c r="A741" s="183"/>
      <c r="B741" s="184"/>
      <c r="C741" s="182"/>
      <c r="D741" s="182"/>
      <c r="E741" s="182"/>
      <c r="F741" s="182"/>
      <c r="G741" s="182"/>
      <c r="H741" s="182"/>
      <c r="I741" s="182"/>
      <c r="J741" s="182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</row>
    <row r="742" spans="1:20" ht="12.75" customHeight="1">
      <c r="A742" s="183"/>
      <c r="B742" s="184"/>
      <c r="C742" s="182"/>
      <c r="D742" s="182"/>
      <c r="E742" s="182"/>
      <c r="F742" s="182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</row>
    <row r="743" spans="1:20" ht="12.75" customHeight="1">
      <c r="A743" s="183"/>
      <c r="B743" s="184"/>
      <c r="C743" s="182"/>
      <c r="D743" s="182"/>
      <c r="E743" s="182"/>
      <c r="F743" s="182"/>
      <c r="G743" s="182"/>
      <c r="H743" s="182"/>
      <c r="I743" s="182"/>
      <c r="J743" s="182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</row>
    <row r="744" spans="1:20" ht="12.75" customHeight="1">
      <c r="A744" s="183"/>
      <c r="B744" s="184"/>
      <c r="C744" s="182"/>
      <c r="D744" s="182"/>
      <c r="E744" s="182"/>
      <c r="F744" s="182"/>
      <c r="G744" s="182"/>
      <c r="H744" s="182"/>
      <c r="I744" s="182"/>
      <c r="J744" s="182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</row>
    <row r="745" spans="1:20" ht="12.75" customHeight="1">
      <c r="A745" s="183"/>
      <c r="B745" s="184"/>
      <c r="C745" s="182"/>
      <c r="D745" s="182"/>
      <c r="E745" s="182"/>
      <c r="F745" s="182"/>
      <c r="G745" s="182"/>
      <c r="H745" s="182"/>
      <c r="I745" s="182"/>
      <c r="J745" s="182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</row>
    <row r="746" spans="1:20" ht="12.75" customHeight="1">
      <c r="A746" s="183"/>
      <c r="B746" s="184"/>
      <c r="C746" s="182"/>
      <c r="D746" s="182"/>
      <c r="E746" s="182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</row>
    <row r="747" spans="1:20" ht="12.75" customHeight="1">
      <c r="A747" s="183"/>
      <c r="B747" s="184"/>
      <c r="C747" s="182"/>
      <c r="D747" s="182"/>
      <c r="E747" s="182"/>
      <c r="F747" s="182"/>
      <c r="G747" s="182"/>
      <c r="H747" s="182"/>
      <c r="I747" s="182"/>
      <c r="J747" s="182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</row>
    <row r="748" spans="1:20" ht="12.75" customHeight="1">
      <c r="A748" s="183"/>
      <c r="B748" s="184"/>
      <c r="C748" s="182"/>
      <c r="D748" s="182"/>
      <c r="E748" s="182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</row>
    <row r="749" spans="1:20" ht="12.75" customHeight="1">
      <c r="A749" s="183"/>
      <c r="B749" s="184"/>
      <c r="C749" s="182"/>
      <c r="D749" s="182"/>
      <c r="E749" s="182"/>
      <c r="F749" s="182"/>
      <c r="G749" s="182"/>
      <c r="H749" s="182"/>
      <c r="I749" s="182"/>
      <c r="J749" s="182"/>
      <c r="K749" s="182"/>
      <c r="L749" s="182"/>
      <c r="M749" s="182"/>
      <c r="N749" s="182"/>
      <c r="O749" s="182"/>
      <c r="P749" s="182"/>
      <c r="Q749" s="182"/>
      <c r="R749" s="182"/>
      <c r="S749" s="182"/>
      <c r="T749" s="182"/>
    </row>
    <row r="750" spans="1:20" ht="12.75" customHeight="1">
      <c r="A750" s="183"/>
      <c r="B750" s="184"/>
      <c r="C750" s="182"/>
      <c r="D750" s="182"/>
      <c r="E750" s="182"/>
      <c r="F750" s="182"/>
      <c r="G750" s="182"/>
      <c r="H750" s="182"/>
      <c r="I750" s="182"/>
      <c r="J750" s="182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</row>
    <row r="751" spans="1:20" ht="12.75" customHeight="1">
      <c r="A751" s="183"/>
      <c r="B751" s="184"/>
      <c r="C751" s="182"/>
      <c r="D751" s="182"/>
      <c r="E751" s="182"/>
      <c r="F751" s="182"/>
      <c r="G751" s="182"/>
      <c r="H751" s="182"/>
      <c r="I751" s="182"/>
      <c r="J751" s="182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</row>
    <row r="752" spans="1:20" ht="12.75" customHeight="1">
      <c r="A752" s="183"/>
      <c r="B752" s="184"/>
      <c r="C752" s="182"/>
      <c r="D752" s="182"/>
      <c r="E752" s="182"/>
      <c r="F752" s="182"/>
      <c r="G752" s="182"/>
      <c r="H752" s="182"/>
      <c r="I752" s="182"/>
      <c r="J752" s="182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</row>
    <row r="753" spans="1:20" ht="12.75" customHeight="1">
      <c r="A753" s="183"/>
      <c r="B753" s="184"/>
      <c r="C753" s="182"/>
      <c r="D753" s="182"/>
      <c r="E753" s="182"/>
      <c r="F753" s="182"/>
      <c r="G753" s="182"/>
      <c r="H753" s="182"/>
      <c r="I753" s="182"/>
      <c r="J753" s="182"/>
      <c r="K753" s="182"/>
      <c r="L753" s="182"/>
      <c r="M753" s="182"/>
      <c r="N753" s="182"/>
      <c r="O753" s="182"/>
      <c r="P753" s="182"/>
      <c r="Q753" s="182"/>
      <c r="R753" s="182"/>
      <c r="S753" s="182"/>
      <c r="T753" s="182"/>
    </row>
    <row r="754" spans="1:20" ht="12.75" customHeight="1">
      <c r="A754" s="183"/>
      <c r="B754" s="184"/>
      <c r="C754" s="182"/>
      <c r="D754" s="182"/>
      <c r="E754" s="182"/>
      <c r="F754" s="182"/>
      <c r="G754" s="182"/>
      <c r="H754" s="182"/>
      <c r="I754" s="182"/>
      <c r="J754" s="182"/>
      <c r="K754" s="182"/>
      <c r="L754" s="182"/>
      <c r="M754" s="182"/>
      <c r="N754" s="182"/>
      <c r="O754" s="182"/>
      <c r="P754" s="182"/>
      <c r="Q754" s="182"/>
      <c r="R754" s="182"/>
      <c r="S754" s="182"/>
      <c r="T754" s="182"/>
    </row>
    <row r="755" spans="1:20" ht="12.75" customHeight="1">
      <c r="A755" s="183"/>
      <c r="B755" s="184"/>
      <c r="C755" s="182"/>
      <c r="D755" s="182"/>
      <c r="E755" s="182"/>
      <c r="F755" s="182"/>
      <c r="G755" s="182"/>
      <c r="H755" s="182"/>
      <c r="I755" s="182"/>
      <c r="J755" s="182"/>
      <c r="K755" s="182"/>
      <c r="L755" s="182"/>
      <c r="M755" s="182"/>
      <c r="N755" s="182"/>
      <c r="O755" s="182"/>
      <c r="P755" s="182"/>
      <c r="Q755" s="182"/>
      <c r="R755" s="182"/>
      <c r="S755" s="182"/>
      <c r="T755" s="182"/>
    </row>
    <row r="756" spans="1:20" ht="12.75" customHeight="1">
      <c r="A756" s="183"/>
      <c r="B756" s="184"/>
      <c r="C756" s="182"/>
      <c r="D756" s="182"/>
      <c r="E756" s="182"/>
      <c r="F756" s="182"/>
      <c r="G756" s="182"/>
      <c r="H756" s="182"/>
      <c r="I756" s="182"/>
      <c r="J756" s="182"/>
      <c r="K756" s="182"/>
      <c r="L756" s="182"/>
      <c r="M756" s="182"/>
      <c r="N756" s="182"/>
      <c r="O756" s="182"/>
      <c r="P756" s="182"/>
      <c r="Q756" s="182"/>
      <c r="R756" s="182"/>
      <c r="S756" s="182"/>
      <c r="T756" s="182"/>
    </row>
    <row r="757" spans="1:20" ht="12.75" customHeight="1">
      <c r="A757" s="183"/>
      <c r="B757" s="184"/>
      <c r="C757" s="182"/>
      <c r="D757" s="182"/>
      <c r="E757" s="182"/>
      <c r="F757" s="182"/>
      <c r="G757" s="182"/>
      <c r="H757" s="182"/>
      <c r="I757" s="182"/>
      <c r="J757" s="182"/>
      <c r="K757" s="182"/>
      <c r="L757" s="182"/>
      <c r="M757" s="182"/>
      <c r="N757" s="182"/>
      <c r="O757" s="182"/>
      <c r="P757" s="182"/>
      <c r="Q757" s="182"/>
      <c r="R757" s="182"/>
      <c r="S757" s="182"/>
      <c r="T757" s="182"/>
    </row>
    <row r="758" spans="1:20" ht="12.75" customHeight="1">
      <c r="A758" s="183"/>
      <c r="B758" s="184"/>
      <c r="C758" s="182"/>
      <c r="D758" s="182"/>
      <c r="E758" s="182"/>
      <c r="F758" s="182"/>
      <c r="G758" s="182"/>
      <c r="H758" s="182"/>
      <c r="I758" s="182"/>
      <c r="J758" s="182"/>
      <c r="K758" s="182"/>
      <c r="L758" s="182"/>
      <c r="M758" s="182"/>
      <c r="N758" s="182"/>
      <c r="O758" s="182"/>
      <c r="P758" s="182"/>
      <c r="Q758" s="182"/>
      <c r="R758" s="182"/>
      <c r="S758" s="182"/>
      <c r="T758" s="182"/>
    </row>
    <row r="759" spans="1:20" ht="12.75" customHeight="1">
      <c r="A759" s="183"/>
      <c r="B759" s="184"/>
      <c r="C759" s="182"/>
      <c r="D759" s="182"/>
      <c r="E759" s="182"/>
      <c r="F759" s="182"/>
      <c r="G759" s="182"/>
      <c r="H759" s="182"/>
      <c r="I759" s="182"/>
      <c r="J759" s="182"/>
      <c r="K759" s="182"/>
      <c r="L759" s="182"/>
      <c r="M759" s="182"/>
      <c r="N759" s="182"/>
      <c r="O759" s="182"/>
      <c r="P759" s="182"/>
      <c r="Q759" s="182"/>
      <c r="R759" s="182"/>
      <c r="S759" s="182"/>
      <c r="T759" s="182"/>
    </row>
    <row r="760" spans="1:20" ht="12.75" customHeight="1">
      <c r="A760" s="183"/>
      <c r="B760" s="184"/>
      <c r="C760" s="182"/>
      <c r="D760" s="182"/>
      <c r="E760" s="182"/>
      <c r="F760" s="182"/>
      <c r="G760" s="182"/>
      <c r="H760" s="182"/>
      <c r="I760" s="182"/>
      <c r="J760" s="182"/>
      <c r="K760" s="182"/>
      <c r="L760" s="182"/>
      <c r="M760" s="182"/>
      <c r="N760" s="182"/>
      <c r="O760" s="182"/>
      <c r="P760" s="182"/>
      <c r="Q760" s="182"/>
      <c r="R760" s="182"/>
      <c r="S760" s="182"/>
      <c r="T760" s="182"/>
    </row>
    <row r="761" spans="1:20" ht="12.75" customHeight="1">
      <c r="A761" s="183"/>
      <c r="B761" s="184"/>
      <c r="C761" s="182"/>
      <c r="D761" s="182"/>
      <c r="E761" s="182"/>
      <c r="F761" s="182"/>
      <c r="G761" s="182"/>
      <c r="H761" s="182"/>
      <c r="I761" s="182"/>
      <c r="J761" s="182"/>
      <c r="K761" s="182"/>
      <c r="L761" s="182"/>
      <c r="M761" s="182"/>
      <c r="N761" s="182"/>
      <c r="O761" s="182"/>
      <c r="P761" s="182"/>
      <c r="Q761" s="182"/>
      <c r="R761" s="182"/>
      <c r="S761" s="182"/>
      <c r="T761" s="182"/>
    </row>
    <row r="762" spans="1:20" ht="12.75" customHeight="1">
      <c r="A762" s="183"/>
      <c r="B762" s="184"/>
      <c r="C762" s="182"/>
      <c r="D762" s="182"/>
      <c r="E762" s="182"/>
      <c r="F762" s="182"/>
      <c r="G762" s="182"/>
      <c r="H762" s="182"/>
      <c r="I762" s="182"/>
      <c r="J762" s="182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</row>
    <row r="763" spans="1:20" ht="12.75" customHeight="1">
      <c r="A763" s="183"/>
      <c r="B763" s="184"/>
      <c r="C763" s="182"/>
      <c r="D763" s="182"/>
      <c r="E763" s="182"/>
      <c r="F763" s="182"/>
      <c r="G763" s="182"/>
      <c r="H763" s="182"/>
      <c r="I763" s="182"/>
      <c r="J763" s="182"/>
      <c r="K763" s="182"/>
      <c r="L763" s="182"/>
      <c r="M763" s="182"/>
      <c r="N763" s="182"/>
      <c r="O763" s="182"/>
      <c r="P763" s="182"/>
      <c r="Q763" s="182"/>
      <c r="R763" s="182"/>
      <c r="S763" s="182"/>
      <c r="T763" s="182"/>
    </row>
    <row r="764" spans="1:20" ht="12.75" customHeight="1">
      <c r="A764" s="183"/>
      <c r="B764" s="184"/>
      <c r="C764" s="182"/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2"/>
      <c r="T764" s="182"/>
    </row>
    <row r="765" spans="1:20" ht="12.75" customHeight="1">
      <c r="A765" s="183"/>
      <c r="B765" s="184"/>
      <c r="C765" s="182"/>
      <c r="D765" s="182"/>
      <c r="E765" s="182"/>
      <c r="F765" s="182"/>
      <c r="G765" s="182"/>
      <c r="H765" s="182"/>
      <c r="I765" s="182"/>
      <c r="J765" s="182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</row>
    <row r="766" spans="1:20" ht="12.75" customHeight="1">
      <c r="A766" s="183"/>
      <c r="B766" s="184"/>
      <c r="C766" s="182"/>
      <c r="D766" s="182"/>
      <c r="E766" s="182"/>
      <c r="F766" s="182"/>
      <c r="G766" s="182"/>
      <c r="H766" s="182"/>
      <c r="I766" s="182"/>
      <c r="J766" s="182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</row>
    <row r="767" spans="1:20" ht="12.75" customHeight="1">
      <c r="A767" s="183"/>
      <c r="B767" s="184"/>
      <c r="C767" s="182"/>
      <c r="D767" s="182"/>
      <c r="E767" s="182"/>
      <c r="F767" s="182"/>
      <c r="G767" s="182"/>
      <c r="H767" s="182"/>
      <c r="I767" s="182"/>
      <c r="J767" s="182"/>
      <c r="K767" s="182"/>
      <c r="L767" s="182"/>
      <c r="M767" s="182"/>
      <c r="N767" s="182"/>
      <c r="O767" s="182"/>
      <c r="P767" s="182"/>
      <c r="Q767" s="182"/>
      <c r="R767" s="182"/>
      <c r="S767" s="182"/>
      <c r="T767" s="182"/>
    </row>
    <row r="768" spans="1:20" ht="12.75" customHeight="1">
      <c r="A768" s="183"/>
      <c r="B768" s="184"/>
      <c r="C768" s="182"/>
      <c r="D768" s="182"/>
      <c r="E768" s="182"/>
      <c r="F768" s="182"/>
      <c r="G768" s="182"/>
      <c r="H768" s="182"/>
      <c r="I768" s="182"/>
      <c r="J768" s="182"/>
      <c r="K768" s="182"/>
      <c r="L768" s="182"/>
      <c r="M768" s="182"/>
      <c r="N768" s="182"/>
      <c r="O768" s="182"/>
      <c r="P768" s="182"/>
      <c r="Q768" s="182"/>
      <c r="R768" s="182"/>
      <c r="S768" s="182"/>
      <c r="T768" s="182"/>
    </row>
    <row r="769" spans="1:20" ht="12.75" customHeight="1">
      <c r="A769" s="183"/>
      <c r="B769" s="184"/>
      <c r="C769" s="182"/>
      <c r="D769" s="182"/>
      <c r="E769" s="182"/>
      <c r="F769" s="182"/>
      <c r="G769" s="182"/>
      <c r="H769" s="182"/>
      <c r="I769" s="182"/>
      <c r="J769" s="182"/>
      <c r="K769" s="182"/>
      <c r="L769" s="182"/>
      <c r="M769" s="182"/>
      <c r="N769" s="182"/>
      <c r="O769" s="182"/>
      <c r="P769" s="182"/>
      <c r="Q769" s="182"/>
      <c r="R769" s="182"/>
      <c r="S769" s="182"/>
      <c r="T769" s="182"/>
    </row>
    <row r="770" spans="1:20" ht="12.75" customHeight="1">
      <c r="A770" s="183"/>
      <c r="B770" s="184"/>
      <c r="C770" s="182"/>
      <c r="D770" s="182"/>
      <c r="E770" s="182"/>
      <c r="F770" s="182"/>
      <c r="G770" s="182"/>
      <c r="H770" s="182"/>
      <c r="I770" s="182"/>
      <c r="J770" s="182"/>
      <c r="K770" s="182"/>
      <c r="L770" s="182"/>
      <c r="M770" s="182"/>
      <c r="N770" s="182"/>
      <c r="O770" s="182"/>
      <c r="P770" s="182"/>
      <c r="Q770" s="182"/>
      <c r="R770" s="182"/>
      <c r="S770" s="182"/>
      <c r="T770" s="182"/>
    </row>
    <row r="771" spans="1:20" ht="12.75" customHeight="1">
      <c r="A771" s="183"/>
      <c r="B771" s="184"/>
      <c r="C771" s="182"/>
      <c r="D771" s="182"/>
      <c r="E771" s="182"/>
      <c r="F771" s="182"/>
      <c r="G771" s="182"/>
      <c r="H771" s="182"/>
      <c r="I771" s="182"/>
      <c r="J771" s="182"/>
      <c r="K771" s="182"/>
      <c r="L771" s="182"/>
      <c r="M771" s="182"/>
      <c r="N771" s="182"/>
      <c r="O771" s="182"/>
      <c r="P771" s="182"/>
      <c r="Q771" s="182"/>
      <c r="R771" s="182"/>
      <c r="S771" s="182"/>
      <c r="T771" s="182"/>
    </row>
    <row r="772" spans="1:20" ht="12.75" customHeight="1">
      <c r="A772" s="183"/>
      <c r="B772" s="184"/>
      <c r="C772" s="182"/>
      <c r="D772" s="182"/>
      <c r="E772" s="182"/>
      <c r="F772" s="182"/>
      <c r="G772" s="182"/>
      <c r="H772" s="182"/>
      <c r="I772" s="182"/>
      <c r="J772" s="182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</row>
    <row r="773" spans="1:20" ht="12.75" customHeight="1">
      <c r="A773" s="183"/>
      <c r="B773" s="184"/>
      <c r="C773" s="182"/>
      <c r="D773" s="182"/>
      <c r="E773" s="182"/>
      <c r="F773" s="182"/>
      <c r="G773" s="182"/>
      <c r="H773" s="182"/>
      <c r="I773" s="182"/>
      <c r="J773" s="182"/>
      <c r="K773" s="182"/>
      <c r="L773" s="182"/>
      <c r="M773" s="182"/>
      <c r="N773" s="182"/>
      <c r="O773" s="182"/>
      <c r="P773" s="182"/>
      <c r="Q773" s="182"/>
      <c r="R773" s="182"/>
      <c r="S773" s="182"/>
      <c r="T773" s="182"/>
    </row>
    <row r="774" spans="1:20" ht="12.75" customHeight="1">
      <c r="A774" s="183"/>
      <c r="B774" s="184"/>
      <c r="C774" s="182"/>
      <c r="D774" s="182"/>
      <c r="E774" s="182"/>
      <c r="F774" s="182"/>
      <c r="G774" s="182"/>
      <c r="H774" s="182"/>
      <c r="I774" s="182"/>
      <c r="J774" s="182"/>
      <c r="K774" s="182"/>
      <c r="L774" s="182"/>
      <c r="M774" s="182"/>
      <c r="N774" s="182"/>
      <c r="O774" s="182"/>
      <c r="P774" s="182"/>
      <c r="Q774" s="182"/>
      <c r="R774" s="182"/>
      <c r="S774" s="182"/>
      <c r="T774" s="182"/>
    </row>
    <row r="775" spans="1:20" ht="12.75" customHeight="1">
      <c r="A775" s="183"/>
      <c r="B775" s="184"/>
      <c r="C775" s="182"/>
      <c r="D775" s="182"/>
      <c r="E775" s="182"/>
      <c r="F775" s="182"/>
      <c r="G775" s="182"/>
      <c r="H775" s="182"/>
      <c r="I775" s="182"/>
      <c r="J775" s="182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</row>
    <row r="776" spans="1:20" ht="12.75" customHeight="1">
      <c r="A776" s="183"/>
      <c r="B776" s="184"/>
      <c r="C776" s="182"/>
      <c r="D776" s="182"/>
      <c r="E776" s="182"/>
      <c r="F776" s="182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</row>
    <row r="777" spans="1:20" ht="12.75" customHeight="1">
      <c r="A777" s="183"/>
      <c r="B777" s="184"/>
      <c r="C777" s="182"/>
      <c r="D777" s="182"/>
      <c r="E777" s="182"/>
      <c r="F777" s="182"/>
      <c r="G777" s="182"/>
      <c r="H777" s="182"/>
      <c r="I777" s="182"/>
      <c r="J777" s="182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</row>
    <row r="778" spans="1:20" ht="12.75" customHeight="1">
      <c r="A778" s="183"/>
      <c r="B778" s="184"/>
      <c r="C778" s="182"/>
      <c r="D778" s="182"/>
      <c r="E778" s="182"/>
      <c r="F778" s="182"/>
      <c r="G778" s="182"/>
      <c r="H778" s="182"/>
      <c r="I778" s="182"/>
      <c r="J778" s="182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</row>
    <row r="779" spans="1:20" ht="12.75" customHeight="1">
      <c r="A779" s="183"/>
      <c r="B779" s="184"/>
      <c r="C779" s="182"/>
      <c r="D779" s="182"/>
      <c r="E779" s="182"/>
      <c r="F779" s="182"/>
      <c r="G779" s="182"/>
      <c r="H779" s="182"/>
      <c r="I779" s="182"/>
      <c r="J779" s="182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</row>
    <row r="780" spans="1:20" ht="12.75" customHeight="1">
      <c r="A780" s="183"/>
      <c r="B780" s="184"/>
      <c r="C780" s="182"/>
      <c r="D780" s="182"/>
      <c r="E780" s="182"/>
      <c r="F780" s="182"/>
      <c r="G780" s="182"/>
      <c r="H780" s="182"/>
      <c r="I780" s="182"/>
      <c r="J780" s="182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</row>
    <row r="781" spans="1:20" ht="12.75" customHeight="1">
      <c r="A781" s="183"/>
      <c r="B781" s="184"/>
      <c r="C781" s="182"/>
      <c r="D781" s="182"/>
      <c r="E781" s="182"/>
      <c r="F781" s="182"/>
      <c r="G781" s="182"/>
      <c r="H781" s="182"/>
      <c r="I781" s="182"/>
      <c r="J781" s="182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</row>
    <row r="782" spans="1:20" ht="12.75" customHeight="1">
      <c r="A782" s="183"/>
      <c r="B782" s="184"/>
      <c r="C782" s="182"/>
      <c r="D782" s="182"/>
      <c r="E782" s="182"/>
      <c r="F782" s="182"/>
      <c r="G782" s="182"/>
      <c r="H782" s="182"/>
      <c r="I782" s="182"/>
      <c r="J782" s="182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</row>
    <row r="783" spans="1:20" ht="12.75" customHeight="1">
      <c r="A783" s="183"/>
      <c r="B783" s="184"/>
      <c r="C783" s="182"/>
      <c r="D783" s="182"/>
      <c r="E783" s="182"/>
      <c r="F783" s="182"/>
      <c r="G783" s="182"/>
      <c r="H783" s="182"/>
      <c r="I783" s="182"/>
      <c r="J783" s="182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</row>
    <row r="784" spans="1:20" ht="12.75" customHeight="1">
      <c r="A784" s="183"/>
      <c r="B784" s="184"/>
      <c r="C784" s="182"/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</row>
    <row r="785" spans="1:20" ht="12.75" customHeight="1">
      <c r="A785" s="183"/>
      <c r="B785" s="184"/>
      <c r="C785" s="182"/>
      <c r="D785" s="182"/>
      <c r="E785" s="182"/>
      <c r="F785" s="182"/>
      <c r="G785" s="182"/>
      <c r="H785" s="182"/>
      <c r="I785" s="182"/>
      <c r="J785" s="182"/>
      <c r="K785" s="182"/>
      <c r="L785" s="182"/>
      <c r="M785" s="182"/>
      <c r="N785" s="182"/>
      <c r="O785" s="182"/>
      <c r="P785" s="182"/>
      <c r="Q785" s="182"/>
      <c r="R785" s="182"/>
      <c r="S785" s="182"/>
      <c r="T785" s="182"/>
    </row>
    <row r="786" spans="1:20" ht="12.75" customHeight="1">
      <c r="A786" s="183"/>
      <c r="B786" s="184"/>
      <c r="C786" s="182"/>
      <c r="D786" s="182"/>
      <c r="E786" s="182"/>
      <c r="F786" s="182"/>
      <c r="G786" s="182"/>
      <c r="H786" s="182"/>
      <c r="I786" s="182"/>
      <c r="J786" s="182"/>
      <c r="K786" s="182"/>
      <c r="L786" s="182"/>
      <c r="M786" s="182"/>
      <c r="N786" s="182"/>
      <c r="O786" s="182"/>
      <c r="P786" s="182"/>
      <c r="Q786" s="182"/>
      <c r="R786" s="182"/>
      <c r="S786" s="182"/>
      <c r="T786" s="182"/>
    </row>
    <row r="787" spans="1:20" ht="12.75" customHeight="1">
      <c r="A787" s="183"/>
      <c r="B787" s="184"/>
      <c r="C787" s="182"/>
      <c r="D787" s="182"/>
      <c r="E787" s="182"/>
      <c r="F787" s="182"/>
      <c r="G787" s="182"/>
      <c r="H787" s="182"/>
      <c r="I787" s="182"/>
      <c r="J787" s="182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</row>
    <row r="788" spans="1:20" ht="12.75" customHeight="1">
      <c r="A788" s="183"/>
      <c r="B788" s="184"/>
      <c r="C788" s="182"/>
      <c r="D788" s="182"/>
      <c r="E788" s="182"/>
      <c r="F788" s="182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</row>
    <row r="789" spans="1:20" ht="12.75" customHeight="1">
      <c r="A789" s="183"/>
      <c r="B789" s="184"/>
      <c r="C789" s="182"/>
      <c r="D789" s="182"/>
      <c r="E789" s="182"/>
      <c r="F789" s="182"/>
      <c r="G789" s="182"/>
      <c r="H789" s="182"/>
      <c r="I789" s="182"/>
      <c r="J789" s="182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</row>
    <row r="790" spans="1:20" ht="12.75" customHeight="1">
      <c r="A790" s="183"/>
      <c r="B790" s="184"/>
      <c r="C790" s="182"/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</row>
    <row r="791" spans="1:20" ht="12.75" customHeight="1">
      <c r="A791" s="183"/>
      <c r="B791" s="184"/>
      <c r="C791" s="182"/>
      <c r="D791" s="182"/>
      <c r="E791" s="182"/>
      <c r="F791" s="182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  <c r="S791" s="182"/>
      <c r="T791" s="182"/>
    </row>
    <row r="792" spans="1:20" ht="12.75" customHeight="1">
      <c r="A792" s="183"/>
      <c r="B792" s="184"/>
      <c r="C792" s="182"/>
      <c r="D792" s="182"/>
      <c r="E792" s="182"/>
      <c r="F792" s="182"/>
      <c r="G792" s="182"/>
      <c r="H792" s="182"/>
      <c r="I792" s="182"/>
      <c r="J792" s="182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</row>
    <row r="793" spans="1:20" ht="12.75" customHeight="1">
      <c r="A793" s="183"/>
      <c r="B793" s="184"/>
      <c r="C793" s="182"/>
      <c r="D793" s="182"/>
      <c r="E793" s="182"/>
      <c r="F793" s="182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</row>
    <row r="794" spans="1:20" ht="12.75" customHeight="1">
      <c r="A794" s="183"/>
      <c r="B794" s="184"/>
      <c r="C794" s="182"/>
      <c r="D794" s="182"/>
      <c r="E794" s="182"/>
      <c r="F794" s="182"/>
      <c r="G794" s="182"/>
      <c r="H794" s="182"/>
      <c r="I794" s="182"/>
      <c r="J794" s="182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</row>
    <row r="795" spans="1:20" ht="12.75" customHeight="1">
      <c r="A795" s="183"/>
      <c r="B795" s="184"/>
      <c r="C795" s="182"/>
      <c r="D795" s="182"/>
      <c r="E795" s="182"/>
      <c r="F795" s="182"/>
      <c r="G795" s="182"/>
      <c r="H795" s="182"/>
      <c r="I795" s="182"/>
      <c r="J795" s="182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</row>
    <row r="796" spans="1:20" ht="12.75" customHeight="1">
      <c r="A796" s="183"/>
      <c r="B796" s="184"/>
      <c r="C796" s="182"/>
      <c r="D796" s="182"/>
      <c r="E796" s="182"/>
      <c r="F796" s="182"/>
      <c r="G796" s="182"/>
      <c r="H796" s="182"/>
      <c r="I796" s="182"/>
      <c r="J796" s="182"/>
      <c r="K796" s="182"/>
      <c r="L796" s="182"/>
      <c r="M796" s="182"/>
      <c r="N796" s="182"/>
      <c r="O796" s="182"/>
      <c r="P796" s="182"/>
      <c r="Q796" s="182"/>
      <c r="R796" s="182"/>
      <c r="S796" s="182"/>
      <c r="T796" s="182"/>
    </row>
    <row r="797" spans="1:20" ht="12.75" customHeight="1">
      <c r="A797" s="183"/>
      <c r="B797" s="184"/>
      <c r="C797" s="182"/>
      <c r="D797" s="182"/>
      <c r="E797" s="182"/>
      <c r="F797" s="182"/>
      <c r="G797" s="182"/>
      <c r="H797" s="182"/>
      <c r="I797" s="182"/>
      <c r="J797" s="182"/>
      <c r="K797" s="182"/>
      <c r="L797" s="182"/>
      <c r="M797" s="182"/>
      <c r="N797" s="182"/>
      <c r="O797" s="182"/>
      <c r="P797" s="182"/>
      <c r="Q797" s="182"/>
      <c r="R797" s="182"/>
      <c r="S797" s="182"/>
      <c r="T797" s="182"/>
    </row>
    <row r="798" spans="1:20" ht="12.75" customHeight="1">
      <c r="A798" s="183"/>
      <c r="B798" s="184"/>
      <c r="C798" s="182"/>
      <c r="D798" s="182"/>
      <c r="E798" s="182"/>
      <c r="F798" s="182"/>
      <c r="G798" s="182"/>
      <c r="H798" s="182"/>
      <c r="I798" s="182"/>
      <c r="J798" s="182"/>
      <c r="K798" s="182"/>
      <c r="L798" s="182"/>
      <c r="M798" s="182"/>
      <c r="N798" s="182"/>
      <c r="O798" s="182"/>
      <c r="P798" s="182"/>
      <c r="Q798" s="182"/>
      <c r="R798" s="182"/>
      <c r="S798" s="182"/>
      <c r="T798" s="182"/>
    </row>
    <row r="799" spans="1:20" ht="12.75" customHeight="1">
      <c r="A799" s="183"/>
      <c r="B799" s="184"/>
      <c r="C799" s="182"/>
      <c r="D799" s="182"/>
      <c r="E799" s="182"/>
      <c r="F799" s="182"/>
      <c r="G799" s="182"/>
      <c r="H799" s="182"/>
      <c r="I799" s="182"/>
      <c r="J799" s="182"/>
      <c r="K799" s="182"/>
      <c r="L799" s="182"/>
      <c r="M799" s="182"/>
      <c r="N799" s="182"/>
      <c r="O799" s="182"/>
      <c r="P799" s="182"/>
      <c r="Q799" s="182"/>
      <c r="R799" s="182"/>
      <c r="S799" s="182"/>
      <c r="T799" s="182"/>
    </row>
    <row r="800" spans="1:20" ht="12.75" customHeight="1">
      <c r="A800" s="183"/>
      <c r="B800" s="184"/>
      <c r="C800" s="182"/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2"/>
      <c r="T800" s="182"/>
    </row>
    <row r="801" spans="1:20" ht="12.75" customHeight="1">
      <c r="A801" s="183"/>
      <c r="B801" s="184"/>
      <c r="C801" s="182"/>
      <c r="D801" s="182"/>
      <c r="E801" s="182"/>
      <c r="F801" s="182"/>
      <c r="G801" s="182"/>
      <c r="H801" s="182"/>
      <c r="I801" s="182"/>
      <c r="J801" s="182"/>
      <c r="K801" s="182"/>
      <c r="L801" s="182"/>
      <c r="M801" s="182"/>
      <c r="N801" s="182"/>
      <c r="O801" s="182"/>
      <c r="P801" s="182"/>
      <c r="Q801" s="182"/>
      <c r="R801" s="182"/>
      <c r="S801" s="182"/>
      <c r="T801" s="182"/>
    </row>
    <row r="802" spans="1:20" ht="12.75" customHeight="1">
      <c r="A802" s="183"/>
      <c r="B802" s="184"/>
      <c r="C802" s="182"/>
      <c r="D802" s="182"/>
      <c r="E802" s="182"/>
      <c r="F802" s="182"/>
      <c r="G802" s="182"/>
      <c r="H802" s="182"/>
      <c r="I802" s="182"/>
      <c r="J802" s="182"/>
      <c r="K802" s="182"/>
      <c r="L802" s="182"/>
      <c r="M802" s="182"/>
      <c r="N802" s="182"/>
      <c r="O802" s="182"/>
      <c r="P802" s="182"/>
      <c r="Q802" s="182"/>
      <c r="R802" s="182"/>
      <c r="S802" s="182"/>
      <c r="T802" s="182"/>
    </row>
    <row r="803" spans="1:20" ht="12.75" customHeight="1">
      <c r="A803" s="183"/>
      <c r="B803" s="184"/>
      <c r="C803" s="182"/>
      <c r="D803" s="182"/>
      <c r="E803" s="182"/>
      <c r="F803" s="182"/>
      <c r="G803" s="182"/>
      <c r="H803" s="182"/>
      <c r="I803" s="182"/>
      <c r="J803" s="182"/>
      <c r="K803" s="182"/>
      <c r="L803" s="182"/>
      <c r="M803" s="182"/>
      <c r="N803" s="182"/>
      <c r="O803" s="182"/>
      <c r="P803" s="182"/>
      <c r="Q803" s="182"/>
      <c r="R803" s="182"/>
      <c r="S803" s="182"/>
      <c r="T803" s="182"/>
    </row>
    <row r="804" spans="1:20" ht="12.75" customHeight="1">
      <c r="A804" s="183"/>
      <c r="B804" s="184"/>
      <c r="C804" s="182"/>
      <c r="D804" s="182"/>
      <c r="E804" s="182"/>
      <c r="F804" s="182"/>
      <c r="G804" s="182"/>
      <c r="H804" s="182"/>
      <c r="I804" s="182"/>
      <c r="J804" s="182"/>
      <c r="K804" s="182"/>
      <c r="L804" s="182"/>
      <c r="M804" s="182"/>
      <c r="N804" s="182"/>
      <c r="O804" s="182"/>
      <c r="P804" s="182"/>
      <c r="Q804" s="182"/>
      <c r="R804" s="182"/>
      <c r="S804" s="182"/>
      <c r="T804" s="182"/>
    </row>
    <row r="805" spans="1:20" ht="12.75" customHeight="1">
      <c r="A805" s="183"/>
      <c r="B805" s="184"/>
      <c r="C805" s="182"/>
      <c r="D805" s="182"/>
      <c r="E805" s="182"/>
      <c r="F805" s="182"/>
      <c r="G805" s="182"/>
      <c r="H805" s="182"/>
      <c r="I805" s="182"/>
      <c r="J805" s="182"/>
      <c r="K805" s="182"/>
      <c r="L805" s="182"/>
      <c r="M805" s="182"/>
      <c r="N805" s="182"/>
      <c r="O805" s="182"/>
      <c r="P805" s="182"/>
      <c r="Q805" s="182"/>
      <c r="R805" s="182"/>
      <c r="S805" s="182"/>
      <c r="T805" s="182"/>
    </row>
    <row r="806" spans="1:20" ht="12.75" customHeight="1">
      <c r="A806" s="183"/>
      <c r="B806" s="184"/>
      <c r="C806" s="182"/>
      <c r="D806" s="182"/>
      <c r="E806" s="182"/>
      <c r="F806" s="182"/>
      <c r="G806" s="182"/>
      <c r="H806" s="182"/>
      <c r="I806" s="182"/>
      <c r="J806" s="182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</row>
    <row r="807" spans="1:20" ht="12.75" customHeight="1">
      <c r="A807" s="183"/>
      <c r="B807" s="184"/>
      <c r="C807" s="182"/>
      <c r="D807" s="182"/>
      <c r="E807" s="182"/>
      <c r="F807" s="182"/>
      <c r="G807" s="182"/>
      <c r="H807" s="182"/>
      <c r="I807" s="182"/>
      <c r="J807" s="182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</row>
    <row r="808" spans="1:20" ht="12.75" customHeight="1">
      <c r="A808" s="183"/>
      <c r="B808" s="184"/>
      <c r="C808" s="182"/>
      <c r="D808" s="182"/>
      <c r="E808" s="182"/>
      <c r="F808" s="182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</row>
    <row r="809" spans="1:20" ht="12.75" customHeight="1">
      <c r="A809" s="183"/>
      <c r="B809" s="184"/>
      <c r="C809" s="182"/>
      <c r="D809" s="182"/>
      <c r="E809" s="182"/>
      <c r="F809" s="182"/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</row>
    <row r="810" spans="1:20" ht="12.75" customHeight="1">
      <c r="A810" s="183"/>
      <c r="B810" s="184"/>
      <c r="C810" s="182"/>
      <c r="D810" s="182"/>
      <c r="E810" s="182"/>
      <c r="F810" s="182"/>
      <c r="G810" s="182"/>
      <c r="H810" s="182"/>
      <c r="I810" s="182"/>
      <c r="J810" s="182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</row>
    <row r="811" spans="1:20" ht="12.75" customHeight="1">
      <c r="A811" s="183"/>
      <c r="B811" s="184"/>
      <c r="C811" s="182"/>
      <c r="D811" s="182"/>
      <c r="E811" s="182"/>
      <c r="F811" s="182"/>
      <c r="G811" s="182"/>
      <c r="H811" s="182"/>
      <c r="I811" s="182"/>
      <c r="J811" s="182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</row>
    <row r="812" spans="1:20" ht="12.75" customHeight="1">
      <c r="A812" s="183"/>
      <c r="B812" s="184"/>
      <c r="C812" s="182"/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</row>
    <row r="813" spans="1:20" ht="12.75" customHeight="1">
      <c r="A813" s="183"/>
      <c r="B813" s="184"/>
      <c r="C813" s="182"/>
      <c r="D813" s="182"/>
      <c r="E813" s="182"/>
      <c r="F813" s="182"/>
      <c r="G813" s="182"/>
      <c r="H813" s="182"/>
      <c r="I813" s="182"/>
      <c r="J813" s="182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</row>
    <row r="814" spans="1:20" ht="12.75" customHeight="1">
      <c r="A814" s="183"/>
      <c r="B814" s="184"/>
      <c r="C814" s="182"/>
      <c r="D814" s="182"/>
      <c r="E814" s="182"/>
      <c r="F814" s="182"/>
      <c r="G814" s="182"/>
      <c r="H814" s="182"/>
      <c r="I814" s="182"/>
      <c r="J814" s="182"/>
      <c r="K814" s="182"/>
      <c r="L814" s="182"/>
      <c r="M814" s="182"/>
      <c r="N814" s="182"/>
      <c r="O814" s="182"/>
      <c r="P814" s="182"/>
      <c r="Q814" s="182"/>
      <c r="R814" s="182"/>
      <c r="S814" s="182"/>
      <c r="T814" s="182"/>
    </row>
    <row r="815" spans="1:20" ht="12.75" customHeight="1">
      <c r="A815" s="183"/>
      <c r="B815" s="184"/>
      <c r="C815" s="182"/>
      <c r="D815" s="182"/>
      <c r="E815" s="182"/>
      <c r="F815" s="182"/>
      <c r="G815" s="182"/>
      <c r="H815" s="182"/>
      <c r="I815" s="182"/>
      <c r="J815" s="182"/>
      <c r="K815" s="182"/>
      <c r="L815" s="182"/>
      <c r="M815" s="182"/>
      <c r="N815" s="182"/>
      <c r="O815" s="182"/>
      <c r="P815" s="182"/>
      <c r="Q815" s="182"/>
      <c r="R815" s="182"/>
      <c r="S815" s="182"/>
      <c r="T815" s="182"/>
    </row>
    <row r="816" spans="1:20" ht="12.75" customHeight="1">
      <c r="A816" s="183"/>
      <c r="B816" s="184"/>
      <c r="C816" s="182"/>
      <c r="D816" s="182"/>
      <c r="E816" s="182"/>
      <c r="F816" s="182"/>
      <c r="G816" s="182"/>
      <c r="H816" s="182"/>
      <c r="I816" s="182"/>
      <c r="J816" s="182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</row>
    <row r="817" spans="1:20" ht="12.75" customHeight="1">
      <c r="A817" s="183"/>
      <c r="B817" s="184"/>
      <c r="C817" s="182"/>
      <c r="D817" s="182"/>
      <c r="E817" s="182"/>
      <c r="F817" s="182"/>
      <c r="G817" s="182"/>
      <c r="H817" s="182"/>
      <c r="I817" s="182"/>
      <c r="J817" s="182"/>
      <c r="K817" s="182"/>
      <c r="L817" s="182"/>
      <c r="M817" s="182"/>
      <c r="N817" s="182"/>
      <c r="O817" s="182"/>
      <c r="P817" s="182"/>
      <c r="Q817" s="182"/>
      <c r="R817" s="182"/>
      <c r="S817" s="182"/>
      <c r="T817" s="182"/>
    </row>
    <row r="818" spans="1:20" ht="12.75" customHeight="1">
      <c r="A818" s="183"/>
      <c r="B818" s="184"/>
      <c r="C818" s="182"/>
      <c r="D818" s="182"/>
      <c r="E818" s="182"/>
      <c r="F818" s="182"/>
      <c r="G818" s="182"/>
      <c r="H818" s="182"/>
      <c r="I818" s="182"/>
      <c r="J818" s="182"/>
      <c r="K818" s="182"/>
      <c r="L818" s="182"/>
      <c r="M818" s="182"/>
      <c r="N818" s="182"/>
      <c r="O818" s="182"/>
      <c r="P818" s="182"/>
      <c r="Q818" s="182"/>
      <c r="R818" s="182"/>
      <c r="S818" s="182"/>
      <c r="T818" s="182"/>
    </row>
    <row r="819" spans="1:20" ht="12.75" customHeight="1">
      <c r="A819" s="183"/>
      <c r="B819" s="184"/>
      <c r="C819" s="182"/>
      <c r="D819" s="182"/>
      <c r="E819" s="182"/>
      <c r="F819" s="182"/>
      <c r="G819" s="182"/>
      <c r="H819" s="182"/>
      <c r="I819" s="182"/>
      <c r="J819" s="182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</row>
    <row r="820" spans="1:20" ht="12.75" customHeight="1">
      <c r="A820" s="183"/>
      <c r="B820" s="184"/>
      <c r="C820" s="182"/>
      <c r="D820" s="182"/>
      <c r="E820" s="182"/>
      <c r="F820" s="182"/>
      <c r="G820" s="182"/>
      <c r="H820" s="182"/>
      <c r="I820" s="182"/>
      <c r="J820" s="182"/>
      <c r="K820" s="182"/>
      <c r="L820" s="182"/>
      <c r="M820" s="182"/>
      <c r="N820" s="182"/>
      <c r="O820" s="182"/>
      <c r="P820" s="182"/>
      <c r="Q820" s="182"/>
      <c r="R820" s="182"/>
      <c r="S820" s="182"/>
      <c r="T820" s="182"/>
    </row>
    <row r="821" spans="1:20" ht="12.75" customHeight="1">
      <c r="A821" s="183"/>
      <c r="B821" s="184"/>
      <c r="C821" s="182"/>
      <c r="D821" s="182"/>
      <c r="E821" s="182"/>
      <c r="F821" s="182"/>
      <c r="G821" s="182"/>
      <c r="H821" s="182"/>
      <c r="I821" s="182"/>
      <c r="J821" s="182"/>
      <c r="K821" s="182"/>
      <c r="L821" s="182"/>
      <c r="M821" s="182"/>
      <c r="N821" s="182"/>
      <c r="O821" s="182"/>
      <c r="P821" s="182"/>
      <c r="Q821" s="182"/>
      <c r="R821" s="182"/>
      <c r="S821" s="182"/>
      <c r="T821" s="182"/>
    </row>
    <row r="822" spans="1:20" ht="12.75" customHeight="1">
      <c r="A822" s="183"/>
      <c r="B822" s="184"/>
      <c r="C822" s="182"/>
      <c r="D822" s="182"/>
      <c r="E822" s="182"/>
      <c r="F822" s="182"/>
      <c r="G822" s="182"/>
      <c r="H822" s="182"/>
      <c r="I822" s="182"/>
      <c r="J822" s="182"/>
      <c r="K822" s="182"/>
      <c r="L822" s="182"/>
      <c r="M822" s="182"/>
      <c r="N822" s="182"/>
      <c r="O822" s="182"/>
      <c r="P822" s="182"/>
      <c r="Q822" s="182"/>
      <c r="R822" s="182"/>
      <c r="S822" s="182"/>
      <c r="T822" s="182"/>
    </row>
    <row r="823" spans="1:20" ht="12.75" customHeight="1">
      <c r="A823" s="183"/>
      <c r="B823" s="184"/>
      <c r="C823" s="182"/>
      <c r="D823" s="182"/>
      <c r="E823" s="182"/>
      <c r="F823" s="182"/>
      <c r="G823" s="182"/>
      <c r="H823" s="182"/>
      <c r="I823" s="182"/>
      <c r="J823" s="182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</row>
    <row r="824" spans="1:20" ht="12.75" customHeight="1">
      <c r="A824" s="183"/>
      <c r="B824" s="184"/>
      <c r="C824" s="182"/>
      <c r="D824" s="182"/>
      <c r="E824" s="182"/>
      <c r="F824" s="182"/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</row>
    <row r="825" spans="1:20" ht="12.75" customHeight="1">
      <c r="A825" s="183"/>
      <c r="B825" s="184"/>
      <c r="C825" s="182"/>
      <c r="D825" s="182"/>
      <c r="E825" s="182"/>
      <c r="F825" s="182"/>
      <c r="G825" s="182"/>
      <c r="H825" s="182"/>
      <c r="I825" s="182"/>
      <c r="J825" s="182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</row>
    <row r="826" spans="1:20" ht="12.75" customHeight="1">
      <c r="A826" s="183"/>
      <c r="B826" s="184"/>
      <c r="C826" s="182"/>
      <c r="D826" s="182"/>
      <c r="E826" s="182"/>
      <c r="F826" s="182"/>
      <c r="G826" s="182"/>
      <c r="H826" s="182"/>
      <c r="I826" s="182"/>
      <c r="J826" s="182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</row>
    <row r="827" spans="1:20" ht="12.75" customHeight="1">
      <c r="A827" s="183"/>
      <c r="B827" s="184"/>
      <c r="C827" s="182"/>
      <c r="D827" s="182"/>
      <c r="E827" s="182"/>
      <c r="F827" s="182"/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</row>
    <row r="828" spans="1:20" ht="12.75" customHeight="1">
      <c r="A828" s="183"/>
      <c r="B828" s="184"/>
      <c r="C828" s="182"/>
      <c r="D828" s="182"/>
      <c r="E828" s="182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</row>
    <row r="829" spans="1:20" ht="12.75" customHeight="1">
      <c r="A829" s="183"/>
      <c r="B829" s="184"/>
      <c r="C829" s="182"/>
      <c r="D829" s="182"/>
      <c r="E829" s="182"/>
      <c r="F829" s="182"/>
      <c r="G829" s="182"/>
      <c r="H829" s="182"/>
      <c r="I829" s="182"/>
      <c r="J829" s="182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</row>
    <row r="830" spans="1:20" ht="12.75" customHeight="1">
      <c r="A830" s="183"/>
      <c r="B830" s="184"/>
      <c r="C830" s="182"/>
      <c r="D830" s="182"/>
      <c r="E830" s="182"/>
      <c r="F830" s="182"/>
      <c r="G830" s="182"/>
      <c r="H830" s="182"/>
      <c r="I830" s="182"/>
      <c r="J830" s="182"/>
      <c r="K830" s="182"/>
      <c r="L830" s="182"/>
      <c r="M830" s="182"/>
      <c r="N830" s="182"/>
      <c r="O830" s="182"/>
      <c r="P830" s="182"/>
      <c r="Q830" s="182"/>
      <c r="R830" s="182"/>
      <c r="S830" s="182"/>
      <c r="T830" s="182"/>
    </row>
    <row r="831" spans="1:20" ht="12.75" customHeight="1">
      <c r="A831" s="183"/>
      <c r="B831" s="184"/>
      <c r="C831" s="182"/>
      <c r="D831" s="182"/>
      <c r="E831" s="182"/>
      <c r="F831" s="182"/>
      <c r="G831" s="182"/>
      <c r="H831" s="182"/>
      <c r="I831" s="182"/>
      <c r="J831" s="182"/>
      <c r="K831" s="182"/>
      <c r="L831" s="182"/>
      <c r="M831" s="182"/>
      <c r="N831" s="182"/>
      <c r="O831" s="182"/>
      <c r="P831" s="182"/>
      <c r="Q831" s="182"/>
      <c r="R831" s="182"/>
      <c r="S831" s="182"/>
      <c r="T831" s="182"/>
    </row>
    <row r="832" spans="1:20" ht="12.75" customHeight="1">
      <c r="A832" s="183"/>
      <c r="B832" s="184"/>
      <c r="C832" s="182"/>
      <c r="D832" s="182"/>
      <c r="E832" s="182"/>
      <c r="F832" s="182"/>
      <c r="G832" s="182"/>
      <c r="H832" s="182"/>
      <c r="I832" s="182"/>
      <c r="J832" s="182"/>
      <c r="K832" s="182"/>
      <c r="L832" s="182"/>
      <c r="M832" s="182"/>
      <c r="N832" s="182"/>
      <c r="O832" s="182"/>
      <c r="P832" s="182"/>
      <c r="Q832" s="182"/>
      <c r="R832" s="182"/>
      <c r="S832" s="182"/>
      <c r="T832" s="182"/>
    </row>
    <row r="833" spans="1:20" ht="12.75" customHeight="1">
      <c r="A833" s="183"/>
      <c r="B833" s="184"/>
      <c r="C833" s="182"/>
      <c r="D833" s="182"/>
      <c r="E833" s="182"/>
      <c r="F833" s="182"/>
      <c r="G833" s="182"/>
      <c r="H833" s="182"/>
      <c r="I833" s="182"/>
      <c r="J833" s="182"/>
      <c r="K833" s="182"/>
      <c r="L833" s="182"/>
      <c r="M833" s="182"/>
      <c r="N833" s="182"/>
      <c r="O833" s="182"/>
      <c r="P833" s="182"/>
      <c r="Q833" s="182"/>
      <c r="R833" s="182"/>
      <c r="S833" s="182"/>
      <c r="T833" s="182"/>
    </row>
    <row r="834" spans="1:20" ht="12.75" customHeight="1">
      <c r="A834" s="183"/>
      <c r="B834" s="184"/>
      <c r="C834" s="182"/>
      <c r="D834" s="182"/>
      <c r="E834" s="182"/>
      <c r="F834" s="182"/>
      <c r="G834" s="182"/>
      <c r="H834" s="182"/>
      <c r="I834" s="182"/>
      <c r="J834" s="182"/>
      <c r="K834" s="182"/>
      <c r="L834" s="182"/>
      <c r="M834" s="182"/>
      <c r="N834" s="182"/>
      <c r="O834" s="182"/>
      <c r="P834" s="182"/>
      <c r="Q834" s="182"/>
      <c r="R834" s="182"/>
      <c r="S834" s="182"/>
      <c r="T834" s="182"/>
    </row>
    <row r="835" spans="1:20" ht="12.75" customHeight="1">
      <c r="A835" s="183"/>
      <c r="B835" s="184"/>
      <c r="C835" s="182"/>
      <c r="D835" s="182"/>
      <c r="E835" s="182"/>
      <c r="F835" s="182"/>
      <c r="G835" s="182"/>
      <c r="H835" s="182"/>
      <c r="I835" s="182"/>
      <c r="J835" s="182"/>
      <c r="K835" s="182"/>
      <c r="L835" s="182"/>
      <c r="M835" s="182"/>
      <c r="N835" s="182"/>
      <c r="O835" s="182"/>
      <c r="P835" s="182"/>
      <c r="Q835" s="182"/>
      <c r="R835" s="182"/>
      <c r="S835" s="182"/>
      <c r="T835" s="182"/>
    </row>
    <row r="836" spans="1:20" ht="12.75" customHeight="1">
      <c r="A836" s="183"/>
      <c r="B836" s="184"/>
      <c r="C836" s="182"/>
      <c r="D836" s="182"/>
      <c r="E836" s="182"/>
      <c r="F836" s="182"/>
      <c r="G836" s="182"/>
      <c r="H836" s="182"/>
      <c r="I836" s="182"/>
      <c r="J836" s="182"/>
      <c r="K836" s="182"/>
      <c r="L836" s="182"/>
      <c r="M836" s="182"/>
      <c r="N836" s="182"/>
      <c r="O836" s="182"/>
      <c r="P836" s="182"/>
      <c r="Q836" s="182"/>
      <c r="R836" s="182"/>
      <c r="S836" s="182"/>
      <c r="T836" s="182"/>
    </row>
    <row r="837" spans="1:20" ht="12.75" customHeight="1">
      <c r="A837" s="183"/>
      <c r="B837" s="184"/>
      <c r="C837" s="182"/>
      <c r="D837" s="182"/>
      <c r="E837" s="182"/>
      <c r="F837" s="182"/>
      <c r="G837" s="182"/>
      <c r="H837" s="182"/>
      <c r="I837" s="182"/>
      <c r="J837" s="182"/>
      <c r="K837" s="182"/>
      <c r="L837" s="182"/>
      <c r="M837" s="182"/>
      <c r="N837" s="182"/>
      <c r="O837" s="182"/>
      <c r="P837" s="182"/>
      <c r="Q837" s="182"/>
      <c r="R837" s="182"/>
      <c r="S837" s="182"/>
      <c r="T837" s="182"/>
    </row>
    <row r="838" spans="1:20" ht="12.75" customHeight="1">
      <c r="A838" s="183"/>
      <c r="B838" s="184"/>
      <c r="C838" s="182"/>
      <c r="D838" s="182"/>
      <c r="E838" s="182"/>
      <c r="F838" s="182"/>
      <c r="G838" s="182"/>
      <c r="H838" s="182"/>
      <c r="I838" s="182"/>
      <c r="J838" s="182"/>
      <c r="K838" s="182"/>
      <c r="L838" s="182"/>
      <c r="M838" s="182"/>
      <c r="N838" s="182"/>
      <c r="O838" s="182"/>
      <c r="P838" s="182"/>
      <c r="Q838" s="182"/>
      <c r="R838" s="182"/>
      <c r="S838" s="182"/>
      <c r="T838" s="182"/>
    </row>
    <row r="839" spans="1:20" ht="12.75" customHeight="1">
      <c r="A839" s="183"/>
      <c r="B839" s="184"/>
      <c r="C839" s="182"/>
      <c r="D839" s="182"/>
      <c r="E839" s="182"/>
      <c r="F839" s="182"/>
      <c r="G839" s="182"/>
      <c r="H839" s="182"/>
      <c r="I839" s="182"/>
      <c r="J839" s="182"/>
      <c r="K839" s="182"/>
      <c r="L839" s="182"/>
      <c r="M839" s="182"/>
      <c r="N839" s="182"/>
      <c r="O839" s="182"/>
      <c r="P839" s="182"/>
      <c r="Q839" s="182"/>
      <c r="R839" s="182"/>
      <c r="S839" s="182"/>
      <c r="T839" s="182"/>
    </row>
    <row r="840" spans="1:20" ht="12.75" customHeight="1">
      <c r="A840" s="183"/>
      <c r="B840" s="184"/>
      <c r="C840" s="182"/>
      <c r="D840" s="182"/>
      <c r="E840" s="182"/>
      <c r="F840" s="182"/>
      <c r="G840" s="182"/>
      <c r="H840" s="182"/>
      <c r="I840" s="182"/>
      <c r="J840" s="182"/>
      <c r="K840" s="182"/>
      <c r="L840" s="182"/>
      <c r="M840" s="182"/>
      <c r="N840" s="182"/>
      <c r="O840" s="182"/>
      <c r="P840" s="182"/>
      <c r="Q840" s="182"/>
      <c r="R840" s="182"/>
      <c r="S840" s="182"/>
      <c r="T840" s="182"/>
    </row>
    <row r="841" spans="1:20" ht="12.75" customHeight="1">
      <c r="A841" s="183"/>
      <c r="B841" s="184"/>
      <c r="C841" s="182"/>
      <c r="D841" s="182"/>
      <c r="E841" s="182"/>
      <c r="F841" s="182"/>
      <c r="G841" s="182"/>
      <c r="H841" s="182"/>
      <c r="I841" s="182"/>
      <c r="J841" s="182"/>
      <c r="K841" s="182"/>
      <c r="L841" s="182"/>
      <c r="M841" s="182"/>
      <c r="N841" s="182"/>
      <c r="O841" s="182"/>
      <c r="P841" s="182"/>
      <c r="Q841" s="182"/>
      <c r="R841" s="182"/>
      <c r="S841" s="182"/>
      <c r="T841" s="182"/>
    </row>
    <row r="842" spans="1:20" ht="12.75" customHeight="1">
      <c r="A842" s="183"/>
      <c r="B842" s="184"/>
      <c r="C842" s="182"/>
      <c r="D842" s="182"/>
      <c r="E842" s="182"/>
      <c r="F842" s="182"/>
      <c r="G842" s="182"/>
      <c r="H842" s="182"/>
      <c r="I842" s="182"/>
      <c r="J842" s="182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</row>
    <row r="843" spans="1:20" ht="12.75" customHeight="1">
      <c r="A843" s="183"/>
      <c r="B843" s="184"/>
      <c r="C843" s="182"/>
      <c r="D843" s="182"/>
      <c r="E843" s="182"/>
      <c r="F843" s="182"/>
      <c r="G843" s="182"/>
      <c r="H843" s="182"/>
      <c r="I843" s="182"/>
      <c r="J843" s="182"/>
      <c r="K843" s="182"/>
      <c r="L843" s="182"/>
      <c r="M843" s="182"/>
      <c r="N843" s="182"/>
      <c r="O843" s="182"/>
      <c r="P843" s="182"/>
      <c r="Q843" s="182"/>
      <c r="R843" s="182"/>
      <c r="S843" s="182"/>
      <c r="T843" s="182"/>
    </row>
    <row r="844" spans="1:20" ht="12.75" customHeight="1">
      <c r="A844" s="183"/>
      <c r="B844" s="184"/>
      <c r="C844" s="182"/>
      <c r="D844" s="182"/>
      <c r="E844" s="182"/>
      <c r="F844" s="182"/>
      <c r="G844" s="182"/>
      <c r="H844" s="182"/>
      <c r="I844" s="182"/>
      <c r="J844" s="182"/>
      <c r="K844" s="182"/>
      <c r="L844" s="182"/>
      <c r="M844" s="182"/>
      <c r="N844" s="182"/>
      <c r="O844" s="182"/>
      <c r="P844" s="182"/>
      <c r="Q844" s="182"/>
      <c r="R844" s="182"/>
      <c r="S844" s="182"/>
      <c r="T844" s="182"/>
    </row>
    <row r="845" spans="1:20" ht="12.75" customHeight="1">
      <c r="A845" s="183"/>
      <c r="B845" s="184"/>
      <c r="C845" s="182"/>
      <c r="D845" s="182"/>
      <c r="E845" s="182"/>
      <c r="F845" s="182"/>
      <c r="G845" s="182"/>
      <c r="H845" s="182"/>
      <c r="I845" s="182"/>
      <c r="J845" s="182"/>
      <c r="K845" s="182"/>
      <c r="L845" s="182"/>
      <c r="M845" s="182"/>
      <c r="N845" s="182"/>
      <c r="O845" s="182"/>
      <c r="P845" s="182"/>
      <c r="Q845" s="182"/>
      <c r="R845" s="182"/>
      <c r="S845" s="182"/>
      <c r="T845" s="182"/>
    </row>
    <row r="846" spans="1:20" ht="12.75" customHeight="1">
      <c r="A846" s="183"/>
      <c r="B846" s="184"/>
      <c r="C846" s="182"/>
      <c r="D846" s="182"/>
      <c r="E846" s="182"/>
      <c r="F846" s="182"/>
      <c r="G846" s="182"/>
      <c r="H846" s="182"/>
      <c r="I846" s="182"/>
      <c r="J846" s="182"/>
      <c r="K846" s="182"/>
      <c r="L846" s="182"/>
      <c r="M846" s="182"/>
      <c r="N846" s="182"/>
      <c r="O846" s="182"/>
      <c r="P846" s="182"/>
      <c r="Q846" s="182"/>
      <c r="R846" s="182"/>
      <c r="S846" s="182"/>
      <c r="T846" s="182"/>
    </row>
    <row r="847" spans="1:20" ht="12.75" customHeight="1">
      <c r="A847" s="183"/>
      <c r="B847" s="184"/>
      <c r="C847" s="182"/>
      <c r="D847" s="182"/>
      <c r="E847" s="182"/>
      <c r="F847" s="182"/>
      <c r="G847" s="182"/>
      <c r="H847" s="182"/>
      <c r="I847" s="182"/>
      <c r="J847" s="182"/>
      <c r="K847" s="182"/>
      <c r="L847" s="182"/>
      <c r="M847" s="182"/>
      <c r="N847" s="182"/>
      <c r="O847" s="182"/>
      <c r="P847" s="182"/>
      <c r="Q847" s="182"/>
      <c r="R847" s="182"/>
      <c r="S847" s="182"/>
      <c r="T847" s="182"/>
    </row>
    <row r="848" spans="1:20" ht="12.75" customHeight="1">
      <c r="A848" s="183"/>
      <c r="B848" s="184"/>
      <c r="C848" s="182"/>
      <c r="D848" s="182"/>
      <c r="E848" s="182"/>
      <c r="F848" s="182"/>
      <c r="G848" s="182"/>
      <c r="H848" s="182"/>
      <c r="I848" s="182"/>
      <c r="J848" s="182"/>
      <c r="K848" s="182"/>
      <c r="L848" s="182"/>
      <c r="M848" s="182"/>
      <c r="N848" s="182"/>
      <c r="O848" s="182"/>
      <c r="P848" s="182"/>
      <c r="Q848" s="182"/>
      <c r="R848" s="182"/>
      <c r="S848" s="182"/>
      <c r="T848" s="182"/>
    </row>
    <row r="849" spans="1:20" ht="12.75" customHeight="1">
      <c r="A849" s="183"/>
      <c r="B849" s="184"/>
      <c r="C849" s="182"/>
      <c r="D849" s="182"/>
      <c r="E849" s="182"/>
      <c r="F849" s="182"/>
      <c r="G849" s="182"/>
      <c r="H849" s="182"/>
      <c r="I849" s="182"/>
      <c r="J849" s="182"/>
      <c r="K849" s="182"/>
      <c r="L849" s="182"/>
      <c r="M849" s="182"/>
      <c r="N849" s="182"/>
      <c r="O849" s="182"/>
      <c r="P849" s="182"/>
      <c r="Q849" s="182"/>
      <c r="R849" s="182"/>
      <c r="S849" s="182"/>
      <c r="T849" s="182"/>
    </row>
    <row r="850" spans="1:20" ht="12.75" customHeight="1">
      <c r="A850" s="183"/>
      <c r="B850" s="184"/>
      <c r="C850" s="182"/>
      <c r="D850" s="182"/>
      <c r="E850" s="182"/>
      <c r="F850" s="182"/>
      <c r="G850" s="182"/>
      <c r="H850" s="182"/>
      <c r="I850" s="182"/>
      <c r="J850" s="182"/>
      <c r="K850" s="182"/>
      <c r="L850" s="182"/>
      <c r="M850" s="182"/>
      <c r="N850" s="182"/>
      <c r="O850" s="182"/>
      <c r="P850" s="182"/>
      <c r="Q850" s="182"/>
      <c r="R850" s="182"/>
      <c r="S850" s="182"/>
      <c r="T850" s="182"/>
    </row>
    <row r="851" spans="1:20" ht="12.75" customHeight="1">
      <c r="A851" s="183"/>
      <c r="B851" s="184"/>
      <c r="C851" s="182"/>
      <c r="D851" s="182"/>
      <c r="E851" s="182"/>
      <c r="F851" s="182"/>
      <c r="G851" s="182"/>
      <c r="H851" s="182"/>
      <c r="I851" s="182"/>
      <c r="J851" s="182"/>
      <c r="K851" s="182"/>
      <c r="L851" s="182"/>
      <c r="M851" s="182"/>
      <c r="N851" s="182"/>
      <c r="O851" s="182"/>
      <c r="P851" s="182"/>
      <c r="Q851" s="182"/>
      <c r="R851" s="182"/>
      <c r="S851" s="182"/>
      <c r="T851" s="182"/>
    </row>
    <row r="852" spans="1:20" ht="12.75" customHeight="1">
      <c r="A852" s="183"/>
      <c r="B852" s="184"/>
      <c r="C852" s="182"/>
      <c r="D852" s="182"/>
      <c r="E852" s="182"/>
      <c r="F852" s="182"/>
      <c r="G852" s="182"/>
      <c r="H852" s="182"/>
      <c r="I852" s="182"/>
      <c r="J852" s="182"/>
      <c r="K852" s="182"/>
      <c r="L852" s="182"/>
      <c r="M852" s="182"/>
      <c r="N852" s="182"/>
      <c r="O852" s="182"/>
      <c r="P852" s="182"/>
      <c r="Q852" s="182"/>
      <c r="R852" s="182"/>
      <c r="S852" s="182"/>
      <c r="T852" s="182"/>
    </row>
    <row r="853" spans="1:20" ht="12.75" customHeight="1">
      <c r="A853" s="183"/>
      <c r="B853" s="184"/>
      <c r="C853" s="182"/>
      <c r="D853" s="182"/>
      <c r="E853" s="182"/>
      <c r="F853" s="182"/>
      <c r="G853" s="182"/>
      <c r="H853" s="182"/>
      <c r="I853" s="182"/>
      <c r="J853" s="182"/>
      <c r="K853" s="182"/>
      <c r="L853" s="182"/>
      <c r="M853" s="182"/>
      <c r="N853" s="182"/>
      <c r="O853" s="182"/>
      <c r="P853" s="182"/>
      <c r="Q853" s="182"/>
      <c r="R853" s="182"/>
      <c r="S853" s="182"/>
      <c r="T853" s="182"/>
    </row>
    <row r="854" spans="1:20" ht="12.75" customHeight="1">
      <c r="A854" s="183"/>
      <c r="B854" s="184"/>
      <c r="C854" s="182"/>
      <c r="D854" s="182"/>
      <c r="E854" s="182"/>
      <c r="F854" s="182"/>
      <c r="G854" s="182"/>
      <c r="H854" s="182"/>
      <c r="I854" s="182"/>
      <c r="J854" s="182"/>
      <c r="K854" s="182"/>
      <c r="L854" s="182"/>
      <c r="M854" s="182"/>
      <c r="N854" s="182"/>
      <c r="O854" s="182"/>
      <c r="P854" s="182"/>
      <c r="Q854" s="182"/>
      <c r="R854" s="182"/>
      <c r="S854" s="182"/>
      <c r="T854" s="182"/>
    </row>
    <row r="855" spans="1:20" ht="12.75" customHeight="1">
      <c r="A855" s="183"/>
      <c r="B855" s="184"/>
      <c r="C855" s="182"/>
      <c r="D855" s="182"/>
      <c r="E855" s="182"/>
      <c r="F855" s="182"/>
      <c r="G855" s="182"/>
      <c r="H855" s="182"/>
      <c r="I855" s="182"/>
      <c r="J855" s="182"/>
      <c r="K855" s="182"/>
      <c r="L855" s="182"/>
      <c r="M855" s="182"/>
      <c r="N855" s="182"/>
      <c r="O855" s="182"/>
      <c r="P855" s="182"/>
      <c r="Q855" s="182"/>
      <c r="R855" s="182"/>
      <c r="S855" s="182"/>
      <c r="T855" s="182"/>
    </row>
    <row r="856" spans="1:20" ht="12.75" customHeight="1">
      <c r="A856" s="183"/>
      <c r="B856" s="184"/>
      <c r="C856" s="182"/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2"/>
      <c r="T856" s="182"/>
    </row>
    <row r="857" spans="1:20" ht="12.75" customHeight="1">
      <c r="A857" s="183"/>
      <c r="B857" s="184"/>
      <c r="C857" s="182"/>
      <c r="D857" s="182"/>
      <c r="E857" s="182"/>
      <c r="F857" s="182"/>
      <c r="G857" s="182"/>
      <c r="H857" s="182"/>
      <c r="I857" s="182"/>
      <c r="J857" s="182"/>
      <c r="K857" s="182"/>
      <c r="L857" s="182"/>
      <c r="M857" s="182"/>
      <c r="N857" s="182"/>
      <c r="O857" s="182"/>
      <c r="P857" s="182"/>
      <c r="Q857" s="182"/>
      <c r="R857" s="182"/>
      <c r="S857" s="182"/>
      <c r="T857" s="182"/>
    </row>
    <row r="858" spans="1:20" ht="12.75" customHeight="1">
      <c r="A858" s="183"/>
      <c r="B858" s="184"/>
      <c r="C858" s="182"/>
      <c r="D858" s="182"/>
      <c r="E858" s="182"/>
      <c r="F858" s="182"/>
      <c r="G858" s="182"/>
      <c r="H858" s="182"/>
      <c r="I858" s="182"/>
      <c r="J858" s="182"/>
      <c r="K858" s="182"/>
      <c r="L858" s="182"/>
      <c r="M858" s="182"/>
      <c r="N858" s="182"/>
      <c r="O858" s="182"/>
      <c r="P858" s="182"/>
      <c r="Q858" s="182"/>
      <c r="R858" s="182"/>
      <c r="S858" s="182"/>
      <c r="T858" s="182"/>
    </row>
    <row r="859" spans="1:20" ht="12.75" customHeight="1">
      <c r="A859" s="183"/>
      <c r="B859" s="184"/>
      <c r="C859" s="182"/>
      <c r="D859" s="182"/>
      <c r="E859" s="182"/>
      <c r="F859" s="182"/>
      <c r="G859" s="182"/>
      <c r="H859" s="182"/>
      <c r="I859" s="182"/>
      <c r="J859" s="182"/>
      <c r="K859" s="182"/>
      <c r="L859" s="182"/>
      <c r="M859" s="182"/>
      <c r="N859" s="182"/>
      <c r="O859" s="182"/>
      <c r="P859" s="182"/>
      <c r="Q859" s="182"/>
      <c r="R859" s="182"/>
      <c r="S859" s="182"/>
      <c r="T859" s="182"/>
    </row>
    <row r="860" spans="1:20" ht="12.75" customHeight="1">
      <c r="A860" s="183"/>
      <c r="B860" s="184"/>
      <c r="C860" s="182"/>
      <c r="D860" s="182"/>
      <c r="E860" s="182"/>
      <c r="F860" s="182"/>
      <c r="G860" s="182"/>
      <c r="H860" s="182"/>
      <c r="I860" s="182"/>
      <c r="J860" s="182"/>
      <c r="K860" s="182"/>
      <c r="L860" s="182"/>
      <c r="M860" s="182"/>
      <c r="N860" s="182"/>
      <c r="O860" s="182"/>
      <c r="P860" s="182"/>
      <c r="Q860" s="182"/>
      <c r="R860" s="182"/>
      <c r="S860" s="182"/>
      <c r="T860" s="182"/>
    </row>
    <row r="861" spans="1:20" ht="12.75" customHeight="1">
      <c r="A861" s="183"/>
      <c r="B861" s="184"/>
      <c r="C861" s="182"/>
      <c r="D861" s="182"/>
      <c r="E861" s="182"/>
      <c r="F861" s="182"/>
      <c r="G861" s="182"/>
      <c r="H861" s="182"/>
      <c r="I861" s="182"/>
      <c r="J861" s="182"/>
      <c r="K861" s="182"/>
      <c r="L861" s="182"/>
      <c r="M861" s="182"/>
      <c r="N861" s="182"/>
      <c r="O861" s="182"/>
      <c r="P861" s="182"/>
      <c r="Q861" s="182"/>
      <c r="R861" s="182"/>
      <c r="S861" s="182"/>
      <c r="T861" s="182"/>
    </row>
    <row r="862" spans="1:20" ht="12.75" customHeight="1">
      <c r="A862" s="183"/>
      <c r="B862" s="184"/>
      <c r="C862" s="182"/>
      <c r="D862" s="182"/>
      <c r="E862" s="182"/>
      <c r="F862" s="182"/>
      <c r="G862" s="182"/>
      <c r="H862" s="182"/>
      <c r="I862" s="182"/>
      <c r="J862" s="182"/>
      <c r="K862" s="182"/>
      <c r="L862" s="182"/>
      <c r="M862" s="182"/>
      <c r="N862" s="182"/>
      <c r="O862" s="182"/>
      <c r="P862" s="182"/>
      <c r="Q862" s="182"/>
      <c r="R862" s="182"/>
      <c r="S862" s="182"/>
      <c r="T862" s="182"/>
    </row>
    <row r="863" spans="1:20" ht="12.75" customHeight="1">
      <c r="A863" s="183"/>
      <c r="B863" s="184"/>
      <c r="C863" s="182"/>
      <c r="D863" s="182"/>
      <c r="E863" s="182"/>
      <c r="F863" s="182"/>
      <c r="G863" s="182"/>
      <c r="H863" s="182"/>
      <c r="I863" s="182"/>
      <c r="J863" s="182"/>
      <c r="K863" s="182"/>
      <c r="L863" s="182"/>
      <c r="M863" s="182"/>
      <c r="N863" s="182"/>
      <c r="O863" s="182"/>
      <c r="P863" s="182"/>
      <c r="Q863" s="182"/>
      <c r="R863" s="182"/>
      <c r="S863" s="182"/>
      <c r="T863" s="182"/>
    </row>
    <row r="864" spans="1:20" ht="12.75" customHeight="1">
      <c r="A864" s="183"/>
      <c r="B864" s="184"/>
      <c r="C864" s="182"/>
      <c r="D864" s="182"/>
      <c r="E864" s="182"/>
      <c r="F864" s="182"/>
      <c r="G864" s="182"/>
      <c r="H864" s="182"/>
      <c r="I864" s="182"/>
      <c r="J864" s="182"/>
      <c r="K864" s="182"/>
      <c r="L864" s="182"/>
      <c r="M864" s="182"/>
      <c r="N864" s="182"/>
      <c r="O864" s="182"/>
      <c r="P864" s="182"/>
      <c r="Q864" s="182"/>
      <c r="R864" s="182"/>
      <c r="S864" s="182"/>
      <c r="T864" s="182"/>
    </row>
    <row r="865" spans="1:20" ht="12.75" customHeight="1">
      <c r="A865" s="183"/>
      <c r="B865" s="184"/>
      <c r="C865" s="182"/>
      <c r="D865" s="182"/>
      <c r="E865" s="182"/>
      <c r="F865" s="182"/>
      <c r="G865" s="182"/>
      <c r="H865" s="182"/>
      <c r="I865" s="182"/>
      <c r="J865" s="182"/>
      <c r="K865" s="182"/>
      <c r="L865" s="182"/>
      <c r="M865" s="182"/>
      <c r="N865" s="182"/>
      <c r="O865" s="182"/>
      <c r="P865" s="182"/>
      <c r="Q865" s="182"/>
      <c r="R865" s="182"/>
      <c r="S865" s="182"/>
      <c r="T865" s="182"/>
    </row>
    <row r="866" spans="1:20" ht="12.75" customHeight="1">
      <c r="A866" s="183"/>
      <c r="B866" s="184"/>
      <c r="C866" s="182"/>
      <c r="D866" s="182"/>
      <c r="E866" s="182"/>
      <c r="F866" s="182"/>
      <c r="G866" s="182"/>
      <c r="H866" s="182"/>
      <c r="I866" s="182"/>
      <c r="J866" s="182"/>
      <c r="K866" s="182"/>
      <c r="L866" s="182"/>
      <c r="M866" s="182"/>
      <c r="N866" s="182"/>
      <c r="O866" s="182"/>
      <c r="P866" s="182"/>
      <c r="Q866" s="182"/>
      <c r="R866" s="182"/>
      <c r="S866" s="182"/>
      <c r="T866" s="182"/>
    </row>
    <row r="867" spans="1:20" ht="12.75" customHeight="1">
      <c r="A867" s="183"/>
      <c r="B867" s="184"/>
      <c r="C867" s="182"/>
      <c r="D867" s="182"/>
      <c r="E867" s="182"/>
      <c r="F867" s="182"/>
      <c r="G867" s="182"/>
      <c r="H867" s="182"/>
      <c r="I867" s="182"/>
      <c r="J867" s="182"/>
      <c r="K867" s="182"/>
      <c r="L867" s="182"/>
      <c r="M867" s="182"/>
      <c r="N867" s="182"/>
      <c r="O867" s="182"/>
      <c r="P867" s="182"/>
      <c r="Q867" s="182"/>
      <c r="R867" s="182"/>
      <c r="S867" s="182"/>
      <c r="T867" s="182"/>
    </row>
    <row r="868" spans="1:20" ht="12.75" customHeight="1">
      <c r="A868" s="183"/>
      <c r="B868" s="184"/>
      <c r="C868" s="182"/>
      <c r="D868" s="182"/>
      <c r="E868" s="182"/>
      <c r="F868" s="182"/>
      <c r="G868" s="182"/>
      <c r="H868" s="182"/>
      <c r="I868" s="182"/>
      <c r="J868" s="182"/>
      <c r="K868" s="182"/>
      <c r="L868" s="182"/>
      <c r="M868" s="182"/>
      <c r="N868" s="182"/>
      <c r="O868" s="182"/>
      <c r="P868" s="182"/>
      <c r="Q868" s="182"/>
      <c r="R868" s="182"/>
      <c r="S868" s="182"/>
      <c r="T868" s="182"/>
    </row>
    <row r="869" spans="1:20" ht="12.75" customHeight="1">
      <c r="A869" s="183"/>
      <c r="B869" s="184"/>
      <c r="C869" s="182"/>
      <c r="D869" s="182"/>
      <c r="E869" s="182"/>
      <c r="F869" s="182"/>
      <c r="G869" s="182"/>
      <c r="H869" s="182"/>
      <c r="I869" s="182"/>
      <c r="J869" s="182"/>
      <c r="K869" s="182"/>
      <c r="L869" s="182"/>
      <c r="M869" s="182"/>
      <c r="N869" s="182"/>
      <c r="O869" s="182"/>
      <c r="P869" s="182"/>
      <c r="Q869" s="182"/>
      <c r="R869" s="182"/>
      <c r="S869" s="182"/>
      <c r="T869" s="182"/>
    </row>
    <row r="870" spans="1:20" ht="12.75" customHeight="1">
      <c r="A870" s="183"/>
      <c r="B870" s="184"/>
      <c r="C870" s="182"/>
      <c r="D870" s="182"/>
      <c r="E870" s="182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</row>
    <row r="871" spans="1:20" ht="12.75" customHeight="1">
      <c r="A871" s="183"/>
      <c r="B871" s="184"/>
      <c r="C871" s="182"/>
      <c r="D871" s="182"/>
      <c r="E871" s="182"/>
      <c r="F871" s="182"/>
      <c r="G871" s="182"/>
      <c r="H871" s="182"/>
      <c r="I871" s="182"/>
      <c r="J871" s="182"/>
      <c r="K871" s="182"/>
      <c r="L871" s="182"/>
      <c r="M871" s="182"/>
      <c r="N871" s="182"/>
      <c r="O871" s="182"/>
      <c r="P871" s="182"/>
      <c r="Q871" s="182"/>
      <c r="R871" s="182"/>
      <c r="S871" s="182"/>
      <c r="T871" s="182"/>
    </row>
    <row r="872" spans="1:20" ht="12.75" customHeight="1">
      <c r="A872" s="183"/>
      <c r="B872" s="184"/>
      <c r="C872" s="182"/>
      <c r="D872" s="182"/>
      <c r="E872" s="182"/>
      <c r="F872" s="182"/>
      <c r="G872" s="182"/>
      <c r="H872" s="182"/>
      <c r="I872" s="182"/>
      <c r="J872" s="182"/>
      <c r="K872" s="182"/>
      <c r="L872" s="182"/>
      <c r="M872" s="182"/>
      <c r="N872" s="182"/>
      <c r="O872" s="182"/>
      <c r="P872" s="182"/>
      <c r="Q872" s="182"/>
      <c r="R872" s="182"/>
      <c r="S872" s="182"/>
      <c r="T872" s="182"/>
    </row>
    <row r="873" spans="1:20" ht="12.75" customHeight="1">
      <c r="A873" s="183"/>
      <c r="B873" s="184"/>
      <c r="C873" s="182"/>
      <c r="D873" s="182"/>
      <c r="E873" s="182"/>
      <c r="F873" s="182"/>
      <c r="G873" s="182"/>
      <c r="H873" s="182"/>
      <c r="I873" s="182"/>
      <c r="J873" s="182"/>
      <c r="K873" s="182"/>
      <c r="L873" s="182"/>
      <c r="M873" s="182"/>
      <c r="N873" s="182"/>
      <c r="O873" s="182"/>
      <c r="P873" s="182"/>
      <c r="Q873" s="182"/>
      <c r="R873" s="182"/>
      <c r="S873" s="182"/>
      <c r="T873" s="182"/>
    </row>
    <row r="874" spans="1:20" ht="12.75" customHeight="1">
      <c r="A874" s="183"/>
      <c r="B874" s="184"/>
      <c r="C874" s="182"/>
      <c r="D874" s="182"/>
      <c r="E874" s="182"/>
      <c r="F874" s="182"/>
      <c r="G874" s="182"/>
      <c r="H874" s="182"/>
      <c r="I874" s="182"/>
      <c r="J874" s="182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</row>
    <row r="875" spans="1:20" ht="12.75" customHeight="1">
      <c r="A875" s="183"/>
      <c r="B875" s="184"/>
      <c r="C875" s="182"/>
      <c r="D875" s="182"/>
      <c r="E875" s="182"/>
      <c r="F875" s="182"/>
      <c r="G875" s="182"/>
      <c r="H875" s="182"/>
      <c r="I875" s="182"/>
      <c r="J875" s="182"/>
      <c r="K875" s="182"/>
      <c r="L875" s="182"/>
      <c r="M875" s="182"/>
      <c r="N875" s="182"/>
      <c r="O875" s="182"/>
      <c r="P875" s="182"/>
      <c r="Q875" s="182"/>
      <c r="R875" s="182"/>
      <c r="S875" s="182"/>
      <c r="T875" s="182"/>
    </row>
    <row r="876" spans="1:20" ht="12.75" customHeight="1">
      <c r="A876" s="183"/>
      <c r="B876" s="184"/>
      <c r="C876" s="182"/>
      <c r="D876" s="182"/>
      <c r="E876" s="182"/>
      <c r="F876" s="182"/>
      <c r="G876" s="182"/>
      <c r="H876" s="182"/>
      <c r="I876" s="182"/>
      <c r="J876" s="182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</row>
    <row r="877" spans="1:20" ht="12.75" customHeight="1">
      <c r="A877" s="183"/>
      <c r="B877" s="184"/>
      <c r="C877" s="182"/>
      <c r="D877" s="182"/>
      <c r="E877" s="182"/>
      <c r="F877" s="182"/>
      <c r="G877" s="182"/>
      <c r="H877" s="182"/>
      <c r="I877" s="182"/>
      <c r="J877" s="182"/>
      <c r="K877" s="182"/>
      <c r="L877" s="182"/>
      <c r="M877" s="182"/>
      <c r="N877" s="182"/>
      <c r="O877" s="182"/>
      <c r="P877" s="182"/>
      <c r="Q877" s="182"/>
      <c r="R877" s="182"/>
      <c r="S877" s="182"/>
      <c r="T877" s="182"/>
    </row>
    <row r="878" spans="1:20" ht="12.75" customHeight="1">
      <c r="A878" s="183"/>
      <c r="B878" s="184"/>
      <c r="C878" s="182"/>
      <c r="D878" s="182"/>
      <c r="E878" s="182"/>
      <c r="F878" s="182"/>
      <c r="G878" s="182"/>
      <c r="H878" s="182"/>
      <c r="I878" s="182"/>
      <c r="J878" s="182"/>
      <c r="K878" s="182"/>
      <c r="L878" s="182"/>
      <c r="M878" s="182"/>
      <c r="N878" s="182"/>
      <c r="O878" s="182"/>
      <c r="P878" s="182"/>
      <c r="Q878" s="182"/>
      <c r="R878" s="182"/>
      <c r="S878" s="182"/>
      <c r="T878" s="182"/>
    </row>
    <row r="879" spans="1:20" ht="12.75" customHeight="1">
      <c r="A879" s="183"/>
      <c r="B879" s="184"/>
      <c r="C879" s="182"/>
      <c r="D879" s="182"/>
      <c r="E879" s="182"/>
      <c r="F879" s="182"/>
      <c r="G879" s="182"/>
      <c r="H879" s="182"/>
      <c r="I879" s="182"/>
      <c r="J879" s="182"/>
      <c r="K879" s="182"/>
      <c r="L879" s="182"/>
      <c r="M879" s="182"/>
      <c r="N879" s="182"/>
      <c r="O879" s="182"/>
      <c r="P879" s="182"/>
      <c r="Q879" s="182"/>
      <c r="R879" s="182"/>
      <c r="S879" s="182"/>
      <c r="T879" s="182"/>
    </row>
    <row r="880" spans="1:20" ht="12.75" customHeight="1">
      <c r="A880" s="183"/>
      <c r="B880" s="184"/>
      <c r="C880" s="182"/>
      <c r="D880" s="182"/>
      <c r="E880" s="182"/>
      <c r="F880" s="182"/>
      <c r="G880" s="182"/>
      <c r="H880" s="182"/>
      <c r="I880" s="182"/>
      <c r="J880" s="182"/>
      <c r="K880" s="182"/>
      <c r="L880" s="182"/>
      <c r="M880" s="182"/>
      <c r="N880" s="182"/>
      <c r="O880" s="182"/>
      <c r="P880" s="182"/>
      <c r="Q880" s="182"/>
      <c r="R880" s="182"/>
      <c r="S880" s="182"/>
      <c r="T880" s="182"/>
    </row>
    <row r="881" spans="1:20" ht="12.75" customHeight="1">
      <c r="A881" s="183"/>
      <c r="B881" s="184"/>
      <c r="C881" s="182"/>
      <c r="D881" s="182"/>
      <c r="E881" s="182"/>
      <c r="F881" s="182"/>
      <c r="G881" s="182"/>
      <c r="H881" s="182"/>
      <c r="I881" s="182"/>
      <c r="J881" s="182"/>
      <c r="K881" s="182"/>
      <c r="L881" s="182"/>
      <c r="M881" s="182"/>
      <c r="N881" s="182"/>
      <c r="O881" s="182"/>
      <c r="P881" s="182"/>
      <c r="Q881" s="182"/>
      <c r="R881" s="182"/>
      <c r="S881" s="182"/>
      <c r="T881" s="182"/>
    </row>
    <row r="882" spans="1:20" ht="12.75" customHeight="1">
      <c r="A882" s="183"/>
      <c r="B882" s="184"/>
      <c r="C882" s="182"/>
      <c r="D882" s="182"/>
      <c r="E882" s="182"/>
      <c r="F882" s="182"/>
      <c r="G882" s="182"/>
      <c r="H882" s="182"/>
      <c r="I882" s="182"/>
      <c r="J882" s="182"/>
      <c r="K882" s="182"/>
      <c r="L882" s="182"/>
      <c r="M882" s="182"/>
      <c r="N882" s="182"/>
      <c r="O882" s="182"/>
      <c r="P882" s="182"/>
      <c r="Q882" s="182"/>
      <c r="R882" s="182"/>
      <c r="S882" s="182"/>
      <c r="T882" s="182"/>
    </row>
    <row r="883" spans="1:20" ht="12.75" customHeight="1">
      <c r="A883" s="183"/>
      <c r="B883" s="184"/>
      <c r="C883" s="182"/>
      <c r="D883" s="182"/>
      <c r="E883" s="182"/>
      <c r="F883" s="182"/>
      <c r="G883" s="182"/>
      <c r="H883" s="182"/>
      <c r="I883" s="182"/>
      <c r="J883" s="182"/>
      <c r="K883" s="182"/>
      <c r="L883" s="182"/>
      <c r="M883" s="182"/>
      <c r="N883" s="182"/>
      <c r="O883" s="182"/>
      <c r="P883" s="182"/>
      <c r="Q883" s="182"/>
      <c r="R883" s="182"/>
      <c r="S883" s="182"/>
      <c r="T883" s="182"/>
    </row>
    <row r="884" spans="1:20" ht="12.75" customHeight="1">
      <c r="A884" s="183"/>
      <c r="B884" s="184"/>
      <c r="C884" s="182"/>
      <c r="D884" s="182"/>
      <c r="E884" s="182"/>
      <c r="F884" s="182"/>
      <c r="G884" s="182"/>
      <c r="H884" s="182"/>
      <c r="I884" s="182"/>
      <c r="J884" s="182"/>
      <c r="K884" s="182"/>
      <c r="L884" s="182"/>
      <c r="M884" s="182"/>
      <c r="N884" s="182"/>
      <c r="O884" s="182"/>
      <c r="P884" s="182"/>
      <c r="Q884" s="182"/>
      <c r="R884" s="182"/>
      <c r="S884" s="182"/>
      <c r="T884" s="182"/>
    </row>
    <row r="885" spans="1:20" ht="12.75" customHeight="1">
      <c r="A885" s="183"/>
      <c r="B885" s="184"/>
      <c r="C885" s="182"/>
      <c r="D885" s="182"/>
      <c r="E885" s="182"/>
      <c r="F885" s="182"/>
      <c r="G885" s="182"/>
      <c r="H885" s="182"/>
      <c r="I885" s="182"/>
      <c r="J885" s="182"/>
      <c r="K885" s="182"/>
      <c r="L885" s="182"/>
      <c r="M885" s="182"/>
      <c r="N885" s="182"/>
      <c r="O885" s="182"/>
      <c r="P885" s="182"/>
      <c r="Q885" s="182"/>
      <c r="R885" s="182"/>
      <c r="S885" s="182"/>
      <c r="T885" s="182"/>
    </row>
    <row r="886" spans="1:20" ht="12.75" customHeight="1">
      <c r="A886" s="183"/>
      <c r="B886" s="184"/>
      <c r="C886" s="182"/>
      <c r="D886" s="182"/>
      <c r="E886" s="182"/>
      <c r="F886" s="182"/>
      <c r="G886" s="182"/>
      <c r="H886" s="182"/>
      <c r="I886" s="182"/>
      <c r="J886" s="182"/>
      <c r="K886" s="182"/>
      <c r="L886" s="182"/>
      <c r="M886" s="182"/>
      <c r="N886" s="182"/>
      <c r="O886" s="182"/>
      <c r="P886" s="182"/>
      <c r="Q886" s="182"/>
      <c r="R886" s="182"/>
      <c r="S886" s="182"/>
      <c r="T886" s="182"/>
    </row>
    <row r="887" spans="1:20" ht="12.75" customHeight="1">
      <c r="A887" s="183"/>
      <c r="B887" s="184"/>
      <c r="C887" s="182"/>
      <c r="D887" s="182"/>
      <c r="E887" s="182"/>
      <c r="F887" s="182"/>
      <c r="G887" s="182"/>
      <c r="H887" s="182"/>
      <c r="I887" s="182"/>
      <c r="J887" s="182"/>
      <c r="K887" s="182"/>
      <c r="L887" s="182"/>
      <c r="M887" s="182"/>
      <c r="N887" s="182"/>
      <c r="O887" s="182"/>
      <c r="P887" s="182"/>
      <c r="Q887" s="182"/>
      <c r="R887" s="182"/>
      <c r="S887" s="182"/>
      <c r="T887" s="182"/>
    </row>
    <row r="888" spans="1:20" ht="12.75" customHeight="1">
      <c r="A888" s="183"/>
      <c r="B888" s="184"/>
      <c r="C888" s="182"/>
      <c r="D888" s="182"/>
      <c r="E888" s="182"/>
      <c r="F888" s="182"/>
      <c r="G888" s="182"/>
      <c r="H888" s="182"/>
      <c r="I888" s="182"/>
      <c r="J888" s="182"/>
      <c r="K888" s="182"/>
      <c r="L888" s="182"/>
      <c r="M888" s="182"/>
      <c r="N888" s="182"/>
      <c r="O888" s="182"/>
      <c r="P888" s="182"/>
      <c r="Q888" s="182"/>
      <c r="R888" s="182"/>
      <c r="S888" s="182"/>
      <c r="T888" s="182"/>
    </row>
    <row r="889" spans="1:20" ht="12.75" customHeight="1">
      <c r="A889" s="183"/>
      <c r="B889" s="184"/>
      <c r="C889" s="182"/>
      <c r="D889" s="182"/>
      <c r="E889" s="182"/>
      <c r="F889" s="182"/>
      <c r="G889" s="182"/>
      <c r="H889" s="182"/>
      <c r="I889" s="182"/>
      <c r="J889" s="182"/>
      <c r="K889" s="182"/>
      <c r="L889" s="182"/>
      <c r="M889" s="182"/>
      <c r="N889" s="182"/>
      <c r="O889" s="182"/>
      <c r="P889" s="182"/>
      <c r="Q889" s="182"/>
      <c r="R889" s="182"/>
      <c r="S889" s="182"/>
      <c r="T889" s="182"/>
    </row>
    <row r="890" spans="1:20" ht="12.75" customHeight="1">
      <c r="A890" s="183"/>
      <c r="B890" s="184"/>
      <c r="C890" s="182"/>
      <c r="D890" s="182"/>
      <c r="E890" s="182"/>
      <c r="F890" s="182"/>
      <c r="G890" s="182"/>
      <c r="H890" s="182"/>
      <c r="I890" s="182"/>
      <c r="J890" s="182"/>
      <c r="K890" s="182"/>
      <c r="L890" s="182"/>
      <c r="M890" s="182"/>
      <c r="N890" s="182"/>
      <c r="O890" s="182"/>
      <c r="P890" s="182"/>
      <c r="Q890" s="182"/>
      <c r="R890" s="182"/>
      <c r="S890" s="182"/>
      <c r="T890" s="182"/>
    </row>
    <row r="891" spans="1:20" ht="12.75" customHeight="1">
      <c r="A891" s="183"/>
      <c r="B891" s="184"/>
      <c r="C891" s="182"/>
      <c r="D891" s="182"/>
      <c r="E891" s="182"/>
      <c r="F891" s="182"/>
      <c r="G891" s="182"/>
      <c r="H891" s="182"/>
      <c r="I891" s="182"/>
      <c r="J891" s="182"/>
      <c r="K891" s="182"/>
      <c r="L891" s="182"/>
      <c r="M891" s="182"/>
      <c r="N891" s="182"/>
      <c r="O891" s="182"/>
      <c r="P891" s="182"/>
      <c r="Q891" s="182"/>
      <c r="R891" s="182"/>
      <c r="S891" s="182"/>
      <c r="T891" s="182"/>
    </row>
    <row r="892" spans="1:20" ht="12.75" customHeight="1">
      <c r="A892" s="183"/>
      <c r="B892" s="184"/>
      <c r="C892" s="182"/>
      <c r="D892" s="182"/>
      <c r="E892" s="182"/>
      <c r="F892" s="182"/>
      <c r="G892" s="182"/>
      <c r="H892" s="182"/>
      <c r="I892" s="182"/>
      <c r="J892" s="182"/>
      <c r="K892" s="182"/>
      <c r="L892" s="182"/>
      <c r="M892" s="182"/>
      <c r="N892" s="182"/>
      <c r="O892" s="182"/>
      <c r="P892" s="182"/>
      <c r="Q892" s="182"/>
      <c r="R892" s="182"/>
      <c r="S892" s="182"/>
      <c r="T892" s="182"/>
    </row>
    <row r="893" spans="1:20" ht="12.75" customHeight="1">
      <c r="A893" s="183"/>
      <c r="B893" s="184"/>
      <c r="C893" s="182"/>
      <c r="D893" s="182"/>
      <c r="E893" s="182"/>
      <c r="F893" s="182"/>
      <c r="G893" s="182"/>
      <c r="H893" s="182"/>
      <c r="I893" s="182"/>
      <c r="J893" s="182"/>
      <c r="K893" s="182"/>
      <c r="L893" s="182"/>
      <c r="M893" s="182"/>
      <c r="N893" s="182"/>
      <c r="O893" s="182"/>
      <c r="P893" s="182"/>
      <c r="Q893" s="182"/>
      <c r="R893" s="182"/>
      <c r="S893" s="182"/>
      <c r="T893" s="182"/>
    </row>
    <row r="894" spans="1:20" ht="12.75" customHeight="1">
      <c r="A894" s="183"/>
      <c r="B894" s="184"/>
      <c r="C894" s="182"/>
      <c r="D894" s="182"/>
      <c r="E894" s="182"/>
      <c r="F894" s="182"/>
      <c r="G894" s="182"/>
      <c r="H894" s="182"/>
      <c r="I894" s="182"/>
      <c r="J894" s="182"/>
      <c r="K894" s="182"/>
      <c r="L894" s="182"/>
      <c r="M894" s="182"/>
      <c r="N894" s="182"/>
      <c r="O894" s="182"/>
      <c r="P894" s="182"/>
      <c r="Q894" s="182"/>
      <c r="R894" s="182"/>
      <c r="S894" s="182"/>
      <c r="T894" s="182"/>
    </row>
    <row r="895" spans="1:20" ht="12.75" customHeight="1">
      <c r="A895" s="183"/>
      <c r="B895" s="184"/>
      <c r="C895" s="182"/>
      <c r="D895" s="182"/>
      <c r="E895" s="182"/>
      <c r="F895" s="182"/>
      <c r="G895" s="182"/>
      <c r="H895" s="182"/>
      <c r="I895" s="182"/>
      <c r="J895" s="182"/>
      <c r="K895" s="182"/>
      <c r="L895" s="182"/>
      <c r="M895" s="182"/>
      <c r="N895" s="182"/>
      <c r="O895" s="182"/>
      <c r="P895" s="182"/>
      <c r="Q895" s="182"/>
      <c r="R895" s="182"/>
      <c r="S895" s="182"/>
      <c r="T895" s="182"/>
    </row>
    <row r="896" spans="1:20" ht="12.75" customHeight="1">
      <c r="A896" s="183"/>
      <c r="B896" s="184"/>
      <c r="C896" s="182"/>
      <c r="D896" s="182"/>
      <c r="E896" s="182"/>
      <c r="F896" s="182"/>
      <c r="G896" s="182"/>
      <c r="H896" s="182"/>
      <c r="I896" s="182"/>
      <c r="J896" s="182"/>
      <c r="K896" s="182"/>
      <c r="L896" s="182"/>
      <c r="M896" s="182"/>
      <c r="N896" s="182"/>
      <c r="O896" s="182"/>
      <c r="P896" s="182"/>
      <c r="Q896" s="182"/>
      <c r="R896" s="182"/>
      <c r="S896" s="182"/>
      <c r="T896" s="182"/>
    </row>
    <row r="897" spans="1:20" ht="12.75" customHeight="1">
      <c r="A897" s="183"/>
      <c r="B897" s="184"/>
      <c r="C897" s="182"/>
      <c r="D897" s="182"/>
      <c r="E897" s="182"/>
      <c r="F897" s="182"/>
      <c r="G897" s="182"/>
      <c r="H897" s="182"/>
      <c r="I897" s="182"/>
      <c r="J897" s="182"/>
      <c r="K897" s="182"/>
      <c r="L897" s="182"/>
      <c r="M897" s="182"/>
      <c r="N897" s="182"/>
      <c r="O897" s="182"/>
      <c r="P897" s="182"/>
      <c r="Q897" s="182"/>
      <c r="R897" s="182"/>
      <c r="S897" s="182"/>
      <c r="T897" s="182"/>
    </row>
    <row r="898" spans="1:20" ht="12.75" customHeight="1">
      <c r="A898" s="183"/>
      <c r="B898" s="184"/>
      <c r="C898" s="182"/>
      <c r="D898" s="182"/>
      <c r="E898" s="182"/>
      <c r="F898" s="182"/>
      <c r="G898" s="182"/>
      <c r="H898" s="182"/>
      <c r="I898" s="182"/>
      <c r="J898" s="182"/>
      <c r="K898" s="182"/>
      <c r="L898" s="182"/>
      <c r="M898" s="182"/>
      <c r="N898" s="182"/>
      <c r="O898" s="182"/>
      <c r="P898" s="182"/>
      <c r="Q898" s="182"/>
      <c r="R898" s="182"/>
      <c r="S898" s="182"/>
      <c r="T898" s="182"/>
    </row>
    <row r="899" spans="1:20" ht="12.75" customHeight="1">
      <c r="A899" s="183"/>
      <c r="B899" s="184"/>
      <c r="C899" s="182"/>
      <c r="D899" s="182"/>
      <c r="E899" s="182"/>
      <c r="F899" s="182"/>
      <c r="G899" s="182"/>
      <c r="H899" s="182"/>
      <c r="I899" s="182"/>
      <c r="J899" s="182"/>
      <c r="K899" s="182"/>
      <c r="L899" s="182"/>
      <c r="M899" s="182"/>
      <c r="N899" s="182"/>
      <c r="O899" s="182"/>
      <c r="P899" s="182"/>
      <c r="Q899" s="182"/>
      <c r="R899" s="182"/>
      <c r="S899" s="182"/>
      <c r="T899" s="182"/>
    </row>
    <row r="900" spans="1:20" ht="12.75" customHeight="1">
      <c r="A900" s="183"/>
      <c r="B900" s="184"/>
      <c r="C900" s="182"/>
      <c r="D900" s="182"/>
      <c r="E900" s="182"/>
      <c r="F900" s="182"/>
      <c r="G900" s="182"/>
      <c r="H900" s="182"/>
      <c r="I900" s="182"/>
      <c r="J900" s="182"/>
      <c r="K900" s="182"/>
      <c r="L900" s="182"/>
      <c r="M900" s="182"/>
      <c r="N900" s="182"/>
      <c r="O900" s="182"/>
      <c r="P900" s="182"/>
      <c r="Q900" s="182"/>
      <c r="R900" s="182"/>
      <c r="S900" s="182"/>
      <c r="T900" s="182"/>
    </row>
    <row r="901" spans="1:20" ht="12.75" customHeight="1">
      <c r="A901" s="183"/>
      <c r="B901" s="184"/>
      <c r="C901" s="182"/>
      <c r="D901" s="182"/>
      <c r="E901" s="182"/>
      <c r="F901" s="182"/>
      <c r="G901" s="182"/>
      <c r="H901" s="182"/>
      <c r="I901" s="182"/>
      <c r="J901" s="182"/>
      <c r="K901" s="182"/>
      <c r="L901" s="182"/>
      <c r="M901" s="182"/>
      <c r="N901" s="182"/>
      <c r="O901" s="182"/>
      <c r="P901" s="182"/>
      <c r="Q901" s="182"/>
      <c r="R901" s="182"/>
      <c r="S901" s="182"/>
      <c r="T901" s="182"/>
    </row>
    <row r="902" spans="1:20" ht="12.75" customHeight="1">
      <c r="A902" s="183"/>
      <c r="B902" s="184"/>
      <c r="C902" s="182"/>
      <c r="D902" s="182"/>
      <c r="E902" s="182"/>
      <c r="F902" s="182"/>
      <c r="G902" s="182"/>
      <c r="H902" s="182"/>
      <c r="I902" s="182"/>
      <c r="J902" s="182"/>
      <c r="K902" s="182"/>
      <c r="L902" s="182"/>
      <c r="M902" s="182"/>
      <c r="N902" s="182"/>
      <c r="O902" s="182"/>
      <c r="P902" s="182"/>
      <c r="Q902" s="182"/>
      <c r="R902" s="182"/>
      <c r="S902" s="182"/>
      <c r="T902" s="182"/>
    </row>
    <row r="903" spans="1:20" ht="12.75" customHeight="1">
      <c r="A903" s="183"/>
      <c r="B903" s="184"/>
      <c r="C903" s="182"/>
      <c r="D903" s="182"/>
      <c r="E903" s="182"/>
      <c r="F903" s="182"/>
      <c r="G903" s="182"/>
      <c r="H903" s="182"/>
      <c r="I903" s="182"/>
      <c r="J903" s="182"/>
      <c r="K903" s="182"/>
      <c r="L903" s="182"/>
      <c r="M903" s="182"/>
      <c r="N903" s="182"/>
      <c r="O903" s="182"/>
      <c r="P903" s="182"/>
      <c r="Q903" s="182"/>
      <c r="R903" s="182"/>
      <c r="S903" s="182"/>
      <c r="T903" s="182"/>
    </row>
    <row r="904" spans="1:20" ht="12.75" customHeight="1">
      <c r="A904" s="183"/>
      <c r="B904" s="184"/>
      <c r="C904" s="182"/>
      <c r="D904" s="182"/>
      <c r="E904" s="182"/>
      <c r="F904" s="182"/>
      <c r="G904" s="182"/>
      <c r="H904" s="182"/>
      <c r="I904" s="182"/>
      <c r="J904" s="182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</row>
    <row r="905" spans="1:20" ht="12.75" customHeight="1">
      <c r="A905" s="183"/>
      <c r="B905" s="184"/>
      <c r="C905" s="182"/>
      <c r="D905" s="182"/>
      <c r="E905" s="182"/>
      <c r="F905" s="182"/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</row>
    <row r="906" spans="1:20" ht="12.75" customHeight="1">
      <c r="A906" s="183"/>
      <c r="B906" s="184"/>
      <c r="C906" s="182"/>
      <c r="D906" s="182"/>
      <c r="E906" s="182"/>
      <c r="F906" s="182"/>
      <c r="G906" s="182"/>
      <c r="H906" s="182"/>
      <c r="I906" s="182"/>
      <c r="J906" s="182"/>
      <c r="K906" s="182"/>
      <c r="L906" s="182"/>
      <c r="M906" s="182"/>
      <c r="N906" s="182"/>
      <c r="O906" s="182"/>
      <c r="P906" s="182"/>
      <c r="Q906" s="182"/>
      <c r="R906" s="182"/>
      <c r="S906" s="182"/>
      <c r="T906" s="182"/>
    </row>
    <row r="907" spans="1:20" ht="12.75" customHeight="1">
      <c r="A907" s="183"/>
      <c r="B907" s="184"/>
      <c r="C907" s="182"/>
      <c r="D907" s="182"/>
      <c r="E907" s="182"/>
      <c r="F907" s="182"/>
      <c r="G907" s="182"/>
      <c r="H907" s="182"/>
      <c r="I907" s="182"/>
      <c r="J907" s="182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</row>
    <row r="908" spans="1:20" ht="12.75" customHeight="1">
      <c r="A908" s="183"/>
      <c r="B908" s="184"/>
      <c r="C908" s="182"/>
      <c r="D908" s="182"/>
      <c r="E908" s="182"/>
      <c r="F908" s="182"/>
      <c r="G908" s="182"/>
      <c r="H908" s="182"/>
      <c r="I908" s="182"/>
      <c r="J908" s="182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</row>
    <row r="909" spans="1:20" ht="12.75" customHeight="1">
      <c r="A909" s="183"/>
      <c r="B909" s="184"/>
      <c r="C909" s="182"/>
      <c r="D909" s="182"/>
      <c r="E909" s="182"/>
      <c r="F909" s="182"/>
      <c r="G909" s="182"/>
      <c r="H909" s="182"/>
      <c r="I909" s="182"/>
      <c r="J909" s="182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</row>
    <row r="910" spans="1:20" ht="12.75" customHeight="1">
      <c r="A910" s="183"/>
      <c r="B910" s="184"/>
      <c r="C910" s="182"/>
      <c r="D910" s="182"/>
      <c r="E910" s="182"/>
      <c r="F910" s="182"/>
      <c r="G910" s="182"/>
      <c r="H910" s="182"/>
      <c r="I910" s="182"/>
      <c r="J910" s="182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</row>
    <row r="911" spans="1:20" ht="12.75" customHeight="1">
      <c r="A911" s="183"/>
      <c r="B911" s="184"/>
      <c r="C911" s="182"/>
      <c r="D911" s="182"/>
      <c r="E911" s="182"/>
      <c r="F911" s="182"/>
      <c r="G911" s="182"/>
      <c r="H911" s="182"/>
      <c r="I911" s="182"/>
      <c r="J911" s="182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</row>
    <row r="912" spans="1:20" ht="12.75" customHeight="1">
      <c r="A912" s="183"/>
      <c r="B912" s="184"/>
      <c r="C912" s="182"/>
      <c r="D912" s="182"/>
      <c r="E912" s="182"/>
      <c r="F912" s="182"/>
      <c r="G912" s="182"/>
      <c r="H912" s="182"/>
      <c r="I912" s="182"/>
      <c r="J912" s="182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</row>
    <row r="913" spans="1:20" ht="12.75" customHeight="1">
      <c r="A913" s="183"/>
      <c r="B913" s="184"/>
      <c r="C913" s="182"/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</row>
    <row r="914" spans="1:20" ht="12.75" customHeight="1">
      <c r="A914" s="183"/>
      <c r="B914" s="184"/>
      <c r="C914" s="182"/>
      <c r="D914" s="182"/>
      <c r="E914" s="182"/>
      <c r="F914" s="182"/>
      <c r="G914" s="182"/>
      <c r="H914" s="182"/>
      <c r="I914" s="182"/>
      <c r="J914" s="182"/>
      <c r="K914" s="182"/>
      <c r="L914" s="182"/>
      <c r="M914" s="182"/>
      <c r="N914" s="182"/>
      <c r="O914" s="182"/>
      <c r="P914" s="182"/>
      <c r="Q914" s="182"/>
      <c r="R914" s="182"/>
      <c r="S914" s="182"/>
      <c r="T914" s="182"/>
    </row>
    <row r="915" spans="1:20" ht="12.75" customHeight="1">
      <c r="A915" s="183"/>
      <c r="B915" s="184"/>
      <c r="C915" s="182"/>
      <c r="D915" s="182"/>
      <c r="E915" s="182"/>
      <c r="F915" s="182"/>
      <c r="G915" s="182"/>
      <c r="H915" s="182"/>
      <c r="I915" s="182"/>
      <c r="J915" s="182"/>
      <c r="K915" s="182"/>
      <c r="L915" s="182"/>
      <c r="M915" s="182"/>
      <c r="N915" s="182"/>
      <c r="O915" s="182"/>
      <c r="P915" s="182"/>
      <c r="Q915" s="182"/>
      <c r="R915" s="182"/>
      <c r="S915" s="182"/>
      <c r="T915" s="182"/>
    </row>
    <row r="916" spans="1:20" ht="12.75" customHeight="1">
      <c r="A916" s="183"/>
      <c r="B916" s="184"/>
      <c r="C916" s="182"/>
      <c r="D916" s="182"/>
      <c r="E916" s="182"/>
      <c r="F916" s="182"/>
      <c r="G916" s="182"/>
      <c r="H916" s="182"/>
      <c r="I916" s="182"/>
      <c r="J916" s="182"/>
      <c r="K916" s="182"/>
      <c r="L916" s="182"/>
      <c r="M916" s="182"/>
      <c r="N916" s="182"/>
      <c r="O916" s="182"/>
      <c r="P916" s="182"/>
      <c r="Q916" s="182"/>
      <c r="R916" s="182"/>
      <c r="S916" s="182"/>
      <c r="T916" s="182"/>
    </row>
    <row r="917" spans="1:20" ht="12.75" customHeight="1">
      <c r="A917" s="183"/>
      <c r="B917" s="184"/>
      <c r="C917" s="182"/>
      <c r="D917" s="182"/>
      <c r="E917" s="182"/>
      <c r="F917" s="182"/>
      <c r="G917" s="182"/>
      <c r="H917" s="182"/>
      <c r="I917" s="182"/>
      <c r="J917" s="182"/>
      <c r="K917" s="182"/>
      <c r="L917" s="182"/>
      <c r="M917" s="182"/>
      <c r="N917" s="182"/>
      <c r="O917" s="182"/>
      <c r="P917" s="182"/>
      <c r="Q917" s="182"/>
      <c r="R917" s="182"/>
      <c r="S917" s="182"/>
      <c r="T917" s="182"/>
    </row>
    <row r="918" spans="1:20" ht="12.75" customHeight="1">
      <c r="A918" s="183"/>
      <c r="B918" s="184"/>
      <c r="C918" s="182"/>
      <c r="D918" s="182"/>
      <c r="E918" s="182"/>
      <c r="F918" s="182"/>
      <c r="G918" s="182"/>
      <c r="H918" s="182"/>
      <c r="I918" s="182"/>
      <c r="J918" s="182"/>
      <c r="K918" s="182"/>
      <c r="L918" s="182"/>
      <c r="M918" s="182"/>
      <c r="N918" s="182"/>
      <c r="O918" s="182"/>
      <c r="P918" s="182"/>
      <c r="Q918" s="182"/>
      <c r="R918" s="182"/>
      <c r="S918" s="182"/>
      <c r="T918" s="182"/>
    </row>
    <row r="919" spans="1:20" ht="12.75" customHeight="1">
      <c r="A919" s="183"/>
      <c r="B919" s="184"/>
      <c r="C919" s="182"/>
      <c r="D919" s="182"/>
      <c r="E919" s="182"/>
      <c r="F919" s="182"/>
      <c r="G919" s="182"/>
      <c r="H919" s="182"/>
      <c r="I919" s="182"/>
      <c r="J919" s="182"/>
      <c r="K919" s="182"/>
      <c r="L919" s="182"/>
      <c r="M919" s="182"/>
      <c r="N919" s="182"/>
      <c r="O919" s="182"/>
      <c r="P919" s="182"/>
      <c r="Q919" s="182"/>
      <c r="R919" s="182"/>
      <c r="S919" s="182"/>
      <c r="T919" s="182"/>
    </row>
    <row r="920" spans="1:20" ht="12.75" customHeight="1">
      <c r="A920" s="183"/>
      <c r="B920" s="184"/>
      <c r="C920" s="182"/>
      <c r="D920" s="182"/>
      <c r="E920" s="182"/>
      <c r="F920" s="182"/>
      <c r="G920" s="182"/>
      <c r="H920" s="182"/>
      <c r="I920" s="182"/>
      <c r="J920" s="182"/>
      <c r="K920" s="182"/>
      <c r="L920" s="182"/>
      <c r="M920" s="182"/>
      <c r="N920" s="182"/>
      <c r="O920" s="182"/>
      <c r="P920" s="182"/>
      <c r="Q920" s="182"/>
      <c r="R920" s="182"/>
      <c r="S920" s="182"/>
      <c r="T920" s="182"/>
    </row>
    <row r="921" spans="1:20" ht="12.75" customHeight="1">
      <c r="A921" s="183"/>
      <c r="B921" s="184"/>
      <c r="C921" s="182"/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2"/>
      <c r="T921" s="182"/>
    </row>
    <row r="922" spans="1:20" ht="12.75" customHeight="1">
      <c r="A922" s="183"/>
      <c r="B922" s="184"/>
      <c r="C922" s="182"/>
      <c r="D922" s="182"/>
      <c r="E922" s="182"/>
      <c r="F922" s="182"/>
      <c r="G922" s="182"/>
      <c r="H922" s="182"/>
      <c r="I922" s="182"/>
      <c r="J922" s="182"/>
      <c r="K922" s="182"/>
      <c r="L922" s="182"/>
      <c r="M922" s="182"/>
      <c r="N922" s="182"/>
      <c r="O922" s="182"/>
      <c r="P922" s="182"/>
      <c r="Q922" s="182"/>
      <c r="R922" s="182"/>
      <c r="S922" s="182"/>
      <c r="T922" s="182"/>
    </row>
    <row r="923" spans="1:20" ht="12.75" customHeight="1">
      <c r="A923" s="183"/>
      <c r="B923" s="184"/>
      <c r="C923" s="182"/>
      <c r="D923" s="182"/>
      <c r="E923" s="182"/>
      <c r="F923" s="182"/>
      <c r="G923" s="182"/>
      <c r="H923" s="182"/>
      <c r="I923" s="182"/>
      <c r="J923" s="182"/>
      <c r="K923" s="182"/>
      <c r="L923" s="182"/>
      <c r="M923" s="182"/>
      <c r="N923" s="182"/>
      <c r="O923" s="182"/>
      <c r="P923" s="182"/>
      <c r="Q923" s="182"/>
      <c r="R923" s="182"/>
      <c r="S923" s="182"/>
      <c r="T923" s="182"/>
    </row>
    <row r="924" spans="1:20" ht="12.75" customHeight="1">
      <c r="A924" s="183"/>
      <c r="B924" s="184"/>
      <c r="C924" s="182"/>
      <c r="D924" s="182"/>
      <c r="E924" s="182"/>
      <c r="F924" s="182"/>
      <c r="G924" s="182"/>
      <c r="H924" s="182"/>
      <c r="I924" s="182"/>
      <c r="J924" s="182"/>
      <c r="K924" s="182"/>
      <c r="L924" s="182"/>
      <c r="M924" s="182"/>
      <c r="N924" s="182"/>
      <c r="O924" s="182"/>
      <c r="P924" s="182"/>
      <c r="Q924" s="182"/>
      <c r="R924" s="182"/>
      <c r="S924" s="182"/>
      <c r="T924" s="182"/>
    </row>
    <row r="925" spans="1:20" ht="12.75" customHeight="1">
      <c r="A925" s="183"/>
      <c r="B925" s="184"/>
      <c r="C925" s="182"/>
      <c r="D925" s="182"/>
      <c r="E925" s="182"/>
      <c r="F925" s="182"/>
      <c r="G925" s="182"/>
      <c r="H925" s="182"/>
      <c r="I925" s="182"/>
      <c r="J925" s="182"/>
      <c r="K925" s="182"/>
      <c r="L925" s="182"/>
      <c r="M925" s="182"/>
      <c r="N925" s="182"/>
      <c r="O925" s="182"/>
      <c r="P925" s="182"/>
      <c r="Q925" s="182"/>
      <c r="R925" s="182"/>
      <c r="S925" s="182"/>
      <c r="T925" s="182"/>
    </row>
    <row r="926" spans="1:20" ht="12.75" customHeight="1">
      <c r="A926" s="183"/>
      <c r="B926" s="184"/>
      <c r="C926" s="182"/>
      <c r="D926" s="182"/>
      <c r="E926" s="182"/>
      <c r="F926" s="182"/>
      <c r="G926" s="182"/>
      <c r="H926" s="182"/>
      <c r="I926" s="182"/>
      <c r="J926" s="182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</row>
    <row r="927" spans="1:20" ht="12.75" customHeight="1">
      <c r="A927" s="183"/>
      <c r="B927" s="184"/>
      <c r="C927" s="182"/>
      <c r="D927" s="182"/>
      <c r="E927" s="182"/>
      <c r="F927" s="182"/>
      <c r="G927" s="182"/>
      <c r="H927" s="182"/>
      <c r="I927" s="182"/>
      <c r="J927" s="182"/>
      <c r="K927" s="182"/>
      <c r="L927" s="182"/>
      <c r="M927" s="182"/>
      <c r="N927" s="182"/>
      <c r="O927" s="182"/>
      <c r="P927" s="182"/>
      <c r="Q927" s="182"/>
      <c r="R927" s="182"/>
      <c r="S927" s="182"/>
      <c r="T927" s="182"/>
    </row>
    <row r="928" spans="1:20" ht="12.75" customHeight="1">
      <c r="A928" s="183"/>
      <c r="B928" s="184"/>
      <c r="C928" s="182"/>
      <c r="D928" s="182"/>
      <c r="E928" s="182"/>
      <c r="F928" s="182"/>
      <c r="G928" s="182"/>
      <c r="H928" s="182"/>
      <c r="I928" s="182"/>
      <c r="J928" s="182"/>
      <c r="K928" s="182"/>
      <c r="L928" s="182"/>
      <c r="M928" s="182"/>
      <c r="N928" s="182"/>
      <c r="O928" s="182"/>
      <c r="P928" s="182"/>
      <c r="Q928" s="182"/>
      <c r="R928" s="182"/>
      <c r="S928" s="182"/>
      <c r="T928" s="182"/>
    </row>
    <row r="929" spans="1:20" ht="12.75" customHeight="1">
      <c r="A929" s="183"/>
      <c r="B929" s="184"/>
      <c r="C929" s="182"/>
      <c r="D929" s="182"/>
      <c r="E929" s="182"/>
      <c r="F929" s="182"/>
      <c r="G929" s="182"/>
      <c r="H929" s="182"/>
      <c r="I929" s="182"/>
      <c r="J929" s="182"/>
      <c r="K929" s="182"/>
      <c r="L929" s="182"/>
      <c r="M929" s="182"/>
      <c r="N929" s="182"/>
      <c r="O929" s="182"/>
      <c r="P929" s="182"/>
      <c r="Q929" s="182"/>
      <c r="R929" s="182"/>
      <c r="S929" s="182"/>
      <c r="T929" s="182"/>
    </row>
    <row r="930" spans="1:20" ht="12.75" customHeight="1">
      <c r="A930" s="183"/>
      <c r="B930" s="184"/>
      <c r="C930" s="182"/>
      <c r="D930" s="182"/>
      <c r="E930" s="182"/>
      <c r="F930" s="182"/>
      <c r="G930" s="182"/>
      <c r="H930" s="182"/>
      <c r="I930" s="182"/>
      <c r="J930" s="182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</row>
    <row r="931" spans="1:20" ht="12.75" customHeight="1">
      <c r="A931" s="183"/>
      <c r="B931" s="184"/>
      <c r="C931" s="182"/>
      <c r="D931" s="182"/>
      <c r="E931" s="182"/>
      <c r="F931" s="182"/>
      <c r="G931" s="182"/>
      <c r="H931" s="182"/>
      <c r="I931" s="182"/>
      <c r="J931" s="182"/>
      <c r="K931" s="182"/>
      <c r="L931" s="182"/>
      <c r="M931" s="182"/>
      <c r="N931" s="182"/>
      <c r="O931" s="182"/>
      <c r="P931" s="182"/>
      <c r="Q931" s="182"/>
      <c r="R931" s="182"/>
      <c r="S931" s="182"/>
      <c r="T931" s="182"/>
    </row>
    <row r="932" spans="1:20" ht="12.75" customHeight="1">
      <c r="A932" s="183"/>
      <c r="B932" s="184"/>
      <c r="C932" s="182"/>
      <c r="D932" s="182"/>
      <c r="E932" s="182"/>
      <c r="F932" s="182"/>
      <c r="G932" s="182"/>
      <c r="H932" s="182"/>
      <c r="I932" s="182"/>
      <c r="J932" s="182"/>
      <c r="K932" s="182"/>
      <c r="L932" s="182"/>
      <c r="M932" s="182"/>
      <c r="N932" s="182"/>
      <c r="O932" s="182"/>
      <c r="P932" s="182"/>
      <c r="Q932" s="182"/>
      <c r="R932" s="182"/>
      <c r="S932" s="182"/>
      <c r="T932" s="182"/>
    </row>
    <row r="933" spans="1:20" ht="12.75" customHeight="1">
      <c r="A933" s="183"/>
      <c r="B933" s="184"/>
      <c r="C933" s="182"/>
      <c r="D933" s="182"/>
      <c r="E933" s="182"/>
      <c r="F933" s="182"/>
      <c r="G933" s="182"/>
      <c r="H933" s="182"/>
      <c r="I933" s="182"/>
      <c r="J933" s="182"/>
      <c r="K933" s="182"/>
      <c r="L933" s="182"/>
      <c r="M933" s="182"/>
      <c r="N933" s="182"/>
      <c r="O933" s="182"/>
      <c r="P933" s="182"/>
      <c r="Q933" s="182"/>
      <c r="R933" s="182"/>
      <c r="S933" s="182"/>
      <c r="T933" s="182"/>
    </row>
    <row r="934" spans="1:20" ht="12.75" customHeight="1">
      <c r="A934" s="183"/>
      <c r="B934" s="184"/>
      <c r="C934" s="182"/>
      <c r="D934" s="182"/>
      <c r="E934" s="182"/>
      <c r="F934" s="182"/>
      <c r="G934" s="182"/>
      <c r="H934" s="182"/>
      <c r="I934" s="182"/>
      <c r="J934" s="182"/>
      <c r="K934" s="182"/>
      <c r="L934" s="182"/>
      <c r="M934" s="182"/>
      <c r="N934" s="182"/>
      <c r="O934" s="182"/>
      <c r="P934" s="182"/>
      <c r="Q934" s="182"/>
      <c r="R934" s="182"/>
      <c r="S934" s="182"/>
      <c r="T934" s="182"/>
    </row>
    <row r="935" spans="1:20" ht="12.75" customHeight="1">
      <c r="A935" s="183"/>
      <c r="B935" s="184"/>
      <c r="C935" s="182"/>
      <c r="D935" s="182"/>
      <c r="E935" s="182"/>
      <c r="F935" s="182"/>
      <c r="G935" s="182"/>
      <c r="H935" s="182"/>
      <c r="I935" s="182"/>
      <c r="J935" s="182"/>
      <c r="K935" s="182"/>
      <c r="L935" s="182"/>
      <c r="M935" s="182"/>
      <c r="N935" s="182"/>
      <c r="O935" s="182"/>
      <c r="P935" s="182"/>
      <c r="Q935" s="182"/>
      <c r="R935" s="182"/>
      <c r="S935" s="182"/>
      <c r="T935" s="182"/>
    </row>
    <row r="936" spans="1:20" ht="12.75" customHeight="1">
      <c r="A936" s="183"/>
      <c r="B936" s="184"/>
      <c r="C936" s="182"/>
      <c r="D936" s="182"/>
      <c r="E936" s="182"/>
      <c r="F936" s="182"/>
      <c r="G936" s="182"/>
      <c r="H936" s="182"/>
      <c r="I936" s="182"/>
      <c r="J936" s="182"/>
      <c r="K936" s="182"/>
      <c r="L936" s="182"/>
      <c r="M936" s="182"/>
      <c r="N936" s="182"/>
      <c r="O936" s="182"/>
      <c r="P936" s="182"/>
      <c r="Q936" s="182"/>
      <c r="R936" s="182"/>
      <c r="S936" s="182"/>
      <c r="T936" s="182"/>
    </row>
    <row r="937" spans="1:20" ht="12.75" customHeight="1">
      <c r="A937" s="183"/>
      <c r="B937" s="184"/>
      <c r="C937" s="182"/>
      <c r="D937" s="182"/>
      <c r="E937" s="182"/>
      <c r="F937" s="182"/>
      <c r="G937" s="182"/>
      <c r="H937" s="182"/>
      <c r="I937" s="182"/>
      <c r="J937" s="182"/>
      <c r="K937" s="182"/>
      <c r="L937" s="182"/>
      <c r="M937" s="182"/>
      <c r="N937" s="182"/>
      <c r="O937" s="182"/>
      <c r="P937" s="182"/>
      <c r="Q937" s="182"/>
      <c r="R937" s="182"/>
      <c r="S937" s="182"/>
      <c r="T937" s="182"/>
    </row>
    <row r="938" spans="1:20" ht="12.75" customHeight="1">
      <c r="A938" s="183"/>
      <c r="B938" s="184"/>
      <c r="C938" s="182"/>
      <c r="D938" s="182"/>
      <c r="E938" s="182"/>
      <c r="F938" s="182"/>
      <c r="G938" s="182"/>
      <c r="H938" s="182"/>
      <c r="I938" s="182"/>
      <c r="J938" s="182"/>
      <c r="K938" s="182"/>
      <c r="L938" s="182"/>
      <c r="M938" s="182"/>
      <c r="N938" s="182"/>
      <c r="O938" s="182"/>
      <c r="P938" s="182"/>
      <c r="Q938" s="182"/>
      <c r="R938" s="182"/>
      <c r="S938" s="182"/>
      <c r="T938" s="182"/>
    </row>
    <row r="939" spans="1:20" ht="12.75" customHeight="1">
      <c r="A939" s="183"/>
      <c r="B939" s="184"/>
      <c r="C939" s="182"/>
      <c r="D939" s="182"/>
      <c r="E939" s="182"/>
      <c r="F939" s="182"/>
      <c r="G939" s="182"/>
      <c r="H939" s="182"/>
      <c r="I939" s="182"/>
      <c r="J939" s="182"/>
      <c r="K939" s="182"/>
      <c r="L939" s="182"/>
      <c r="M939" s="182"/>
      <c r="N939" s="182"/>
      <c r="O939" s="182"/>
      <c r="P939" s="182"/>
      <c r="Q939" s="182"/>
      <c r="R939" s="182"/>
      <c r="S939" s="182"/>
      <c r="T939" s="182"/>
    </row>
    <row r="940" spans="1:20" ht="12.75" customHeight="1">
      <c r="A940" s="183"/>
      <c r="B940" s="184"/>
      <c r="C940" s="182"/>
      <c r="D940" s="182"/>
      <c r="E940" s="182"/>
      <c r="F940" s="182"/>
      <c r="G940" s="182"/>
      <c r="H940" s="182"/>
      <c r="I940" s="182"/>
      <c r="J940" s="182"/>
      <c r="K940" s="182"/>
      <c r="L940" s="182"/>
      <c r="M940" s="182"/>
      <c r="N940" s="182"/>
      <c r="O940" s="182"/>
      <c r="P940" s="182"/>
      <c r="Q940" s="182"/>
      <c r="R940" s="182"/>
      <c r="S940" s="182"/>
      <c r="T940" s="182"/>
    </row>
    <row r="941" spans="1:20" ht="12.75" customHeight="1">
      <c r="A941" s="183"/>
      <c r="B941" s="184"/>
      <c r="C941" s="182"/>
      <c r="D941" s="182"/>
      <c r="E941" s="182"/>
      <c r="F941" s="182"/>
      <c r="G941" s="182"/>
      <c r="H941" s="182"/>
      <c r="I941" s="182"/>
      <c r="J941" s="182"/>
      <c r="K941" s="182"/>
      <c r="L941" s="182"/>
      <c r="M941" s="182"/>
      <c r="N941" s="182"/>
      <c r="O941" s="182"/>
      <c r="P941" s="182"/>
      <c r="Q941" s="182"/>
      <c r="R941" s="182"/>
      <c r="S941" s="182"/>
      <c r="T941" s="182"/>
    </row>
    <row r="942" spans="1:20" ht="12.75" customHeight="1">
      <c r="A942" s="183"/>
      <c r="B942" s="184"/>
      <c r="C942" s="182"/>
      <c r="D942" s="182"/>
      <c r="E942" s="182"/>
      <c r="F942" s="182"/>
      <c r="G942" s="182"/>
      <c r="H942" s="182"/>
      <c r="I942" s="182"/>
      <c r="J942" s="182"/>
      <c r="K942" s="182"/>
      <c r="L942" s="182"/>
      <c r="M942" s="182"/>
      <c r="N942" s="182"/>
      <c r="O942" s="182"/>
      <c r="P942" s="182"/>
      <c r="Q942" s="182"/>
      <c r="R942" s="182"/>
      <c r="S942" s="182"/>
      <c r="T942" s="182"/>
    </row>
    <row r="943" spans="1:20" ht="12.75" customHeight="1">
      <c r="A943" s="183"/>
      <c r="B943" s="184"/>
      <c r="C943" s="182"/>
      <c r="D943" s="182"/>
      <c r="E943" s="182"/>
      <c r="F943" s="182"/>
      <c r="G943" s="182"/>
      <c r="H943" s="182"/>
      <c r="I943" s="182"/>
      <c r="J943" s="182"/>
      <c r="K943" s="182"/>
      <c r="L943" s="182"/>
      <c r="M943" s="182"/>
      <c r="N943" s="182"/>
      <c r="O943" s="182"/>
      <c r="P943" s="182"/>
      <c r="Q943" s="182"/>
      <c r="R943" s="182"/>
      <c r="S943" s="182"/>
      <c r="T943" s="182"/>
    </row>
    <row r="944" spans="1:20" ht="12.75" customHeight="1">
      <c r="A944" s="183"/>
      <c r="B944" s="184"/>
      <c r="C944" s="182"/>
      <c r="D944" s="182"/>
      <c r="E944" s="182"/>
      <c r="F944" s="182"/>
      <c r="G944" s="182"/>
      <c r="H944" s="182"/>
      <c r="I944" s="182"/>
      <c r="J944" s="182"/>
      <c r="K944" s="182"/>
      <c r="L944" s="182"/>
      <c r="M944" s="182"/>
      <c r="N944" s="182"/>
      <c r="O944" s="182"/>
      <c r="P944" s="182"/>
      <c r="Q944" s="182"/>
      <c r="R944" s="182"/>
      <c r="S944" s="182"/>
      <c r="T944" s="182"/>
    </row>
    <row r="945" spans="1:20" ht="12.75" customHeight="1">
      <c r="A945" s="183"/>
      <c r="B945" s="184"/>
      <c r="C945" s="182"/>
      <c r="D945" s="182"/>
      <c r="E945" s="182"/>
      <c r="F945" s="182"/>
      <c r="G945" s="182"/>
      <c r="H945" s="182"/>
      <c r="I945" s="182"/>
      <c r="J945" s="182"/>
      <c r="K945" s="182"/>
      <c r="L945" s="182"/>
      <c r="M945" s="182"/>
      <c r="N945" s="182"/>
      <c r="O945" s="182"/>
      <c r="P945" s="182"/>
      <c r="Q945" s="182"/>
      <c r="R945" s="182"/>
      <c r="S945" s="182"/>
      <c r="T945" s="182"/>
    </row>
    <row r="946" spans="1:20" ht="12.75" customHeight="1">
      <c r="A946" s="183"/>
      <c r="B946" s="184"/>
      <c r="C946" s="182"/>
      <c r="D946" s="182"/>
      <c r="E946" s="182"/>
      <c r="F946" s="182"/>
      <c r="G946" s="182"/>
      <c r="H946" s="182"/>
      <c r="I946" s="182"/>
      <c r="J946" s="182"/>
      <c r="K946" s="182"/>
      <c r="L946" s="182"/>
      <c r="M946" s="182"/>
      <c r="N946" s="182"/>
      <c r="O946" s="182"/>
      <c r="P946" s="182"/>
      <c r="Q946" s="182"/>
      <c r="R946" s="182"/>
      <c r="S946" s="182"/>
      <c r="T946" s="182"/>
    </row>
    <row r="947" spans="1:20" ht="12.75" customHeight="1">
      <c r="A947" s="183"/>
      <c r="B947" s="184"/>
      <c r="C947" s="182"/>
      <c r="D947" s="182"/>
      <c r="E947" s="182"/>
      <c r="F947" s="182"/>
      <c r="G947" s="182"/>
      <c r="H947" s="182"/>
      <c r="I947" s="182"/>
      <c r="J947" s="182"/>
      <c r="K947" s="182"/>
      <c r="L947" s="182"/>
      <c r="M947" s="182"/>
      <c r="N947" s="182"/>
      <c r="O947" s="182"/>
      <c r="P947" s="182"/>
      <c r="Q947" s="182"/>
      <c r="R947" s="182"/>
      <c r="S947" s="182"/>
      <c r="T947" s="182"/>
    </row>
    <row r="948" spans="1:20" ht="12.75" customHeight="1">
      <c r="A948" s="183"/>
      <c r="B948" s="184"/>
      <c r="C948" s="182"/>
      <c r="D948" s="182"/>
      <c r="E948" s="182"/>
      <c r="F948" s="182"/>
      <c r="G948" s="182"/>
      <c r="H948" s="182"/>
      <c r="I948" s="182"/>
      <c r="J948" s="182"/>
      <c r="K948" s="182"/>
      <c r="L948" s="182"/>
      <c r="M948" s="182"/>
      <c r="N948" s="182"/>
      <c r="O948" s="182"/>
      <c r="P948" s="182"/>
      <c r="Q948" s="182"/>
      <c r="R948" s="182"/>
      <c r="S948" s="182"/>
      <c r="T948" s="182"/>
    </row>
    <row r="949" spans="1:20" ht="12.75" customHeight="1">
      <c r="A949" s="183"/>
      <c r="B949" s="184"/>
      <c r="C949" s="182"/>
      <c r="D949" s="182"/>
      <c r="E949" s="182"/>
      <c r="F949" s="182"/>
      <c r="G949" s="182"/>
      <c r="H949" s="182"/>
      <c r="I949" s="182"/>
      <c r="J949" s="182"/>
      <c r="K949" s="182"/>
      <c r="L949" s="182"/>
      <c r="M949" s="182"/>
      <c r="N949" s="182"/>
      <c r="O949" s="182"/>
      <c r="P949" s="182"/>
      <c r="Q949" s="182"/>
      <c r="R949" s="182"/>
      <c r="S949" s="182"/>
      <c r="T949" s="182"/>
    </row>
    <row r="950" spans="1:20" ht="12.75" customHeight="1">
      <c r="A950" s="183"/>
      <c r="B950" s="184"/>
      <c r="C950" s="182"/>
      <c r="D950" s="182"/>
      <c r="E950" s="182"/>
      <c r="F950" s="182"/>
      <c r="G950" s="182"/>
      <c r="H950" s="182"/>
      <c r="I950" s="182"/>
      <c r="J950" s="182"/>
      <c r="K950" s="182"/>
      <c r="L950" s="182"/>
      <c r="M950" s="182"/>
      <c r="N950" s="182"/>
      <c r="O950" s="182"/>
      <c r="P950" s="182"/>
      <c r="Q950" s="182"/>
      <c r="R950" s="182"/>
      <c r="S950" s="182"/>
      <c r="T950" s="182"/>
    </row>
    <row r="951" spans="1:20" ht="12.75" customHeight="1">
      <c r="A951" s="183"/>
      <c r="B951" s="184"/>
      <c r="C951" s="182"/>
      <c r="D951" s="182"/>
      <c r="E951" s="182"/>
      <c r="F951" s="182"/>
      <c r="G951" s="182"/>
      <c r="H951" s="182"/>
      <c r="I951" s="182"/>
      <c r="J951" s="182"/>
      <c r="K951" s="182"/>
      <c r="L951" s="182"/>
      <c r="M951" s="182"/>
      <c r="N951" s="182"/>
      <c r="O951" s="182"/>
      <c r="P951" s="182"/>
      <c r="Q951" s="182"/>
      <c r="R951" s="182"/>
      <c r="S951" s="182"/>
      <c r="T951" s="182"/>
    </row>
    <row r="952" spans="1:20" ht="12.75" customHeight="1">
      <c r="A952" s="183"/>
      <c r="B952" s="184"/>
      <c r="C952" s="182"/>
      <c r="D952" s="182"/>
      <c r="E952" s="182"/>
      <c r="F952" s="182"/>
      <c r="G952" s="182"/>
      <c r="H952" s="182"/>
      <c r="I952" s="182"/>
      <c r="J952" s="182"/>
      <c r="K952" s="182"/>
      <c r="L952" s="182"/>
      <c r="M952" s="182"/>
      <c r="N952" s="182"/>
      <c r="O952" s="182"/>
      <c r="P952" s="182"/>
      <c r="Q952" s="182"/>
      <c r="R952" s="182"/>
      <c r="S952" s="182"/>
      <c r="T952" s="182"/>
    </row>
    <row r="953" spans="1:20" ht="12.75" customHeight="1">
      <c r="A953" s="183"/>
      <c r="B953" s="184"/>
      <c r="C953" s="182"/>
      <c r="D953" s="182"/>
      <c r="E953" s="182"/>
      <c r="F953" s="182"/>
      <c r="G953" s="182"/>
      <c r="H953" s="182"/>
      <c r="I953" s="182"/>
      <c r="J953" s="182"/>
      <c r="K953" s="182"/>
      <c r="L953" s="182"/>
      <c r="M953" s="182"/>
      <c r="N953" s="182"/>
      <c r="O953" s="182"/>
      <c r="P953" s="182"/>
      <c r="Q953" s="182"/>
      <c r="R953" s="182"/>
      <c r="S953" s="182"/>
      <c r="T953" s="182"/>
    </row>
    <row r="954" spans="1:20" ht="12.75" customHeight="1">
      <c r="A954" s="183"/>
      <c r="B954" s="184"/>
      <c r="C954" s="182"/>
      <c r="D954" s="182"/>
      <c r="E954" s="182"/>
      <c r="F954" s="182"/>
      <c r="G954" s="182"/>
      <c r="H954" s="182"/>
      <c r="I954" s="182"/>
      <c r="J954" s="182"/>
      <c r="K954" s="182"/>
      <c r="L954" s="182"/>
      <c r="M954" s="182"/>
      <c r="N954" s="182"/>
      <c r="O954" s="182"/>
      <c r="P954" s="182"/>
      <c r="Q954" s="182"/>
      <c r="R954" s="182"/>
      <c r="S954" s="182"/>
      <c r="T954" s="182"/>
    </row>
    <row r="955" spans="1:20" ht="12.75" customHeight="1">
      <c r="A955" s="183"/>
      <c r="B955" s="184"/>
      <c r="C955" s="182"/>
      <c r="D955" s="182"/>
      <c r="E955" s="182"/>
      <c r="F955" s="182"/>
      <c r="G955" s="182"/>
      <c r="H955" s="182"/>
      <c r="I955" s="182"/>
      <c r="J955" s="182"/>
      <c r="K955" s="182"/>
      <c r="L955" s="182"/>
      <c r="M955" s="182"/>
      <c r="N955" s="182"/>
      <c r="O955" s="182"/>
      <c r="P955" s="182"/>
      <c r="Q955" s="182"/>
      <c r="R955" s="182"/>
      <c r="S955" s="182"/>
      <c r="T955" s="182"/>
    </row>
    <row r="956" spans="1:20" ht="12.75" customHeight="1">
      <c r="A956" s="183"/>
      <c r="B956" s="184"/>
      <c r="C956" s="182"/>
      <c r="D956" s="182"/>
      <c r="E956" s="182"/>
      <c r="F956" s="182"/>
      <c r="G956" s="182"/>
      <c r="H956" s="182"/>
      <c r="I956" s="182"/>
      <c r="J956" s="182"/>
      <c r="K956" s="182"/>
      <c r="L956" s="182"/>
      <c r="M956" s="182"/>
      <c r="N956" s="182"/>
      <c r="O956" s="182"/>
      <c r="P956" s="182"/>
      <c r="Q956" s="182"/>
      <c r="R956" s="182"/>
      <c r="S956" s="182"/>
      <c r="T956" s="182"/>
    </row>
    <row r="957" spans="1:20" ht="12.75" customHeight="1">
      <c r="A957" s="183"/>
      <c r="B957" s="184"/>
      <c r="C957" s="182"/>
      <c r="D957" s="182"/>
      <c r="E957" s="182"/>
      <c r="F957" s="182"/>
      <c r="G957" s="182"/>
      <c r="H957" s="182"/>
      <c r="I957" s="182"/>
      <c r="J957" s="182"/>
      <c r="K957" s="182"/>
      <c r="L957" s="182"/>
      <c r="M957" s="182"/>
      <c r="N957" s="182"/>
      <c r="O957" s="182"/>
      <c r="P957" s="182"/>
      <c r="Q957" s="182"/>
      <c r="R957" s="182"/>
      <c r="S957" s="182"/>
      <c r="T957" s="182"/>
    </row>
    <row r="958" spans="1:20" ht="12.75" customHeight="1">
      <c r="A958" s="183"/>
      <c r="B958" s="184"/>
      <c r="C958" s="182"/>
      <c r="D958" s="182"/>
      <c r="E958" s="182"/>
      <c r="F958" s="182"/>
      <c r="G958" s="182"/>
      <c r="H958" s="182"/>
      <c r="I958" s="182"/>
      <c r="J958" s="182"/>
      <c r="K958" s="182"/>
      <c r="L958" s="182"/>
      <c r="M958" s="182"/>
      <c r="N958" s="182"/>
      <c r="O958" s="182"/>
      <c r="P958" s="182"/>
      <c r="Q958" s="182"/>
      <c r="R958" s="182"/>
      <c r="S958" s="182"/>
      <c r="T958" s="182"/>
    </row>
    <row r="959" spans="1:20" ht="12.75" customHeight="1">
      <c r="A959" s="183"/>
      <c r="B959" s="184"/>
      <c r="C959" s="182"/>
      <c r="D959" s="182"/>
      <c r="E959" s="182"/>
      <c r="F959" s="182"/>
      <c r="G959" s="182"/>
      <c r="H959" s="182"/>
      <c r="I959" s="182"/>
      <c r="J959" s="182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</row>
    <row r="960" spans="1:20" ht="12.75" customHeight="1">
      <c r="A960" s="183"/>
      <c r="B960" s="184"/>
      <c r="C960" s="182"/>
      <c r="D960" s="182"/>
      <c r="E960" s="182"/>
      <c r="F960" s="182"/>
      <c r="G960" s="182"/>
      <c r="H960" s="182"/>
      <c r="I960" s="182"/>
      <c r="J960" s="182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</row>
    <row r="961" spans="1:20" ht="12.75" customHeight="1">
      <c r="A961" s="183"/>
      <c r="B961" s="184"/>
      <c r="C961" s="182"/>
      <c r="D961" s="182"/>
      <c r="E961" s="182"/>
      <c r="F961" s="182"/>
      <c r="G961" s="182"/>
      <c r="H961" s="182"/>
      <c r="I961" s="182"/>
      <c r="J961" s="182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</row>
    <row r="962" spans="1:20" ht="12.75" customHeight="1">
      <c r="A962" s="183"/>
      <c r="B962" s="184"/>
      <c r="C962" s="182"/>
      <c r="D962" s="182"/>
      <c r="E962" s="182"/>
      <c r="F962" s="182"/>
      <c r="G962" s="182"/>
      <c r="H962" s="182"/>
      <c r="I962" s="182"/>
      <c r="J962" s="182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</row>
    <row r="963" spans="1:20" ht="12.75" customHeight="1">
      <c r="A963" s="183"/>
      <c r="B963" s="184"/>
      <c r="C963" s="182"/>
      <c r="D963" s="182"/>
      <c r="E963" s="182"/>
      <c r="F963" s="182"/>
      <c r="G963" s="182"/>
      <c r="H963" s="182"/>
      <c r="I963" s="182"/>
      <c r="J963" s="182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</row>
    <row r="964" spans="1:20" ht="12.75" customHeight="1">
      <c r="A964" s="183"/>
      <c r="B964" s="184"/>
      <c r="C964" s="182"/>
      <c r="D964" s="182"/>
      <c r="E964" s="182"/>
      <c r="F964" s="182"/>
      <c r="G964" s="182"/>
      <c r="H964" s="182"/>
      <c r="I964" s="182"/>
      <c r="J964" s="182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</row>
    <row r="965" spans="1:20" ht="12.75" customHeight="1">
      <c r="A965" s="183"/>
      <c r="B965" s="184"/>
      <c r="C965" s="182"/>
      <c r="D965" s="182"/>
      <c r="E965" s="182"/>
      <c r="F965" s="182"/>
      <c r="G965" s="182"/>
      <c r="H965" s="182"/>
      <c r="I965" s="182"/>
      <c r="J965" s="182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</row>
    <row r="966" spans="1:20" ht="12.75" customHeight="1">
      <c r="A966" s="183"/>
      <c r="B966" s="184"/>
      <c r="C966" s="182"/>
      <c r="D966" s="182"/>
      <c r="E966" s="182"/>
      <c r="F966" s="182"/>
      <c r="G966" s="182"/>
      <c r="H966" s="182"/>
      <c r="I966" s="182"/>
      <c r="J966" s="182"/>
      <c r="K966" s="182"/>
      <c r="L966" s="182"/>
      <c r="M966" s="182"/>
      <c r="N966" s="182"/>
      <c r="O966" s="182"/>
      <c r="P966" s="182"/>
      <c r="Q966" s="182"/>
      <c r="R966" s="182"/>
      <c r="S966" s="182"/>
      <c r="T966" s="182"/>
    </row>
    <row r="967" spans="1:20" ht="12.75" customHeight="1">
      <c r="A967" s="183"/>
      <c r="B967" s="184"/>
      <c r="C967" s="182"/>
      <c r="D967" s="182"/>
      <c r="E967" s="182"/>
      <c r="F967" s="182"/>
      <c r="G967" s="182"/>
      <c r="H967" s="182"/>
      <c r="I967" s="182"/>
      <c r="J967" s="182"/>
      <c r="K967" s="182"/>
      <c r="L967" s="182"/>
      <c r="M967" s="182"/>
      <c r="N967" s="182"/>
      <c r="O967" s="182"/>
      <c r="P967" s="182"/>
      <c r="Q967" s="182"/>
      <c r="R967" s="182"/>
      <c r="S967" s="182"/>
      <c r="T967" s="182"/>
    </row>
    <row r="968" spans="1:20" ht="12.75" customHeight="1">
      <c r="A968" s="183"/>
      <c r="B968" s="184"/>
      <c r="C968" s="182"/>
      <c r="D968" s="182"/>
      <c r="E968" s="182"/>
      <c r="F968" s="182"/>
      <c r="G968" s="182"/>
      <c r="H968" s="182"/>
      <c r="I968" s="182"/>
      <c r="J968" s="182"/>
      <c r="K968" s="182"/>
      <c r="L968" s="182"/>
      <c r="M968" s="182"/>
      <c r="N968" s="182"/>
      <c r="O968" s="182"/>
      <c r="P968" s="182"/>
      <c r="Q968" s="182"/>
      <c r="R968" s="182"/>
      <c r="S968" s="182"/>
      <c r="T968" s="182"/>
    </row>
    <row r="969" spans="1:20" ht="12.75" customHeight="1">
      <c r="A969" s="183"/>
      <c r="B969" s="184"/>
      <c r="C969" s="182"/>
      <c r="D969" s="182"/>
      <c r="E969" s="182"/>
      <c r="F969" s="182"/>
      <c r="G969" s="182"/>
      <c r="H969" s="182"/>
      <c r="I969" s="182"/>
      <c r="J969" s="182"/>
      <c r="K969" s="182"/>
      <c r="L969" s="182"/>
      <c r="M969" s="182"/>
      <c r="N969" s="182"/>
      <c r="O969" s="182"/>
      <c r="P969" s="182"/>
      <c r="Q969" s="182"/>
      <c r="R969" s="182"/>
      <c r="S969" s="182"/>
      <c r="T969" s="182"/>
    </row>
    <row r="970" spans="1:20" ht="12.75" customHeight="1">
      <c r="A970" s="183"/>
      <c r="B970" s="184"/>
      <c r="C970" s="182"/>
      <c r="D970" s="182"/>
      <c r="E970" s="182"/>
      <c r="F970" s="182"/>
      <c r="G970" s="182"/>
      <c r="H970" s="182"/>
      <c r="I970" s="182"/>
      <c r="J970" s="182"/>
      <c r="K970" s="182"/>
      <c r="L970" s="182"/>
      <c r="M970" s="182"/>
      <c r="N970" s="182"/>
      <c r="O970" s="182"/>
      <c r="P970" s="182"/>
      <c r="Q970" s="182"/>
      <c r="R970" s="182"/>
      <c r="S970" s="182"/>
      <c r="T970" s="182"/>
    </row>
    <row r="971" spans="1:20" ht="12.75" customHeight="1">
      <c r="A971" s="183"/>
      <c r="B971" s="184"/>
      <c r="C971" s="182"/>
      <c r="D971" s="182"/>
      <c r="E971" s="182"/>
      <c r="F971" s="182"/>
      <c r="G971" s="182"/>
      <c r="H971" s="182"/>
      <c r="I971" s="182"/>
      <c r="J971" s="182"/>
      <c r="K971" s="182"/>
      <c r="L971" s="182"/>
      <c r="M971" s="182"/>
      <c r="N971" s="182"/>
      <c r="O971" s="182"/>
      <c r="P971" s="182"/>
      <c r="Q971" s="182"/>
      <c r="R971" s="182"/>
      <c r="S971" s="182"/>
      <c r="T971" s="182"/>
    </row>
    <row r="972" spans="1:20" ht="12.75" customHeight="1">
      <c r="A972" s="183"/>
      <c r="B972" s="184"/>
      <c r="C972" s="182"/>
      <c r="D972" s="182"/>
      <c r="E972" s="182"/>
      <c r="F972" s="182"/>
      <c r="G972" s="182"/>
      <c r="H972" s="182"/>
      <c r="I972" s="182"/>
      <c r="J972" s="182"/>
      <c r="K972" s="182"/>
      <c r="L972" s="182"/>
      <c r="M972" s="182"/>
      <c r="N972" s="182"/>
      <c r="O972" s="182"/>
      <c r="P972" s="182"/>
      <c r="Q972" s="182"/>
      <c r="R972" s="182"/>
      <c r="S972" s="182"/>
      <c r="T972" s="182"/>
    </row>
    <row r="973" spans="1:20" ht="12.75" customHeight="1">
      <c r="A973" s="183"/>
      <c r="B973" s="184"/>
      <c r="C973" s="182"/>
      <c r="D973" s="182"/>
      <c r="E973" s="182"/>
      <c r="F973" s="182"/>
      <c r="G973" s="182"/>
      <c r="H973" s="182"/>
      <c r="I973" s="182"/>
      <c r="J973" s="182"/>
      <c r="K973" s="182"/>
      <c r="L973" s="182"/>
      <c r="M973" s="182"/>
      <c r="N973" s="182"/>
      <c r="O973" s="182"/>
      <c r="P973" s="182"/>
      <c r="Q973" s="182"/>
      <c r="R973" s="182"/>
      <c r="S973" s="182"/>
      <c r="T973" s="182"/>
    </row>
    <row r="974" spans="1:20" ht="12.75" customHeight="1">
      <c r="A974" s="183"/>
      <c r="B974" s="184"/>
      <c r="C974" s="182"/>
      <c r="D974" s="182"/>
      <c r="E974" s="182"/>
      <c r="F974" s="182"/>
      <c r="G974" s="182"/>
      <c r="H974" s="182"/>
      <c r="I974" s="182"/>
      <c r="J974" s="182"/>
      <c r="K974" s="182"/>
      <c r="L974" s="182"/>
      <c r="M974" s="182"/>
      <c r="N974" s="182"/>
      <c r="O974" s="182"/>
      <c r="P974" s="182"/>
      <c r="Q974" s="182"/>
      <c r="R974" s="182"/>
      <c r="S974" s="182"/>
      <c r="T974" s="182"/>
    </row>
    <row r="975" spans="1:20" ht="12.75" customHeight="1">
      <c r="A975" s="183"/>
      <c r="B975" s="184"/>
      <c r="C975" s="182"/>
      <c r="D975" s="182"/>
      <c r="E975" s="182"/>
      <c r="F975" s="182"/>
      <c r="G975" s="182"/>
      <c r="H975" s="182"/>
      <c r="I975" s="182"/>
      <c r="J975" s="182"/>
      <c r="K975" s="182"/>
      <c r="L975" s="182"/>
      <c r="M975" s="182"/>
      <c r="N975" s="182"/>
      <c r="O975" s="182"/>
      <c r="P975" s="182"/>
      <c r="Q975" s="182"/>
      <c r="R975" s="182"/>
      <c r="S975" s="182"/>
      <c r="T975" s="182"/>
    </row>
    <row r="976" spans="1:20" ht="12.75" customHeight="1">
      <c r="A976" s="183"/>
      <c r="B976" s="184"/>
      <c r="C976" s="182"/>
      <c r="D976" s="182"/>
      <c r="E976" s="182"/>
      <c r="F976" s="182"/>
      <c r="G976" s="182"/>
      <c r="H976" s="182"/>
      <c r="I976" s="182"/>
      <c r="J976" s="182"/>
      <c r="K976" s="182"/>
      <c r="L976" s="182"/>
      <c r="M976" s="182"/>
      <c r="N976" s="182"/>
      <c r="O976" s="182"/>
      <c r="P976" s="182"/>
      <c r="Q976" s="182"/>
      <c r="R976" s="182"/>
      <c r="S976" s="182"/>
      <c r="T976" s="182"/>
    </row>
    <row r="977" spans="1:20" ht="12.75" customHeight="1">
      <c r="A977" s="183"/>
      <c r="B977" s="184"/>
      <c r="C977" s="182"/>
      <c r="D977" s="182"/>
      <c r="E977" s="182"/>
      <c r="F977" s="182"/>
      <c r="G977" s="182"/>
      <c r="H977" s="182"/>
      <c r="I977" s="182"/>
      <c r="J977" s="182"/>
      <c r="K977" s="182"/>
      <c r="L977" s="182"/>
      <c r="M977" s="182"/>
      <c r="N977" s="182"/>
      <c r="O977" s="182"/>
      <c r="P977" s="182"/>
      <c r="Q977" s="182"/>
      <c r="R977" s="182"/>
      <c r="S977" s="182"/>
      <c r="T977" s="182"/>
    </row>
    <row r="978" spans="1:20" ht="12.75" customHeight="1">
      <c r="A978" s="183"/>
      <c r="B978" s="184"/>
      <c r="C978" s="182"/>
      <c r="D978" s="182"/>
      <c r="E978" s="182"/>
      <c r="F978" s="182"/>
      <c r="G978" s="182"/>
      <c r="H978" s="182"/>
      <c r="I978" s="182"/>
      <c r="J978" s="182"/>
      <c r="K978" s="182"/>
      <c r="L978" s="182"/>
      <c r="M978" s="182"/>
      <c r="N978" s="182"/>
      <c r="O978" s="182"/>
      <c r="P978" s="182"/>
      <c r="Q978" s="182"/>
      <c r="R978" s="182"/>
      <c r="S978" s="182"/>
      <c r="T978" s="182"/>
    </row>
    <row r="979" spans="1:20" ht="12.75" customHeight="1">
      <c r="A979" s="183"/>
      <c r="B979" s="184"/>
      <c r="C979" s="182"/>
      <c r="D979" s="182"/>
      <c r="E979" s="182"/>
      <c r="F979" s="182"/>
      <c r="G979" s="182"/>
      <c r="H979" s="182"/>
      <c r="I979" s="182"/>
      <c r="J979" s="182"/>
      <c r="K979" s="182"/>
      <c r="L979" s="182"/>
      <c r="M979" s="182"/>
      <c r="N979" s="182"/>
      <c r="O979" s="182"/>
      <c r="P979" s="182"/>
      <c r="Q979" s="182"/>
      <c r="R979" s="182"/>
      <c r="S979" s="182"/>
      <c r="T979" s="182"/>
    </row>
    <row r="980" spans="1:20" ht="12.75" customHeight="1">
      <c r="A980" s="183"/>
      <c r="B980" s="184"/>
      <c r="C980" s="182"/>
      <c r="D980" s="182"/>
      <c r="E980" s="182"/>
      <c r="F980" s="182"/>
      <c r="G980" s="182"/>
      <c r="H980" s="182"/>
      <c r="I980" s="182"/>
      <c r="J980" s="182"/>
      <c r="K980" s="182"/>
      <c r="L980" s="182"/>
      <c r="M980" s="182"/>
      <c r="N980" s="182"/>
      <c r="O980" s="182"/>
      <c r="P980" s="182"/>
      <c r="Q980" s="182"/>
      <c r="R980" s="182"/>
      <c r="S980" s="182"/>
      <c r="T980" s="182"/>
    </row>
    <row r="981" spans="1:20" ht="12.75" customHeight="1">
      <c r="A981" s="183"/>
      <c r="B981" s="184"/>
      <c r="C981" s="182"/>
      <c r="D981" s="182"/>
      <c r="E981" s="182"/>
      <c r="F981" s="182"/>
      <c r="G981" s="182"/>
      <c r="H981" s="182"/>
      <c r="I981" s="182"/>
      <c r="J981" s="182"/>
      <c r="K981" s="182"/>
      <c r="L981" s="182"/>
      <c r="M981" s="182"/>
      <c r="N981" s="182"/>
      <c r="O981" s="182"/>
      <c r="P981" s="182"/>
      <c r="Q981" s="182"/>
      <c r="R981" s="182"/>
      <c r="S981" s="182"/>
      <c r="T981" s="182"/>
    </row>
    <row r="982" spans="1:20" ht="12.75" customHeight="1">
      <c r="A982" s="183"/>
      <c r="B982" s="184"/>
      <c r="C982" s="182"/>
      <c r="D982" s="182"/>
      <c r="E982" s="182"/>
      <c r="F982" s="182"/>
      <c r="G982" s="182"/>
      <c r="H982" s="182"/>
      <c r="I982" s="182"/>
      <c r="J982" s="182"/>
      <c r="K982" s="182"/>
      <c r="L982" s="182"/>
      <c r="M982" s="182"/>
      <c r="N982" s="182"/>
      <c r="O982" s="182"/>
      <c r="P982" s="182"/>
      <c r="Q982" s="182"/>
      <c r="R982" s="182"/>
      <c r="S982" s="182"/>
      <c r="T982" s="182"/>
    </row>
    <row r="983" spans="1:20" ht="12.75" customHeight="1">
      <c r="A983" s="183"/>
      <c r="B983" s="184"/>
      <c r="C983" s="182"/>
      <c r="D983" s="182"/>
      <c r="E983" s="182"/>
      <c r="F983" s="182"/>
      <c r="G983" s="182"/>
      <c r="H983" s="182"/>
      <c r="I983" s="182"/>
      <c r="J983" s="182"/>
      <c r="K983" s="182"/>
      <c r="L983" s="182"/>
      <c r="M983" s="182"/>
      <c r="N983" s="182"/>
      <c r="O983" s="182"/>
      <c r="P983" s="182"/>
      <c r="Q983" s="182"/>
      <c r="R983" s="182"/>
      <c r="S983" s="182"/>
      <c r="T983" s="182"/>
    </row>
    <row r="984" spans="1:20" ht="12.75" customHeight="1">
      <c r="A984" s="183"/>
      <c r="B984" s="184"/>
      <c r="C984" s="182"/>
      <c r="D984" s="182"/>
      <c r="E984" s="182"/>
      <c r="F984" s="182"/>
      <c r="G984" s="182"/>
      <c r="H984" s="182"/>
      <c r="I984" s="182"/>
      <c r="J984" s="182"/>
      <c r="K984" s="182"/>
      <c r="L984" s="182"/>
      <c r="M984" s="182"/>
      <c r="N984" s="182"/>
      <c r="O984" s="182"/>
      <c r="P984" s="182"/>
      <c r="Q984" s="182"/>
      <c r="R984" s="182"/>
      <c r="S984" s="182"/>
      <c r="T984" s="182"/>
    </row>
    <row r="985" spans="1:20" ht="12.75" customHeight="1">
      <c r="A985" s="183"/>
      <c r="B985" s="184"/>
      <c r="C985" s="182"/>
      <c r="D985" s="182"/>
      <c r="E985" s="182"/>
      <c r="F985" s="182"/>
      <c r="G985" s="182"/>
      <c r="H985" s="182"/>
      <c r="I985" s="182"/>
      <c r="J985" s="182"/>
      <c r="K985" s="182"/>
      <c r="L985" s="182"/>
      <c r="M985" s="182"/>
      <c r="N985" s="182"/>
      <c r="O985" s="182"/>
      <c r="P985" s="182"/>
      <c r="Q985" s="182"/>
      <c r="R985" s="182"/>
      <c r="S985" s="182"/>
      <c r="T985" s="182"/>
    </row>
    <row r="986" spans="1:20" ht="12.75" customHeight="1">
      <c r="A986" s="183"/>
      <c r="B986" s="184"/>
      <c r="C986" s="182"/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2"/>
      <c r="T986" s="182"/>
    </row>
    <row r="987" spans="1:20" ht="12.75" customHeight="1">
      <c r="A987" s="183"/>
      <c r="B987" s="184"/>
      <c r="C987" s="182"/>
      <c r="D987" s="182"/>
      <c r="E987" s="182"/>
      <c r="F987" s="182"/>
      <c r="G987" s="182"/>
      <c r="H987" s="182"/>
      <c r="I987" s="182"/>
      <c r="J987" s="182"/>
      <c r="K987" s="182"/>
      <c r="L987" s="182"/>
      <c r="M987" s="182"/>
      <c r="N987" s="182"/>
      <c r="O987" s="182"/>
      <c r="P987" s="182"/>
      <c r="Q987" s="182"/>
      <c r="R987" s="182"/>
      <c r="S987" s="182"/>
      <c r="T987" s="182"/>
    </row>
    <row r="988" spans="1:20" ht="12.75" customHeight="1">
      <c r="A988" s="183"/>
      <c r="B988" s="184"/>
      <c r="C988" s="182"/>
      <c r="D988" s="182"/>
      <c r="E988" s="182"/>
      <c r="F988" s="182"/>
      <c r="G988" s="182"/>
      <c r="H988" s="182"/>
      <c r="I988" s="182"/>
      <c r="J988" s="182"/>
      <c r="K988" s="182"/>
      <c r="L988" s="182"/>
      <c r="M988" s="182"/>
      <c r="N988" s="182"/>
      <c r="O988" s="182"/>
      <c r="P988" s="182"/>
      <c r="Q988" s="182"/>
      <c r="R988" s="182"/>
      <c r="S988" s="182"/>
      <c r="T988" s="182"/>
    </row>
    <row r="989" spans="1:20" ht="12.75" customHeight="1">
      <c r="A989" s="183"/>
      <c r="B989" s="184"/>
      <c r="C989" s="182"/>
      <c r="D989" s="182"/>
      <c r="E989" s="182"/>
      <c r="F989" s="182"/>
      <c r="G989" s="182"/>
      <c r="H989" s="182"/>
      <c r="I989" s="182"/>
      <c r="J989" s="182"/>
      <c r="K989" s="182"/>
      <c r="L989" s="182"/>
      <c r="M989" s="182"/>
      <c r="N989" s="182"/>
      <c r="O989" s="182"/>
      <c r="P989" s="182"/>
      <c r="Q989" s="182"/>
      <c r="R989" s="182"/>
      <c r="S989" s="182"/>
      <c r="T989" s="182"/>
    </row>
    <row r="990" spans="1:20" ht="12.75" customHeight="1">
      <c r="A990" s="183"/>
      <c r="B990" s="184"/>
      <c r="C990" s="182"/>
      <c r="D990" s="182"/>
      <c r="E990" s="182"/>
      <c r="F990" s="182"/>
      <c r="G990" s="182"/>
      <c r="H990" s="182"/>
      <c r="I990" s="182"/>
      <c r="J990" s="182"/>
      <c r="K990" s="182"/>
      <c r="L990" s="182"/>
      <c r="M990" s="182"/>
      <c r="N990" s="182"/>
      <c r="O990" s="182"/>
      <c r="P990" s="182"/>
      <c r="Q990" s="182"/>
      <c r="R990" s="182"/>
      <c r="S990" s="182"/>
      <c r="T990" s="182"/>
    </row>
    <row r="991" spans="1:20" ht="12.75" customHeight="1">
      <c r="A991" s="183"/>
      <c r="B991" s="184"/>
      <c r="C991" s="182"/>
      <c r="D991" s="182"/>
      <c r="E991" s="182"/>
      <c r="F991" s="182"/>
      <c r="G991" s="182"/>
      <c r="H991" s="182"/>
      <c r="I991" s="182"/>
      <c r="J991" s="182"/>
      <c r="K991" s="182"/>
      <c r="L991" s="182"/>
      <c r="M991" s="182"/>
      <c r="N991" s="182"/>
      <c r="O991" s="182"/>
      <c r="P991" s="182"/>
      <c r="Q991" s="182"/>
      <c r="R991" s="182"/>
      <c r="S991" s="182"/>
      <c r="T991" s="182"/>
    </row>
    <row r="992" spans="1:20" ht="12.75" customHeight="1">
      <c r="A992" s="183"/>
      <c r="B992" s="184"/>
      <c r="C992" s="182"/>
      <c r="D992" s="182"/>
      <c r="E992" s="182"/>
      <c r="F992" s="182"/>
      <c r="G992" s="182"/>
      <c r="H992" s="182"/>
      <c r="I992" s="182"/>
      <c r="J992" s="182"/>
      <c r="K992" s="182"/>
      <c r="L992" s="182"/>
      <c r="M992" s="182"/>
      <c r="N992" s="182"/>
      <c r="O992" s="182"/>
      <c r="P992" s="182"/>
      <c r="Q992" s="182"/>
      <c r="R992" s="182"/>
      <c r="S992" s="182"/>
      <c r="T992" s="182"/>
    </row>
    <row r="993" spans="1:20" ht="12.75" customHeight="1">
      <c r="A993" s="183"/>
      <c r="B993" s="184"/>
      <c r="C993" s="182"/>
      <c r="D993" s="182"/>
      <c r="E993" s="182"/>
      <c r="F993" s="182"/>
      <c r="G993" s="182"/>
      <c r="H993" s="182"/>
      <c r="I993" s="182"/>
      <c r="J993" s="182"/>
      <c r="K993" s="182"/>
      <c r="L993" s="182"/>
      <c r="M993" s="182"/>
      <c r="N993" s="182"/>
      <c r="O993" s="182"/>
      <c r="P993" s="182"/>
      <c r="Q993" s="182"/>
      <c r="R993" s="182"/>
      <c r="S993" s="182"/>
      <c r="T993" s="182"/>
    </row>
    <row r="994" spans="1:20" ht="12.75" customHeight="1">
      <c r="A994" s="183"/>
      <c r="B994" s="184"/>
      <c r="C994" s="182"/>
      <c r="D994" s="182"/>
      <c r="E994" s="182"/>
      <c r="F994" s="182"/>
      <c r="G994" s="182"/>
      <c r="H994" s="182"/>
      <c r="I994" s="182"/>
      <c r="J994" s="182"/>
      <c r="K994" s="182"/>
      <c r="L994" s="182"/>
      <c r="M994" s="182"/>
      <c r="N994" s="182"/>
      <c r="O994" s="182"/>
      <c r="P994" s="182"/>
      <c r="Q994" s="182"/>
      <c r="R994" s="182"/>
      <c r="S994" s="182"/>
      <c r="T994" s="182"/>
    </row>
    <row r="995" spans="1:20" ht="12.75" customHeight="1">
      <c r="A995" s="183"/>
      <c r="B995" s="184"/>
      <c r="C995" s="182"/>
      <c r="D995" s="182"/>
      <c r="E995" s="182"/>
      <c r="F995" s="182"/>
      <c r="G995" s="182"/>
      <c r="H995" s="182"/>
      <c r="I995" s="182"/>
      <c r="J995" s="182"/>
      <c r="K995" s="182"/>
      <c r="L995" s="182"/>
      <c r="M995" s="182"/>
      <c r="N995" s="182"/>
      <c r="O995" s="182"/>
      <c r="P995" s="182"/>
      <c r="Q995" s="182"/>
      <c r="R995" s="182"/>
      <c r="S995" s="182"/>
      <c r="T995" s="182"/>
    </row>
    <row r="996" spans="1:20" ht="12.75" customHeight="1">
      <c r="A996" s="183"/>
      <c r="B996" s="184"/>
      <c r="C996" s="182"/>
      <c r="D996" s="182"/>
      <c r="E996" s="182"/>
      <c r="F996" s="182"/>
      <c r="G996" s="182"/>
      <c r="H996" s="182"/>
      <c r="I996" s="182"/>
      <c r="J996" s="182"/>
      <c r="K996" s="182"/>
      <c r="L996" s="182"/>
      <c r="M996" s="182"/>
      <c r="N996" s="182"/>
      <c r="O996" s="182"/>
      <c r="P996" s="182"/>
      <c r="Q996" s="182"/>
      <c r="R996" s="182"/>
      <c r="S996" s="182"/>
      <c r="T996" s="182"/>
    </row>
    <row r="997" spans="1:20" ht="12.75" customHeight="1">
      <c r="A997" s="183"/>
      <c r="B997" s="184"/>
      <c r="C997" s="182"/>
      <c r="D997" s="182"/>
      <c r="E997" s="182"/>
      <c r="F997" s="182"/>
      <c r="G997" s="182"/>
      <c r="H997" s="182"/>
      <c r="I997" s="182"/>
      <c r="J997" s="182"/>
      <c r="K997" s="182"/>
      <c r="L997" s="182"/>
      <c r="M997" s="182"/>
      <c r="N997" s="182"/>
      <c r="O997" s="182"/>
      <c r="P997" s="182"/>
      <c r="Q997" s="182"/>
      <c r="R997" s="182"/>
      <c r="S997" s="182"/>
      <c r="T997" s="182"/>
    </row>
    <row r="998" spans="1:20" ht="12.75" customHeight="1">
      <c r="A998" s="183"/>
      <c r="B998" s="184"/>
      <c r="C998" s="182"/>
      <c r="D998" s="182"/>
      <c r="E998" s="182"/>
      <c r="F998" s="182"/>
      <c r="G998" s="182"/>
      <c r="H998" s="182"/>
      <c r="I998" s="182"/>
      <c r="J998" s="182"/>
      <c r="K998" s="182"/>
      <c r="L998" s="182"/>
      <c r="M998" s="182"/>
      <c r="N998" s="182"/>
      <c r="O998" s="182"/>
      <c r="P998" s="182"/>
      <c r="Q998" s="182"/>
      <c r="R998" s="182"/>
      <c r="S998" s="182"/>
      <c r="T998" s="182"/>
    </row>
    <row r="999" spans="1:20" ht="12.75" customHeight="1">
      <c r="A999" s="183"/>
      <c r="B999" s="184"/>
      <c r="C999" s="182"/>
      <c r="D999" s="182"/>
      <c r="E999" s="182"/>
      <c r="F999" s="182"/>
      <c r="G999" s="182"/>
      <c r="H999" s="182"/>
      <c r="I999" s="182"/>
      <c r="J999" s="182"/>
      <c r="K999" s="182"/>
      <c r="L999" s="182"/>
      <c r="M999" s="182"/>
      <c r="N999" s="182"/>
      <c r="O999" s="182"/>
      <c r="P999" s="182"/>
      <c r="Q999" s="182"/>
      <c r="R999" s="182"/>
      <c r="S999" s="182"/>
      <c r="T999" s="182"/>
    </row>
  </sheetData>
  <sheetProtection algorithmName="SHA-512" hashValue="8ubqxTMKe3uFEuNnt79E0P+PSGD4vbMBpzfiZD620B/JFbidDsTZmQMimgwRwBLJcJ+nNEhJEFoABk15ND+diA==" saltValue="DwI+H12KMz90lG5sTw79cA==" spinCount="100000" sheet="1" formatColumns="0" formatRows="0"/>
  <conditionalFormatting sqref="J68">
    <cfRule type="cellIs" dxfId="159" priority="11" operator="notEqual">
      <formula>0</formula>
    </cfRule>
    <cfRule type="cellIs" dxfId="158" priority="12" operator="equal">
      <formula>0</formula>
    </cfRule>
  </conditionalFormatting>
  <conditionalFormatting sqref="L68 N68:O68">
    <cfRule type="cellIs" dxfId="157" priority="1" operator="notEqual">
      <formula>0</formula>
    </cfRule>
    <cfRule type="cellIs" dxfId="15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98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6786543</v>
      </c>
      <c r="H10" s="23"/>
      <c r="I10" s="21"/>
      <c r="J10" s="117">
        <v>6612253.4100000001</v>
      </c>
      <c r="K10" s="89">
        <v>0</v>
      </c>
      <c r="L10" s="92">
        <v>6612253.4100000001</v>
      </c>
      <c r="M10" s="90"/>
      <c r="N10" s="89">
        <v>0</v>
      </c>
      <c r="O10" s="93">
        <v>6612253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2207324.87</v>
      </c>
      <c r="K11" s="27">
        <v>0</v>
      </c>
      <c r="L11" s="95">
        <v>2207324.87</v>
      </c>
      <c r="M11" s="91"/>
      <c r="N11" s="27">
        <v>0</v>
      </c>
      <c r="O11" s="96">
        <v>2207325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6708443.0499999998</v>
      </c>
      <c r="K12" s="27">
        <v>0</v>
      </c>
      <c r="L12" s="95">
        <v>6708443.0499999998</v>
      </c>
      <c r="M12" s="91"/>
      <c r="N12" s="27">
        <v>0</v>
      </c>
      <c r="O12" s="96">
        <v>6708443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261492.35</v>
      </c>
      <c r="K13" s="27">
        <v>0</v>
      </c>
      <c r="L13" s="95">
        <v>261492.35</v>
      </c>
      <c r="M13" s="91"/>
      <c r="N13" s="27">
        <v>0</v>
      </c>
      <c r="O13" s="96">
        <v>261492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800475.41</v>
      </c>
      <c r="K14" s="27">
        <v>0</v>
      </c>
      <c r="L14" s="95">
        <v>800475.41</v>
      </c>
      <c r="M14" s="91"/>
      <c r="N14" s="27">
        <v>0</v>
      </c>
      <c r="O14" s="96">
        <v>800475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893095.03</v>
      </c>
      <c r="K16" s="27">
        <v>0</v>
      </c>
      <c r="L16" s="95">
        <v>893095.03</v>
      </c>
      <c r="M16" s="91"/>
      <c r="N16" s="27">
        <v>0</v>
      </c>
      <c r="O16" s="96">
        <v>893095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1649890.9499999997</v>
      </c>
      <c r="K17" s="35">
        <v>0</v>
      </c>
      <c r="L17" s="100">
        <v>1649890.9499999997</v>
      </c>
      <c r="M17" s="91"/>
      <c r="N17" s="35">
        <v>1759523</v>
      </c>
      <c r="O17" s="101">
        <v>3409414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19132975.07</v>
      </c>
      <c r="K19" s="103">
        <v>0</v>
      </c>
      <c r="L19" s="104">
        <v>19132974</v>
      </c>
      <c r="M19" s="40"/>
      <c r="N19" s="103">
        <v>1759523</v>
      </c>
      <c r="O19" s="105">
        <v>20892497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36768408.529999994</v>
      </c>
      <c r="K23" s="89">
        <v>0</v>
      </c>
      <c r="L23" s="107">
        <v>36768408.529999994</v>
      </c>
      <c r="M23" s="91"/>
      <c r="N23" s="89">
        <v>0</v>
      </c>
      <c r="O23" s="93">
        <v>36768409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12442607.563000001</v>
      </c>
      <c r="K24" s="27">
        <v>0</v>
      </c>
      <c r="L24" s="95">
        <v>12442607.563000001</v>
      </c>
      <c r="M24" s="91"/>
      <c r="N24" s="27">
        <v>1346961</v>
      </c>
      <c r="O24" s="96">
        <v>13789569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2757482.52</v>
      </c>
      <c r="K25" s="27">
        <v>0</v>
      </c>
      <c r="L25" s="95">
        <v>2757482.52</v>
      </c>
      <c r="M25" s="91"/>
      <c r="N25" s="27">
        <v>0</v>
      </c>
      <c r="O25" s="96">
        <v>2757483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4909836.2</v>
      </c>
      <c r="K26" s="27">
        <v>0</v>
      </c>
      <c r="L26" s="95">
        <v>4909836.2</v>
      </c>
      <c r="M26" s="91"/>
      <c r="N26" s="27">
        <v>0</v>
      </c>
      <c r="O26" s="96">
        <v>4909836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7407467.04</v>
      </c>
      <c r="K27" s="27">
        <v>0</v>
      </c>
      <c r="L27" s="95">
        <v>7407467.04</v>
      </c>
      <c r="M27" s="91"/>
      <c r="N27" s="27">
        <v>3830359</v>
      </c>
      <c r="O27" s="96">
        <v>11237826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7032098.1099999994</v>
      </c>
      <c r="K28" s="27">
        <v>0</v>
      </c>
      <c r="L28" s="95">
        <v>7032098.1099999994</v>
      </c>
      <c r="M28" s="91"/>
      <c r="N28" s="27">
        <v>0</v>
      </c>
      <c r="O28" s="96">
        <v>7032098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4741780.55</v>
      </c>
      <c r="K29" s="35">
        <v>0</v>
      </c>
      <c r="L29" s="100">
        <v>4741780.55</v>
      </c>
      <c r="M29" s="91"/>
      <c r="N29" s="35">
        <v>0</v>
      </c>
      <c r="O29" s="101">
        <v>4741781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76059680.512999997</v>
      </c>
      <c r="K31" s="103">
        <v>0</v>
      </c>
      <c r="L31" s="104">
        <v>76059682</v>
      </c>
      <c r="M31" s="108"/>
      <c r="N31" s="103">
        <v>5177320</v>
      </c>
      <c r="O31" s="105">
        <v>81237002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-56926705.442999996</v>
      </c>
      <c r="K33" s="109">
        <v>0</v>
      </c>
      <c r="L33" s="110">
        <v>-56926708</v>
      </c>
      <c r="M33" s="40"/>
      <c r="N33" s="109">
        <v>-3417797</v>
      </c>
      <c r="O33" s="111">
        <v>-60344505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39138551.019999996</v>
      </c>
      <c r="K36" s="89">
        <v>0</v>
      </c>
      <c r="L36" s="92">
        <v>39138551.019999996</v>
      </c>
      <c r="M36" s="26"/>
      <c r="N36" s="89">
        <v>0</v>
      </c>
      <c r="O36" s="93">
        <v>39138551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779262.72</v>
      </c>
      <c r="K37" s="27">
        <v>11708889.279999999</v>
      </c>
      <c r="L37" s="95">
        <v>12488152</v>
      </c>
      <c r="M37" s="26"/>
      <c r="N37" s="50">
        <v>0</v>
      </c>
      <c r="O37" s="96">
        <v>12488152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24618933.530000005</v>
      </c>
      <c r="K38" s="27">
        <v>-11708889.279999999</v>
      </c>
      <c r="L38" s="95">
        <v>12910044.250000006</v>
      </c>
      <c r="M38" s="26"/>
      <c r="N38" s="50">
        <v>552494</v>
      </c>
      <c r="O38" s="96">
        <v>13462538</v>
      </c>
      <c r="P38" s="51"/>
    </row>
    <row r="39" spans="1:16">
      <c r="A39" s="1" t="s">
        <v>58</v>
      </c>
      <c r="B39" s="12" t="s">
        <v>59</v>
      </c>
      <c r="C39" s="21" t="s">
        <v>60</v>
      </c>
      <c r="D39" s="20"/>
      <c r="E39" s="9"/>
      <c r="F39" s="9"/>
      <c r="G39" s="20"/>
      <c r="H39" s="9"/>
      <c r="I39" s="9"/>
      <c r="J39" s="94">
        <v>958261.75000000012</v>
      </c>
      <c r="K39" s="27">
        <v>0</v>
      </c>
      <c r="L39" s="95">
        <v>958261.75000000012</v>
      </c>
      <c r="M39" s="26"/>
      <c r="N39" s="50">
        <v>-9972432</v>
      </c>
      <c r="O39" s="96">
        <v>-9014170</v>
      </c>
      <c r="P39" s="51"/>
    </row>
    <row r="40" spans="1:16">
      <c r="A40" s="7" t="s">
        <v>61</v>
      </c>
      <c r="B40" s="12" t="s">
        <v>59</v>
      </c>
      <c r="C40" s="112" t="s">
        <v>308</v>
      </c>
      <c r="D40" s="113"/>
      <c r="E40" s="114"/>
      <c r="F40" s="114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>
        <v>0</v>
      </c>
      <c r="O40" s="96">
        <v>0</v>
      </c>
      <c r="P40" s="51"/>
    </row>
    <row r="41" spans="1:16">
      <c r="A41" s="1" t="s">
        <v>62</v>
      </c>
      <c r="B41" s="12" t="s">
        <v>26</v>
      </c>
      <c r="C41" s="21" t="s">
        <v>63</v>
      </c>
      <c r="D41" s="20"/>
      <c r="E41" s="9"/>
      <c r="F41" s="9"/>
      <c r="G41" s="20"/>
      <c r="H41" s="9"/>
      <c r="I41" s="9"/>
      <c r="J41" s="94">
        <v>0</v>
      </c>
      <c r="K41" s="27">
        <v>0</v>
      </c>
      <c r="L41" s="95">
        <v>0</v>
      </c>
      <c r="M41" s="26"/>
      <c r="N41" s="50">
        <v>0</v>
      </c>
      <c r="O41" s="96">
        <v>0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18008.62</v>
      </c>
      <c r="K42" s="27">
        <v>0</v>
      </c>
      <c r="L42" s="95">
        <v>18008.62</v>
      </c>
      <c r="M42" s="26"/>
      <c r="N42" s="50">
        <v>0</v>
      </c>
      <c r="O42" s="96">
        <v>18009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-230022.77</v>
      </c>
      <c r="K43" s="27">
        <v>0</v>
      </c>
      <c r="L43" s="95">
        <v>-230022.77</v>
      </c>
      <c r="M43" s="26"/>
      <c r="N43" s="50">
        <v>-197479</v>
      </c>
      <c r="O43" s="96">
        <v>-427502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65282994.86999999</v>
      </c>
      <c r="K46" s="109">
        <v>0</v>
      </c>
      <c r="L46" s="110">
        <v>65282995</v>
      </c>
      <c r="M46" s="36"/>
      <c r="N46" s="109">
        <v>-9617417</v>
      </c>
      <c r="O46" s="111">
        <v>55665578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309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8356289.4269999936</v>
      </c>
      <c r="K49" s="109">
        <v>0</v>
      </c>
      <c r="L49" s="110">
        <v>8356287</v>
      </c>
      <c r="M49" s="36"/>
      <c r="N49" s="109">
        <v>-13035214</v>
      </c>
      <c r="O49" s="111">
        <v>-4678927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15209658</v>
      </c>
      <c r="K51" s="89">
        <v>0</v>
      </c>
      <c r="L51" s="92">
        <v>15209658</v>
      </c>
      <c r="M51" s="26"/>
      <c r="N51" s="89">
        <v>0</v>
      </c>
      <c r="O51" s="93">
        <v>15209658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9322502.8399999999</v>
      </c>
      <c r="K52" s="27">
        <v>0</v>
      </c>
      <c r="L52" s="95">
        <v>9322502.8399999999</v>
      </c>
      <c r="M52" s="91"/>
      <c r="N52" s="27">
        <v>184925</v>
      </c>
      <c r="O52" s="96">
        <v>9507428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645134</v>
      </c>
      <c r="K53" s="27">
        <v>0</v>
      </c>
      <c r="L53" s="95">
        <v>645134</v>
      </c>
      <c r="M53" s="91"/>
      <c r="N53" s="55">
        <v>597563</v>
      </c>
      <c r="O53" s="96">
        <v>1242697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25177294.84</v>
      </c>
      <c r="K56" s="103">
        <v>0</v>
      </c>
      <c r="L56" s="105">
        <v>25177295</v>
      </c>
      <c r="M56" s="108"/>
      <c r="N56" s="103">
        <v>782488</v>
      </c>
      <c r="O56" s="105">
        <v>25959783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33533584.266999993</v>
      </c>
      <c r="K58" s="109">
        <v>0</v>
      </c>
      <c r="L58" s="111">
        <v>33533582</v>
      </c>
      <c r="M58" s="58"/>
      <c r="N58" s="109">
        <v>-12252726</v>
      </c>
      <c r="O58" s="111">
        <v>21280856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97463443</v>
      </c>
      <c r="M60" s="26"/>
      <c r="N60" s="62">
        <v>125264581</v>
      </c>
      <c r="O60" s="95">
        <v>222728024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42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97463443</v>
      </c>
      <c r="M63" s="58"/>
      <c r="N63" s="56">
        <v>125264581</v>
      </c>
      <c r="O63" s="56">
        <v>222728024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130997025</v>
      </c>
      <c r="M65" s="58"/>
      <c r="N65" s="56">
        <v>113011855</v>
      </c>
      <c r="O65" s="56">
        <v>244008880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-1</v>
      </c>
      <c r="M68" s="72"/>
      <c r="N68" s="73">
        <v>0</v>
      </c>
      <c r="O68" s="73">
        <v>0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-0.9970000684261322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Sus1DxR4NYG1V0Hedh6cBAhCC5V9RTw0KK1PAu72iP1UBtuPp3f7RY2xiv2Z6ldvUlJyynNwnQYAf+ACswbBeg==" saltValue="vLn3zyAofgaE0ocKrIcyOw==" spinCount="100000" sheet="1" formatColumns="0" formatRows="0"/>
  <conditionalFormatting sqref="J68">
    <cfRule type="cellIs" dxfId="155" priority="1" operator="notEqual">
      <formula>0</formula>
    </cfRule>
    <cfRule type="cellIs" dxfId="154" priority="2" operator="equal">
      <formula>0</formula>
    </cfRule>
  </conditionalFormatting>
  <conditionalFormatting sqref="L68">
    <cfRule type="cellIs" dxfId="153" priority="9" operator="notEqual">
      <formula>0</formula>
    </cfRule>
    <cfRule type="cellIs" dxfId="152" priority="10" operator="equal">
      <formula>0</formula>
    </cfRule>
  </conditionalFormatting>
  <conditionalFormatting sqref="N68:O68">
    <cfRule type="cellIs" dxfId="151" priority="3" operator="notEqual">
      <formula>0</formula>
    </cfRule>
    <cfRule type="cellIs" dxfId="150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97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6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139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749200</v>
      </c>
      <c r="H10" s="23"/>
      <c r="I10" s="21"/>
      <c r="J10" s="117">
        <v>2260815.8899999997</v>
      </c>
      <c r="K10" s="89">
        <v>0</v>
      </c>
      <c r="L10" s="92">
        <v>2260815.8899999997</v>
      </c>
      <c r="M10" s="90"/>
      <c r="N10" s="89">
        <v>0</v>
      </c>
      <c r="O10" s="93">
        <v>2260816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733204.66</v>
      </c>
      <c r="K11" s="27">
        <v>0</v>
      </c>
      <c r="L11" s="95">
        <v>733204.66</v>
      </c>
      <c r="M11" s="91"/>
      <c r="N11" s="27">
        <v>0</v>
      </c>
      <c r="O11" s="96">
        <v>733205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107901.59</v>
      </c>
      <c r="K12" s="27">
        <v>0</v>
      </c>
      <c r="L12" s="95">
        <v>107901.59</v>
      </c>
      <c r="M12" s="91"/>
      <c r="N12" s="27">
        <v>0</v>
      </c>
      <c r="O12" s="96">
        <v>107902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190816.19</v>
      </c>
      <c r="K13" s="27">
        <v>0</v>
      </c>
      <c r="L13" s="95">
        <v>190816.19</v>
      </c>
      <c r="M13" s="91"/>
      <c r="N13" s="27">
        <v>1277785</v>
      </c>
      <c r="O13" s="96">
        <v>1468601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41118.080000000002</v>
      </c>
      <c r="K14" s="27">
        <v>0</v>
      </c>
      <c r="L14" s="95">
        <v>41118.080000000002</v>
      </c>
      <c r="M14" s="91"/>
      <c r="N14" s="27">
        <v>0</v>
      </c>
      <c r="O14" s="96">
        <v>41118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11928</v>
      </c>
      <c r="H16" s="32"/>
      <c r="I16" s="20"/>
      <c r="J16" s="94">
        <v>241981.34999999998</v>
      </c>
      <c r="K16" s="27">
        <v>0</v>
      </c>
      <c r="L16" s="95">
        <v>241981.34999999998</v>
      </c>
      <c r="M16" s="91"/>
      <c r="N16" s="27">
        <v>0</v>
      </c>
      <c r="O16" s="96">
        <v>241981</v>
      </c>
      <c r="P16" s="28"/>
    </row>
    <row r="17" spans="1:16" ht="15" customHeight="1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37081.240000000005</v>
      </c>
      <c r="K17" s="35">
        <v>0</v>
      </c>
      <c r="L17" s="100">
        <v>37081.240000000005</v>
      </c>
      <c r="M17" s="91"/>
      <c r="N17" s="35">
        <v>0</v>
      </c>
      <c r="O17" s="101">
        <v>37081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2.75" customHeight="1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3612919</v>
      </c>
      <c r="K19" s="103">
        <v>0</v>
      </c>
      <c r="L19" s="104">
        <v>3612919</v>
      </c>
      <c r="M19" s="40"/>
      <c r="N19" s="103">
        <v>1277785</v>
      </c>
      <c r="O19" s="105">
        <v>4890704</v>
      </c>
      <c r="P19" s="41"/>
    </row>
    <row r="20" spans="1:16" ht="12.75" customHeight="1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12511274.180000003</v>
      </c>
      <c r="K23" s="89">
        <v>0</v>
      </c>
      <c r="L23" s="107">
        <v>12511274.180000003</v>
      </c>
      <c r="M23" s="91"/>
      <c r="N23" s="89">
        <v>0</v>
      </c>
      <c r="O23" s="93">
        <v>12511274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3240163.21</v>
      </c>
      <c r="K24" s="27">
        <v>0</v>
      </c>
      <c r="L24" s="95">
        <v>3240163.21</v>
      </c>
      <c r="M24" s="91"/>
      <c r="N24" s="27">
        <v>962092</v>
      </c>
      <c r="O24" s="96">
        <v>4202255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1354647.9500000002</v>
      </c>
      <c r="K25" s="27">
        <v>0</v>
      </c>
      <c r="L25" s="95">
        <v>1354647.9500000002</v>
      </c>
      <c r="M25" s="91"/>
      <c r="N25" s="27">
        <v>0</v>
      </c>
      <c r="O25" s="96">
        <v>1354648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1013332.03</v>
      </c>
      <c r="K26" s="27">
        <v>0</v>
      </c>
      <c r="L26" s="95">
        <v>1013332.03</v>
      </c>
      <c r="M26" s="91"/>
      <c r="N26" s="27">
        <v>0</v>
      </c>
      <c r="O26" s="96">
        <v>1013332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1332273.4200000002</v>
      </c>
      <c r="K27" s="27">
        <v>0</v>
      </c>
      <c r="L27" s="95">
        <v>1332273.4200000002</v>
      </c>
      <c r="M27" s="91"/>
      <c r="N27" s="27">
        <v>810253</v>
      </c>
      <c r="O27" s="96">
        <v>2142526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2190493.8899999997</v>
      </c>
      <c r="K28" s="27">
        <v>0</v>
      </c>
      <c r="L28" s="95">
        <v>2190493.8899999997</v>
      </c>
      <c r="M28" s="91"/>
      <c r="N28" s="27">
        <v>0</v>
      </c>
      <c r="O28" s="96">
        <v>2190494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2452730.0699999998</v>
      </c>
      <c r="K29" s="35">
        <v>0</v>
      </c>
      <c r="L29" s="100">
        <v>2452730.0699999998</v>
      </c>
      <c r="M29" s="91"/>
      <c r="N29" s="35">
        <v>0</v>
      </c>
      <c r="O29" s="101">
        <v>2452730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2.75" customHeight="1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24094914.750000007</v>
      </c>
      <c r="K31" s="103">
        <v>0</v>
      </c>
      <c r="L31" s="104">
        <v>24094914</v>
      </c>
      <c r="M31" s="108"/>
      <c r="N31" s="103">
        <v>1772345</v>
      </c>
      <c r="O31" s="105">
        <v>25867259</v>
      </c>
      <c r="P31" s="41"/>
    </row>
    <row r="32" spans="1:16" ht="12.75" customHeight="1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-20481995.750000007</v>
      </c>
      <c r="K33" s="109">
        <v>0</v>
      </c>
      <c r="L33" s="110">
        <v>-20481995</v>
      </c>
      <c r="M33" s="40"/>
      <c r="N33" s="109">
        <v>-494560</v>
      </c>
      <c r="O33" s="111">
        <v>-20976555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13987050.310000001</v>
      </c>
      <c r="K36" s="89">
        <v>0</v>
      </c>
      <c r="L36" s="92">
        <v>13987050.310000001</v>
      </c>
      <c r="M36" s="26"/>
      <c r="N36" s="89">
        <v>0</v>
      </c>
      <c r="O36" s="93">
        <v>13987050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3499686.2</v>
      </c>
      <c r="K37" s="27">
        <v>0</v>
      </c>
      <c r="L37" s="95">
        <v>3499686.2</v>
      </c>
      <c r="M37" s="26"/>
      <c r="N37" s="50">
        <v>0</v>
      </c>
      <c r="O37" s="96">
        <v>3499686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1032153.9100000001</v>
      </c>
      <c r="K38" s="27">
        <v>0</v>
      </c>
      <c r="L38" s="95">
        <v>1032153.9100000001</v>
      </c>
      <c r="M38" s="26"/>
      <c r="N38" s="50">
        <v>0</v>
      </c>
      <c r="O38" s="96">
        <v>1032154</v>
      </c>
      <c r="P38" s="51"/>
    </row>
    <row r="39" spans="1:16">
      <c r="A39" s="1" t="s">
        <v>58</v>
      </c>
      <c r="B39" s="12" t="s">
        <v>59</v>
      </c>
      <c r="C39" s="21" t="s">
        <v>60</v>
      </c>
      <c r="D39" s="20"/>
      <c r="E39" s="9"/>
      <c r="F39" s="9"/>
      <c r="G39" s="20"/>
      <c r="H39" s="9"/>
      <c r="I39" s="9"/>
      <c r="J39" s="94">
        <v>333027.01</v>
      </c>
      <c r="K39" s="27">
        <v>0</v>
      </c>
      <c r="L39" s="95">
        <v>333027.01</v>
      </c>
      <c r="M39" s="26"/>
      <c r="N39" s="50">
        <v>529736</v>
      </c>
      <c r="O39" s="96">
        <v>862763</v>
      </c>
      <c r="P39" s="51"/>
    </row>
    <row r="40" spans="1:16">
      <c r="A40" s="7" t="s">
        <v>61</v>
      </c>
      <c r="B40" s="12" t="s">
        <v>59</v>
      </c>
      <c r="C40" s="112" t="s">
        <v>308</v>
      </c>
      <c r="D40" s="113"/>
      <c r="E40" s="114"/>
      <c r="F40" s="114"/>
      <c r="G40" s="20"/>
      <c r="H40" s="9"/>
      <c r="I40" s="9"/>
      <c r="J40" s="94">
        <v>0</v>
      </c>
      <c r="K40" s="27">
        <v>0</v>
      </c>
      <c r="L40" s="95">
        <v>0</v>
      </c>
      <c r="M40" s="26"/>
      <c r="N40" s="50">
        <v>1202304</v>
      </c>
      <c r="O40" s="96">
        <v>1202304</v>
      </c>
      <c r="P40" s="51"/>
    </row>
    <row r="41" spans="1:16">
      <c r="A41" s="1" t="s">
        <v>62</v>
      </c>
      <c r="B41" s="12" t="s">
        <v>26</v>
      </c>
      <c r="C41" s="21" t="s">
        <v>63</v>
      </c>
      <c r="D41" s="20"/>
      <c r="E41" s="9"/>
      <c r="F41" s="9"/>
      <c r="G41" s="20"/>
      <c r="H41" s="9"/>
      <c r="I41" s="9"/>
      <c r="J41" s="94">
        <v>0</v>
      </c>
      <c r="K41" s="27">
        <v>0</v>
      </c>
      <c r="L41" s="95">
        <v>0</v>
      </c>
      <c r="M41" s="26"/>
      <c r="N41" s="50">
        <v>0</v>
      </c>
      <c r="O41" s="96">
        <v>0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-259884</v>
      </c>
      <c r="K42" s="27">
        <v>0</v>
      </c>
      <c r="L42" s="95">
        <v>-259884</v>
      </c>
      <c r="M42" s="26"/>
      <c r="N42" s="50">
        <v>0</v>
      </c>
      <c r="O42" s="96">
        <v>-259884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0</v>
      </c>
      <c r="K43" s="27">
        <v>0</v>
      </c>
      <c r="L43" s="95">
        <v>0</v>
      </c>
      <c r="M43" s="26"/>
      <c r="N43" s="50">
        <v>0</v>
      </c>
      <c r="O43" s="96">
        <v>0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18592033.430000003</v>
      </c>
      <c r="K46" s="109">
        <v>0</v>
      </c>
      <c r="L46" s="110">
        <v>18592033</v>
      </c>
      <c r="M46" s="36"/>
      <c r="N46" s="109">
        <v>1732040</v>
      </c>
      <c r="O46" s="111">
        <v>20324073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309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-1889962.320000004</v>
      </c>
      <c r="K49" s="109">
        <v>0</v>
      </c>
      <c r="L49" s="110">
        <v>-1889962</v>
      </c>
      <c r="M49" s="36"/>
      <c r="N49" s="109">
        <v>1237480</v>
      </c>
      <c r="O49" s="111">
        <v>-652482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42591.4</v>
      </c>
      <c r="K51" s="89">
        <v>0</v>
      </c>
      <c r="L51" s="92">
        <v>42591.4</v>
      </c>
      <c r="M51" s="26"/>
      <c r="N51" s="89">
        <v>0</v>
      </c>
      <c r="O51" s="93">
        <v>42591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8761895.0899999999</v>
      </c>
      <c r="K52" s="27">
        <v>0</v>
      </c>
      <c r="L52" s="95">
        <v>8761895.0899999999</v>
      </c>
      <c r="M52" s="91"/>
      <c r="N52" s="27">
        <v>0</v>
      </c>
      <c r="O52" s="96">
        <v>8761895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413898</v>
      </c>
      <c r="O53" s="96">
        <v>413898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2.75" customHeight="1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8804486.4900000002</v>
      </c>
      <c r="K56" s="103">
        <v>0</v>
      </c>
      <c r="L56" s="105">
        <v>8804486</v>
      </c>
      <c r="M56" s="108"/>
      <c r="N56" s="103">
        <v>413898</v>
      </c>
      <c r="O56" s="105">
        <v>9218384</v>
      </c>
      <c r="P56" s="57"/>
    </row>
    <row r="57" spans="1:16" ht="12.75" customHeight="1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315</v>
      </c>
      <c r="D58" s="20"/>
      <c r="E58" s="20"/>
      <c r="F58" s="9"/>
      <c r="G58" s="9"/>
      <c r="H58" s="9"/>
      <c r="I58" s="9"/>
      <c r="J58" s="109">
        <v>6914524.1699999962</v>
      </c>
      <c r="K58" s="109">
        <v>0</v>
      </c>
      <c r="L58" s="111">
        <v>6914524</v>
      </c>
      <c r="M58" s="58"/>
      <c r="N58" s="109">
        <v>1651378</v>
      </c>
      <c r="O58" s="111">
        <v>8565902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49909430</v>
      </c>
      <c r="M60" s="26"/>
      <c r="N60" s="62">
        <v>22303055</v>
      </c>
      <c r="O60" s="95">
        <v>72212485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49909430</v>
      </c>
      <c r="M63" s="58"/>
      <c r="N63" s="56">
        <v>22303055</v>
      </c>
      <c r="O63" s="56">
        <v>72212485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56823954</v>
      </c>
      <c r="M65" s="58"/>
      <c r="N65" s="56">
        <v>23954433</v>
      </c>
      <c r="O65" s="56">
        <v>80778387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0</v>
      </c>
      <c r="O68" s="73">
        <v>0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0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myHtiVs0u7dMm1s5DuBDqixfrHhVX7/hIlpTcRZsU/sVj7jiJa0w+nsMZzpsNIRIgmMXlvQ81YEsiywdzq4mkw==" saltValue="5OH2s4THdDnHzBXDI4IMeg==" spinCount="100000" sheet="1" formatColumns="0" formatRows="0"/>
  <conditionalFormatting sqref="J68">
    <cfRule type="cellIs" dxfId="149" priority="1" operator="notEqual">
      <formula>0</formula>
    </cfRule>
    <cfRule type="cellIs" dxfId="148" priority="2" operator="equal">
      <formula>0</formula>
    </cfRule>
  </conditionalFormatting>
  <conditionalFormatting sqref="L68">
    <cfRule type="cellIs" dxfId="147" priority="9" operator="notEqual">
      <formula>0</formula>
    </cfRule>
    <cfRule type="cellIs" dxfId="146" priority="10" operator="equal">
      <formula>0</formula>
    </cfRule>
  </conditionalFormatting>
  <conditionalFormatting sqref="N68:O68">
    <cfRule type="cellIs" dxfId="145" priority="3" operator="notEqual">
      <formula>0</formula>
    </cfRule>
    <cfRule type="cellIs" dxfId="144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  <pageSetUpPr fitToPage="1"/>
  </sheetPr>
  <dimension ref="A1:P95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99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5"/>
      <c r="P3" s="6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37"/>
      <c r="P4" s="139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10695681</v>
      </c>
      <c r="H10" s="23"/>
      <c r="I10" s="21"/>
      <c r="J10" s="117">
        <v>19616703.639999997</v>
      </c>
      <c r="K10" s="89">
        <v>0</v>
      </c>
      <c r="L10" s="92">
        <v>19616703.639999997</v>
      </c>
      <c r="M10" s="90"/>
      <c r="N10" s="89">
        <v>0</v>
      </c>
      <c r="O10" s="93">
        <v>19616704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5676837.3599999994</v>
      </c>
      <c r="K11" s="27">
        <v>0</v>
      </c>
      <c r="L11" s="95">
        <v>5676837.3599999994</v>
      </c>
      <c r="M11" s="91"/>
      <c r="N11" s="27">
        <v>0</v>
      </c>
      <c r="O11" s="96">
        <v>5676837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1089294.1100000001</v>
      </c>
      <c r="K12" s="27">
        <v>0</v>
      </c>
      <c r="L12" s="95">
        <v>1089294.1100000001</v>
      </c>
      <c r="M12" s="91"/>
      <c r="N12" s="27">
        <v>372867</v>
      </c>
      <c r="O12" s="96">
        <v>1462161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118795.53</v>
      </c>
      <c r="K13" s="27">
        <v>0</v>
      </c>
      <c r="L13" s="95">
        <v>118795.53</v>
      </c>
      <c r="M13" s="91"/>
      <c r="N13" s="27">
        <v>0</v>
      </c>
      <c r="O13" s="96">
        <v>118796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160964.43</v>
      </c>
      <c r="K14" s="27">
        <v>0</v>
      </c>
      <c r="L14" s="95">
        <v>160964.43</v>
      </c>
      <c r="M14" s="91"/>
      <c r="N14" s="27">
        <v>0</v>
      </c>
      <c r="O14" s="96">
        <v>160964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934310.40000000002</v>
      </c>
      <c r="K16" s="27">
        <v>0</v>
      </c>
      <c r="L16" s="95">
        <v>934310.40000000002</v>
      </c>
      <c r="M16" s="91"/>
      <c r="N16" s="27">
        <v>0</v>
      </c>
      <c r="O16" s="96">
        <v>934310</v>
      </c>
      <c r="P16" s="28"/>
    </row>
    <row r="17" spans="1:16" ht="15" customHeight="1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1720969.95</v>
      </c>
      <c r="K17" s="35">
        <v>9314</v>
      </c>
      <c r="L17" s="100">
        <v>1730283.95</v>
      </c>
      <c r="M17" s="91"/>
      <c r="N17" s="35">
        <v>2191872</v>
      </c>
      <c r="O17" s="101">
        <v>3922156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2.75" customHeight="1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29317875.419999994</v>
      </c>
      <c r="K19" s="103">
        <v>9314</v>
      </c>
      <c r="L19" s="104">
        <v>29327189</v>
      </c>
      <c r="M19" s="40"/>
      <c r="N19" s="103">
        <v>2564739</v>
      </c>
      <c r="O19" s="105">
        <v>31891928</v>
      </c>
      <c r="P19" s="41"/>
    </row>
    <row r="20" spans="1:16" ht="12.75" customHeight="1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70114038.200000003</v>
      </c>
      <c r="K23" s="89">
        <v>0</v>
      </c>
      <c r="L23" s="107">
        <v>70114038.200000003</v>
      </c>
      <c r="M23" s="91"/>
      <c r="N23" s="89">
        <v>505280</v>
      </c>
      <c r="O23" s="93">
        <v>70619318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19253434.360000003</v>
      </c>
      <c r="K24" s="27">
        <v>0</v>
      </c>
      <c r="L24" s="95">
        <v>19253434.360000003</v>
      </c>
      <c r="M24" s="91"/>
      <c r="N24" s="27">
        <v>1096126</v>
      </c>
      <c r="O24" s="96">
        <v>20349560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4190938.35</v>
      </c>
      <c r="K25" s="27">
        <v>0</v>
      </c>
      <c r="L25" s="95">
        <v>4190938.35</v>
      </c>
      <c r="M25" s="91"/>
      <c r="N25" s="27">
        <v>117102</v>
      </c>
      <c r="O25" s="96">
        <v>4308040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7206589.0100000007</v>
      </c>
      <c r="K26" s="27">
        <v>0</v>
      </c>
      <c r="L26" s="95">
        <v>7206589.0100000007</v>
      </c>
      <c r="M26" s="91"/>
      <c r="N26" s="27">
        <v>44973</v>
      </c>
      <c r="O26" s="96">
        <v>7251562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8135148.2199999997</v>
      </c>
      <c r="K27" s="27">
        <v>0</v>
      </c>
      <c r="L27" s="95">
        <v>8135148.2199999997</v>
      </c>
      <c r="M27" s="91"/>
      <c r="N27" s="27">
        <v>755675</v>
      </c>
      <c r="O27" s="96">
        <v>8890823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12838036.380000003</v>
      </c>
      <c r="K28" s="27">
        <v>-226568</v>
      </c>
      <c r="L28" s="95">
        <v>12611468.380000003</v>
      </c>
      <c r="M28" s="91"/>
      <c r="N28" s="27">
        <v>27208</v>
      </c>
      <c r="O28" s="96">
        <v>12638676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7825417.8799999999</v>
      </c>
      <c r="K29" s="35">
        <v>0</v>
      </c>
      <c r="L29" s="100">
        <v>7825417.8799999999</v>
      </c>
      <c r="M29" s="91"/>
      <c r="N29" s="35">
        <v>313126</v>
      </c>
      <c r="O29" s="101">
        <v>8138544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2.75" customHeight="1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129563602.40000001</v>
      </c>
      <c r="K31" s="103">
        <v>-226568</v>
      </c>
      <c r="L31" s="104">
        <v>129337033</v>
      </c>
      <c r="M31" s="108"/>
      <c r="N31" s="103">
        <v>2859490</v>
      </c>
      <c r="O31" s="105">
        <v>132196523</v>
      </c>
      <c r="P31" s="41"/>
    </row>
    <row r="32" spans="1:16" ht="12.75" customHeight="1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-100245726.98000002</v>
      </c>
      <c r="K33" s="109">
        <v>235882</v>
      </c>
      <c r="L33" s="110">
        <v>-100009844</v>
      </c>
      <c r="M33" s="40"/>
      <c r="N33" s="109">
        <v>-294751</v>
      </c>
      <c r="O33" s="111">
        <v>-100304595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58082911.689999998</v>
      </c>
      <c r="K36" s="89">
        <v>0</v>
      </c>
      <c r="L36" s="92">
        <v>58082911.689999998</v>
      </c>
      <c r="M36" s="26"/>
      <c r="N36" s="89">
        <v>0</v>
      </c>
      <c r="O36" s="93">
        <v>58082912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27944984.469999999</v>
      </c>
      <c r="K37" s="27">
        <v>0</v>
      </c>
      <c r="L37" s="95">
        <v>27944984.469999999</v>
      </c>
      <c r="M37" s="26"/>
      <c r="N37" s="50">
        <v>0</v>
      </c>
      <c r="O37" s="96">
        <v>27944984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12599990.57</v>
      </c>
      <c r="K38" s="27">
        <v>0</v>
      </c>
      <c r="L38" s="95">
        <v>12599990.57</v>
      </c>
      <c r="M38" s="26"/>
      <c r="N38" s="50">
        <v>1368594</v>
      </c>
      <c r="O38" s="96">
        <v>13968585</v>
      </c>
      <c r="P38" s="51"/>
    </row>
    <row r="39" spans="1:16">
      <c r="A39" s="1" t="s">
        <v>58</v>
      </c>
      <c r="B39" s="12" t="s">
        <v>59</v>
      </c>
      <c r="C39" s="21" t="s">
        <v>60</v>
      </c>
      <c r="D39" s="20"/>
      <c r="E39" s="9"/>
      <c r="F39" s="9"/>
      <c r="G39" s="20"/>
      <c r="H39" s="9"/>
      <c r="I39" s="9"/>
      <c r="J39" s="94">
        <v>1497599.3800000001</v>
      </c>
      <c r="K39" s="27">
        <v>0</v>
      </c>
      <c r="L39" s="95">
        <v>1497599.3800000001</v>
      </c>
      <c r="M39" s="26"/>
      <c r="N39" s="50">
        <v>545849</v>
      </c>
      <c r="O39" s="96">
        <v>2043448</v>
      </c>
      <c r="P39" s="51"/>
    </row>
    <row r="40" spans="1:16">
      <c r="A40" s="7" t="s">
        <v>61</v>
      </c>
      <c r="B40" s="12" t="s">
        <v>59</v>
      </c>
      <c r="C40" s="112" t="s">
        <v>308</v>
      </c>
      <c r="D40" s="113"/>
      <c r="E40" s="114"/>
      <c r="F40" s="114"/>
      <c r="G40" s="20"/>
      <c r="H40" s="9"/>
      <c r="I40" s="9"/>
      <c r="J40" s="94">
        <v>2127023.0900000003</v>
      </c>
      <c r="K40" s="27">
        <v>0</v>
      </c>
      <c r="L40" s="95">
        <v>2127023.0900000003</v>
      </c>
      <c r="M40" s="26"/>
      <c r="N40" s="50">
        <v>-6929157</v>
      </c>
      <c r="O40" s="96">
        <v>-4802134</v>
      </c>
      <c r="P40" s="51"/>
    </row>
    <row r="41" spans="1:16">
      <c r="A41" s="1" t="s">
        <v>62</v>
      </c>
      <c r="B41" s="12" t="s">
        <v>26</v>
      </c>
      <c r="C41" s="21" t="s">
        <v>63</v>
      </c>
      <c r="D41" s="20"/>
      <c r="E41" s="9"/>
      <c r="F41" s="9"/>
      <c r="G41" s="20"/>
      <c r="H41" s="9"/>
      <c r="I41" s="9"/>
      <c r="J41" s="94">
        <v>0</v>
      </c>
      <c r="K41" s="27">
        <v>0</v>
      </c>
      <c r="L41" s="95">
        <v>0</v>
      </c>
      <c r="M41" s="26"/>
      <c r="N41" s="50">
        <v>0</v>
      </c>
      <c r="O41" s="96">
        <v>0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20191.990000000002</v>
      </c>
      <c r="K42" s="27">
        <v>0</v>
      </c>
      <c r="L42" s="95">
        <v>20191.990000000002</v>
      </c>
      <c r="M42" s="26"/>
      <c r="N42" s="50">
        <v>0</v>
      </c>
      <c r="O42" s="96">
        <v>20192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-227638.22000000003</v>
      </c>
      <c r="K43" s="27">
        <v>0</v>
      </c>
      <c r="L43" s="95">
        <v>-227638.22000000003</v>
      </c>
      <c r="M43" s="26"/>
      <c r="N43" s="50">
        <v>0</v>
      </c>
      <c r="O43" s="96">
        <v>-227638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102045062.96999998</v>
      </c>
      <c r="K46" s="109">
        <v>0</v>
      </c>
      <c r="L46" s="110">
        <v>102045063</v>
      </c>
      <c r="M46" s="36"/>
      <c r="N46" s="109">
        <v>-5014714</v>
      </c>
      <c r="O46" s="111">
        <v>97030349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309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1799335.9899999648</v>
      </c>
      <c r="K49" s="109">
        <v>235882</v>
      </c>
      <c r="L49" s="110">
        <v>2035219</v>
      </c>
      <c r="M49" s="36"/>
      <c r="N49" s="109">
        <v>-5309465</v>
      </c>
      <c r="O49" s="111">
        <v>-3274246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7374682.9900000002</v>
      </c>
      <c r="K51" s="89">
        <v>0</v>
      </c>
      <c r="L51" s="92">
        <v>7374682.9900000002</v>
      </c>
      <c r="M51" s="26"/>
      <c r="N51" s="89">
        <v>0</v>
      </c>
      <c r="O51" s="93">
        <v>7374683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15733531.32</v>
      </c>
      <c r="K52" s="27">
        <v>10524.61</v>
      </c>
      <c r="L52" s="95">
        <v>15744055.93</v>
      </c>
      <c r="M52" s="91"/>
      <c r="N52" s="27">
        <v>0</v>
      </c>
      <c r="O52" s="96">
        <v>15744056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0</v>
      </c>
      <c r="O53" s="96">
        <v>0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2.75" customHeight="1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23108214.310000002</v>
      </c>
      <c r="K56" s="103">
        <v>10524.61</v>
      </c>
      <c r="L56" s="105">
        <v>23118739</v>
      </c>
      <c r="M56" s="108"/>
      <c r="N56" s="103">
        <v>0</v>
      </c>
      <c r="O56" s="105">
        <v>23118739</v>
      </c>
      <c r="P56" s="57"/>
    </row>
    <row r="57" spans="1:16" ht="12.75" customHeight="1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24907550.299999967</v>
      </c>
      <c r="K58" s="109">
        <v>246406.61</v>
      </c>
      <c r="L58" s="111">
        <v>25153958</v>
      </c>
      <c r="M58" s="58"/>
      <c r="N58" s="109">
        <v>-5309465</v>
      </c>
      <c r="O58" s="111">
        <v>19844493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208765195</v>
      </c>
      <c r="M60" s="26"/>
      <c r="N60" s="62">
        <v>42170930</v>
      </c>
      <c r="O60" s="95">
        <v>250936125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208765195</v>
      </c>
      <c r="M63" s="58"/>
      <c r="N63" s="56">
        <v>42170930</v>
      </c>
      <c r="O63" s="56">
        <v>250936125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233919153</v>
      </c>
      <c r="M65" s="58"/>
      <c r="N65" s="56">
        <v>36861465</v>
      </c>
      <c r="O65" s="56">
        <v>270780618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0</v>
      </c>
      <c r="O68" s="73">
        <v>0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-1.0300000607967377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</sheetData>
  <sheetProtection algorithmName="SHA-512" hashValue="RVQs1SjULMDW0Io5jx7IhvCcf/mN2EG5cZdVRszCH5xpVnY8VQ0DpD1jCHKOFASU+CDm/s+4H177MheP4smySQ==" saltValue="15t19nnBPbpI6U0MrimfFg==" spinCount="100000" sheet="1" formatColumns="0" formatRows="0"/>
  <conditionalFormatting sqref="J68">
    <cfRule type="cellIs" dxfId="143" priority="1" operator="notEqual">
      <formula>0</formula>
    </cfRule>
    <cfRule type="cellIs" dxfId="142" priority="2" operator="equal">
      <formula>0</formula>
    </cfRule>
  </conditionalFormatting>
  <conditionalFormatting sqref="L68">
    <cfRule type="cellIs" dxfId="141" priority="9" operator="notEqual">
      <formula>0</formula>
    </cfRule>
    <cfRule type="cellIs" dxfId="140" priority="10" operator="equal">
      <formula>0</formula>
    </cfRule>
  </conditionalFormatting>
  <conditionalFormatting sqref="N68:O68">
    <cfRule type="cellIs" dxfId="139" priority="3" operator="notEqual">
      <formula>0</formula>
    </cfRule>
    <cfRule type="cellIs" dxfId="138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314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15904341</v>
      </c>
      <c r="H10" s="23"/>
      <c r="I10" s="21"/>
      <c r="J10" s="117">
        <v>14722050.199999996</v>
      </c>
      <c r="K10" s="89">
        <v>0</v>
      </c>
      <c r="L10" s="92">
        <v>14722050.199999996</v>
      </c>
      <c r="M10" s="90"/>
      <c r="N10" s="89">
        <v>0</v>
      </c>
      <c r="O10" s="93">
        <v>14722050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986568.1</v>
      </c>
      <c r="K11" s="27">
        <v>0</v>
      </c>
      <c r="L11" s="95">
        <v>986568.1</v>
      </c>
      <c r="M11" s="91"/>
      <c r="N11" s="27">
        <v>0</v>
      </c>
      <c r="O11" s="96">
        <v>986568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2870813.35</v>
      </c>
      <c r="K12" s="27">
        <v>0</v>
      </c>
      <c r="L12" s="95">
        <v>2870813.35</v>
      </c>
      <c r="M12" s="91"/>
      <c r="N12" s="27">
        <v>0</v>
      </c>
      <c r="O12" s="96">
        <v>2870813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2228407.7800000003</v>
      </c>
      <c r="K13" s="27">
        <v>0</v>
      </c>
      <c r="L13" s="95">
        <v>2228407.7800000003</v>
      </c>
      <c r="M13" s="91"/>
      <c r="N13" s="27">
        <v>0</v>
      </c>
      <c r="O13" s="96">
        <v>2228408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955084.24</v>
      </c>
      <c r="K14" s="27">
        <v>0</v>
      </c>
      <c r="L14" s="95">
        <v>955084.24</v>
      </c>
      <c r="M14" s="91"/>
      <c r="N14" s="27">
        <v>0</v>
      </c>
      <c r="O14" s="96">
        <v>955084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>
        <v>0</v>
      </c>
      <c r="O15" s="96"/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5230125.2</v>
      </c>
      <c r="K16" s="27">
        <v>-375000</v>
      </c>
      <c r="L16" s="95">
        <v>4855125.2</v>
      </c>
      <c r="M16" s="91"/>
      <c r="N16" s="27">
        <v>0</v>
      </c>
      <c r="O16" s="96">
        <v>4855125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797373.34000000008</v>
      </c>
      <c r="K17" s="35">
        <v>0</v>
      </c>
      <c r="L17" s="100">
        <v>797373.34000000008</v>
      </c>
      <c r="M17" s="91"/>
      <c r="N17" s="35">
        <v>3449447</v>
      </c>
      <c r="O17" s="101">
        <v>4246820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27790422.209999993</v>
      </c>
      <c r="K19" s="103">
        <v>-375000</v>
      </c>
      <c r="L19" s="104">
        <v>27415421</v>
      </c>
      <c r="M19" s="40"/>
      <c r="N19" s="103">
        <v>3449447</v>
      </c>
      <c r="O19" s="105">
        <v>30864868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67256506.400000006</v>
      </c>
      <c r="K23" s="89">
        <v>0</v>
      </c>
      <c r="L23" s="107">
        <v>67256506.400000006</v>
      </c>
      <c r="M23" s="91"/>
      <c r="N23" s="89">
        <v>0</v>
      </c>
      <c r="O23" s="93">
        <v>67256506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17536664.399999999</v>
      </c>
      <c r="K24" s="27">
        <v>0</v>
      </c>
      <c r="L24" s="95">
        <v>17536664.399999999</v>
      </c>
      <c r="M24" s="91"/>
      <c r="N24" s="27">
        <v>1160382</v>
      </c>
      <c r="O24" s="96">
        <v>18697046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3821239.3000000003</v>
      </c>
      <c r="K25" s="27">
        <v>0</v>
      </c>
      <c r="L25" s="95">
        <v>3821239.3000000003</v>
      </c>
      <c r="M25" s="91"/>
      <c r="N25" s="27">
        <v>0</v>
      </c>
      <c r="O25" s="96">
        <v>3821239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8813212.4700000007</v>
      </c>
      <c r="K26" s="27">
        <v>0</v>
      </c>
      <c r="L26" s="95">
        <v>8813212.4700000007</v>
      </c>
      <c r="M26" s="91"/>
      <c r="N26" s="27">
        <v>0</v>
      </c>
      <c r="O26" s="96">
        <v>8813212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12796397.770000001</v>
      </c>
      <c r="K27" s="27">
        <v>-2066720.9700000002</v>
      </c>
      <c r="L27" s="95">
        <v>10729676.800000001</v>
      </c>
      <c r="M27" s="91"/>
      <c r="N27" s="27">
        <v>2228947</v>
      </c>
      <c r="O27" s="96">
        <v>12958624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8096588.2300000004</v>
      </c>
      <c r="K28" s="27">
        <v>0</v>
      </c>
      <c r="L28" s="95">
        <v>8096588.2300000004</v>
      </c>
      <c r="M28" s="91"/>
      <c r="N28" s="27">
        <v>0</v>
      </c>
      <c r="O28" s="96">
        <v>8096588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7147948.1900000004</v>
      </c>
      <c r="K29" s="35">
        <v>0</v>
      </c>
      <c r="L29" s="100">
        <v>7147948.1900000004</v>
      </c>
      <c r="M29" s="91"/>
      <c r="N29" s="35">
        <v>0</v>
      </c>
      <c r="O29" s="101">
        <v>7147948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125468556.76000001</v>
      </c>
      <c r="K31" s="103">
        <v>-2066720.9700000002</v>
      </c>
      <c r="L31" s="104">
        <v>123401834</v>
      </c>
      <c r="M31" s="108"/>
      <c r="N31" s="103">
        <v>3389329</v>
      </c>
      <c r="O31" s="105">
        <v>126791163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313</v>
      </c>
      <c r="E33" s="20"/>
      <c r="F33" s="9"/>
      <c r="G33" s="9"/>
      <c r="H33" s="9"/>
      <c r="I33" s="9"/>
      <c r="J33" s="122">
        <v>-97678134.550000012</v>
      </c>
      <c r="K33" s="109">
        <v>1691720.9700000002</v>
      </c>
      <c r="L33" s="110">
        <v>-95986413</v>
      </c>
      <c r="M33" s="40"/>
      <c r="N33" s="109">
        <v>60118</v>
      </c>
      <c r="O33" s="111">
        <v>-95926295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47737374.710000001</v>
      </c>
      <c r="K36" s="89">
        <v>0</v>
      </c>
      <c r="L36" s="92">
        <v>47737374.710000001</v>
      </c>
      <c r="M36" s="26"/>
      <c r="N36" s="89">
        <v>0</v>
      </c>
      <c r="O36" s="93">
        <v>47737375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27518987.260000002</v>
      </c>
      <c r="K37" s="27">
        <v>0</v>
      </c>
      <c r="L37" s="95">
        <v>27518987.260000002</v>
      </c>
      <c r="M37" s="26"/>
      <c r="N37" s="50">
        <v>0</v>
      </c>
      <c r="O37" s="96">
        <v>27518987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27467906.509999998</v>
      </c>
      <c r="K38" s="27">
        <v>-9013414.3499999996</v>
      </c>
      <c r="L38" s="95">
        <v>18454492.159999996</v>
      </c>
      <c r="M38" s="26"/>
      <c r="N38" s="50">
        <v>0</v>
      </c>
      <c r="O38" s="96">
        <v>18454492</v>
      </c>
      <c r="P38" s="51"/>
    </row>
    <row r="39" spans="1:16">
      <c r="A39" s="1" t="s">
        <v>58</v>
      </c>
      <c r="B39" s="12" t="s">
        <v>59</v>
      </c>
      <c r="C39" s="21" t="s">
        <v>60</v>
      </c>
      <c r="D39" s="20"/>
      <c r="E39" s="9"/>
      <c r="F39" s="9"/>
      <c r="G39" s="20"/>
      <c r="H39" s="9"/>
      <c r="I39" s="9"/>
      <c r="J39" s="94">
        <v>432691.78</v>
      </c>
      <c r="K39" s="27">
        <v>0</v>
      </c>
      <c r="L39" s="95">
        <v>432691.78</v>
      </c>
      <c r="M39" s="26"/>
      <c r="N39" s="50">
        <v>1627837</v>
      </c>
      <c r="O39" s="96">
        <v>2060529</v>
      </c>
      <c r="P39" s="51"/>
    </row>
    <row r="40" spans="1:16">
      <c r="A40" s="7" t="s">
        <v>61</v>
      </c>
      <c r="B40" s="12" t="s">
        <v>59</v>
      </c>
      <c r="C40" s="112" t="s">
        <v>308</v>
      </c>
      <c r="D40" s="113"/>
      <c r="E40" s="114"/>
      <c r="F40" s="114"/>
      <c r="G40" s="20"/>
      <c r="H40" s="9"/>
      <c r="I40" s="9"/>
      <c r="J40" s="94">
        <v>47638.560000000005</v>
      </c>
      <c r="K40" s="27">
        <v>0</v>
      </c>
      <c r="L40" s="95">
        <v>47638.560000000005</v>
      </c>
      <c r="M40" s="26"/>
      <c r="N40" s="50">
        <v>-3707672</v>
      </c>
      <c r="O40" s="96">
        <v>-3660033</v>
      </c>
      <c r="P40" s="51"/>
    </row>
    <row r="41" spans="1:16">
      <c r="A41" s="1" t="s">
        <v>62</v>
      </c>
      <c r="B41" s="12" t="s">
        <v>26</v>
      </c>
      <c r="C41" s="21" t="s">
        <v>63</v>
      </c>
      <c r="D41" s="20"/>
      <c r="E41" s="9"/>
      <c r="F41" s="9"/>
      <c r="G41" s="20"/>
      <c r="H41" s="9"/>
      <c r="I41" s="9"/>
      <c r="J41" s="94">
        <v>4466382.9000000004</v>
      </c>
      <c r="K41" s="27">
        <v>9388414</v>
      </c>
      <c r="L41" s="95">
        <v>13854796.9</v>
      </c>
      <c r="M41" s="26"/>
      <c r="N41" s="50">
        <v>0</v>
      </c>
      <c r="O41" s="96">
        <v>13854797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444000</v>
      </c>
      <c r="K42" s="27">
        <v>0</v>
      </c>
      <c r="L42" s="95">
        <v>444000</v>
      </c>
      <c r="M42" s="26"/>
      <c r="N42" s="50">
        <v>0</v>
      </c>
      <c r="O42" s="96">
        <v>444000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-902530.58</v>
      </c>
      <c r="K43" s="27">
        <v>0</v>
      </c>
      <c r="L43" s="95">
        <v>-902530.58</v>
      </c>
      <c r="M43" s="26"/>
      <c r="N43" s="50">
        <v>0</v>
      </c>
      <c r="O43" s="96">
        <v>-902531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-285561.84999999998</v>
      </c>
      <c r="L44" s="100">
        <v>-285561.84999999998</v>
      </c>
      <c r="M44" s="26"/>
      <c r="N44" s="52">
        <v>0</v>
      </c>
      <c r="O44" s="101">
        <v>-285562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107212451.14</v>
      </c>
      <c r="K46" s="109">
        <v>89437.800000000396</v>
      </c>
      <c r="L46" s="110">
        <v>107301889</v>
      </c>
      <c r="M46" s="36"/>
      <c r="N46" s="109">
        <v>-2079835</v>
      </c>
      <c r="O46" s="111">
        <v>105222054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309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9534316.5899999887</v>
      </c>
      <c r="K49" s="109"/>
      <c r="L49" s="110">
        <v>11315476</v>
      </c>
      <c r="M49" s="36"/>
      <c r="N49" s="109">
        <v>-2019717</v>
      </c>
      <c r="O49" s="111">
        <v>9295759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310400</v>
      </c>
      <c r="K51" s="89">
        <v>0</v>
      </c>
      <c r="L51" s="92">
        <v>310400</v>
      </c>
      <c r="M51" s="26"/>
      <c r="N51" s="89">
        <v>0</v>
      </c>
      <c r="O51" s="93">
        <v>310400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13840114.640000001</v>
      </c>
      <c r="K52" s="27">
        <v>413694.51</v>
      </c>
      <c r="L52" s="95">
        <v>14253809.15</v>
      </c>
      <c r="M52" s="91"/>
      <c r="N52" s="27">
        <v>0</v>
      </c>
      <c r="O52" s="96">
        <v>14253809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329375</v>
      </c>
      <c r="O53" s="96">
        <v>329375</v>
      </c>
      <c r="P53" s="28"/>
    </row>
    <row r="54" spans="1:16">
      <c r="A54" s="29" t="s">
        <v>81</v>
      </c>
      <c r="B54" s="30" t="s">
        <v>79</v>
      </c>
      <c r="C54" s="46" t="s">
        <v>317</v>
      </c>
      <c r="D54" s="20"/>
      <c r="E54" s="9"/>
      <c r="F54" s="9"/>
      <c r="G54" s="9"/>
      <c r="H54" s="20"/>
      <c r="I54" s="9"/>
      <c r="J54" s="99">
        <v>0</v>
      </c>
      <c r="K54" s="35">
        <v>-1789854.63</v>
      </c>
      <c r="L54" s="100">
        <v>-1789854.63</v>
      </c>
      <c r="M54" s="91"/>
      <c r="N54" s="35">
        <v>0</v>
      </c>
      <c r="O54" s="101">
        <v>-1789855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14150514.640000001</v>
      </c>
      <c r="K56" s="103">
        <v>-1376160.1199999999</v>
      </c>
      <c r="L56" s="105">
        <v>12774354</v>
      </c>
      <c r="M56" s="108"/>
      <c r="N56" s="103">
        <v>329375</v>
      </c>
      <c r="O56" s="105">
        <v>13103729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23684831.229999989</v>
      </c>
      <c r="K58" s="109">
        <v>-1376160.1199999999</v>
      </c>
      <c r="L58" s="111">
        <v>24089830</v>
      </c>
      <c r="M58" s="58"/>
      <c r="N58" s="109">
        <v>-1690342</v>
      </c>
      <c r="O58" s="111">
        <v>22399488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153015236</v>
      </c>
      <c r="M60" s="26"/>
      <c r="N60" s="62">
        <v>51810462</v>
      </c>
      <c r="O60" s="95">
        <v>204825698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/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153015236</v>
      </c>
      <c r="M63" s="58"/>
      <c r="N63" s="56">
        <v>51810462</v>
      </c>
      <c r="O63" s="56">
        <v>204825698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177105066</v>
      </c>
      <c r="M65" s="58"/>
      <c r="N65" s="56">
        <v>50120120</v>
      </c>
      <c r="O65" s="56">
        <v>227225186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0</v>
      </c>
      <c r="O68" s="73">
        <v>-2</v>
      </c>
      <c r="P68" s="74"/>
    </row>
    <row r="69" spans="1:16">
      <c r="I69" s="75" t="s">
        <v>92</v>
      </c>
      <c r="J69" s="75"/>
      <c r="K69" s="75"/>
      <c r="L69" s="126"/>
      <c r="M69" s="127"/>
      <c r="N69" s="126"/>
      <c r="O69" s="126"/>
      <c r="P69" s="126"/>
    </row>
    <row r="70" spans="1:16">
      <c r="L70" s="126"/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2yr4k/fsl6GqibLp/rmiNTshMDWcknHuJIjfidNX/1qFcmnrr5DvKr2TgdcQjO5EGpZR0QgwflPapRpxMfedlg==" saltValue="1zPtsPRGNYkR8cWOxQgX3w==" spinCount="100000" sheet="1" formatColumns="0" formatRows="0"/>
  <conditionalFormatting sqref="J68">
    <cfRule type="cellIs" dxfId="137" priority="1" operator="notEqual">
      <formula>0</formula>
    </cfRule>
    <cfRule type="cellIs" dxfId="136" priority="2" operator="equal">
      <formula>0</formula>
    </cfRule>
  </conditionalFormatting>
  <conditionalFormatting sqref="L68">
    <cfRule type="cellIs" dxfId="135" priority="9" operator="notEqual">
      <formula>0</formula>
    </cfRule>
    <cfRule type="cellIs" dxfId="134" priority="10" operator="equal">
      <formula>0</formula>
    </cfRule>
  </conditionalFormatting>
  <conditionalFormatting sqref="N68:O68">
    <cfRule type="cellIs" dxfId="133" priority="3" operator="notEqual">
      <formula>0</formula>
    </cfRule>
    <cfRule type="cellIs" dxfId="132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2" width="17.7109375" style="4" customWidth="1"/>
    <col min="13" max="13" width="0.140625" style="4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35"/>
      <c r="D1" s="135"/>
      <c r="E1" s="135"/>
      <c r="F1" s="135"/>
      <c r="G1" s="135"/>
      <c r="H1" s="135"/>
      <c r="I1" s="135"/>
      <c r="J1" s="132" t="s">
        <v>104</v>
      </c>
      <c r="K1" s="135"/>
      <c r="L1" s="135"/>
      <c r="M1" s="135"/>
      <c r="N1" s="135"/>
      <c r="O1" s="135"/>
      <c r="P1" s="3"/>
    </row>
    <row r="2" spans="1:16">
      <c r="B2" s="2"/>
      <c r="C2" s="135"/>
      <c r="D2" s="135"/>
      <c r="E2" s="135"/>
      <c r="F2" s="135"/>
      <c r="G2" s="135"/>
      <c r="H2" s="135"/>
      <c r="I2" s="135"/>
      <c r="J2" s="132" t="s">
        <v>0</v>
      </c>
      <c r="K2" s="135"/>
      <c r="L2" s="135"/>
      <c r="M2" s="135"/>
      <c r="N2" s="135"/>
      <c r="O2" s="135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33" t="s">
        <v>1</v>
      </c>
      <c r="K3" s="15"/>
      <c r="L3" s="15"/>
      <c r="M3" s="15"/>
      <c r="N3" s="15"/>
      <c r="O3" s="143"/>
      <c r="P3" s="4" t="s">
        <v>2</v>
      </c>
    </row>
    <row r="4" spans="1:16">
      <c r="B4" s="2"/>
      <c r="C4" s="136"/>
      <c r="D4" s="137"/>
      <c r="E4" s="137"/>
      <c r="F4" s="137"/>
      <c r="G4" s="137"/>
      <c r="H4" s="137"/>
      <c r="I4" s="137"/>
      <c r="J4" s="138" t="s">
        <v>371</v>
      </c>
      <c r="K4" s="137"/>
      <c r="L4" s="137"/>
      <c r="M4" s="137"/>
      <c r="N4" s="137"/>
      <c r="O4" s="144"/>
      <c r="P4" s="4" t="s">
        <v>372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36"/>
      <c r="L5" s="10"/>
      <c r="M5" s="10"/>
      <c r="N5" s="10"/>
      <c r="O5" s="10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338" t="s">
        <v>380</v>
      </c>
      <c r="K6" s="339" t="s">
        <v>292</v>
      </c>
      <c r="L6" s="338" t="s">
        <v>3</v>
      </c>
      <c r="M6" s="340"/>
      <c r="N6" s="339" t="s">
        <v>382</v>
      </c>
      <c r="O6" s="339" t="s">
        <v>5</v>
      </c>
      <c r="P6" s="13"/>
    </row>
    <row r="7" spans="1:16">
      <c r="C7" s="15" t="s">
        <v>6</v>
      </c>
      <c r="D7" s="9"/>
      <c r="E7" s="9"/>
      <c r="F7" s="9"/>
      <c r="G7" s="9"/>
      <c r="H7" s="9"/>
      <c r="I7" s="9"/>
      <c r="L7" s="14"/>
      <c r="M7" s="14"/>
      <c r="N7" s="14"/>
      <c r="O7" s="14"/>
      <c r="P7" s="16"/>
    </row>
    <row r="8" spans="1:16">
      <c r="A8" s="17" t="s">
        <v>7</v>
      </c>
      <c r="B8" s="18" t="s">
        <v>8</v>
      </c>
      <c r="C8" s="9" t="s">
        <v>9</v>
      </c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1"/>
    </row>
    <row r="9" spans="1:16">
      <c r="B9" s="19"/>
      <c r="C9" s="20"/>
      <c r="D9" s="21" t="s">
        <v>322</v>
      </c>
      <c r="E9" s="9"/>
      <c r="F9" s="9"/>
      <c r="G9" s="9"/>
      <c r="H9" s="9"/>
      <c r="I9" s="20"/>
      <c r="J9" s="20"/>
      <c r="K9" s="20"/>
      <c r="L9" s="20"/>
      <c r="M9" s="10"/>
      <c r="N9" s="20"/>
      <c r="O9" s="20"/>
    </row>
    <row r="10" spans="1:16">
      <c r="A10" s="1" t="s">
        <v>11</v>
      </c>
      <c r="B10" s="19" t="s">
        <v>12</v>
      </c>
      <c r="C10" s="20"/>
      <c r="D10" s="22" t="s">
        <v>323</v>
      </c>
      <c r="E10" s="20"/>
      <c r="F10" s="140"/>
      <c r="G10" s="140">
        <v>14472379</v>
      </c>
      <c r="H10" s="23"/>
      <c r="I10" s="21"/>
      <c r="J10" s="117">
        <v>34538828.820000008</v>
      </c>
      <c r="K10" s="89"/>
      <c r="L10" s="92">
        <v>34538828.820000008</v>
      </c>
      <c r="M10" s="90"/>
      <c r="N10" s="89">
        <v>0</v>
      </c>
      <c r="O10" s="93">
        <v>34538829</v>
      </c>
      <c r="P10" s="24"/>
    </row>
    <row r="11" spans="1:16">
      <c r="A11" s="1" t="s">
        <v>14</v>
      </c>
      <c r="B11" s="19" t="s">
        <v>15</v>
      </c>
      <c r="C11" s="20"/>
      <c r="D11" s="21" t="s">
        <v>324</v>
      </c>
      <c r="E11" s="9"/>
      <c r="F11" s="25"/>
      <c r="G11" s="26"/>
      <c r="H11" s="9"/>
      <c r="I11" s="20"/>
      <c r="J11" s="94">
        <v>0</v>
      </c>
      <c r="K11" s="27">
        <v>0</v>
      </c>
      <c r="L11" s="95">
        <v>0</v>
      </c>
      <c r="M11" s="91"/>
      <c r="N11" s="27">
        <v>0</v>
      </c>
      <c r="O11" s="96">
        <v>0</v>
      </c>
      <c r="P11" s="28"/>
    </row>
    <row r="12" spans="1:16">
      <c r="A12" s="1" t="s">
        <v>17</v>
      </c>
      <c r="B12" s="19" t="s">
        <v>15</v>
      </c>
      <c r="C12" s="20"/>
      <c r="D12" s="21" t="s">
        <v>18</v>
      </c>
      <c r="E12" s="9"/>
      <c r="F12" s="25"/>
      <c r="G12" s="25"/>
      <c r="H12" s="9"/>
      <c r="I12" s="20"/>
      <c r="J12" s="94">
        <v>732403.38</v>
      </c>
      <c r="K12" s="27">
        <v>0</v>
      </c>
      <c r="L12" s="95">
        <v>732403.38</v>
      </c>
      <c r="M12" s="91"/>
      <c r="N12" s="27">
        <v>0</v>
      </c>
      <c r="O12" s="96">
        <v>732403</v>
      </c>
      <c r="P12" s="28"/>
    </row>
    <row r="13" spans="1:16">
      <c r="A13" s="1" t="s">
        <v>19</v>
      </c>
      <c r="B13" s="19" t="s">
        <v>15</v>
      </c>
      <c r="C13" s="20"/>
      <c r="D13" s="21" t="s">
        <v>20</v>
      </c>
      <c r="E13" s="9"/>
      <c r="F13" s="25"/>
      <c r="G13" s="25"/>
      <c r="H13" s="9"/>
      <c r="I13" s="20"/>
      <c r="J13" s="94">
        <v>41842.33</v>
      </c>
      <c r="K13" s="27">
        <v>0</v>
      </c>
      <c r="L13" s="95">
        <v>41842.33</v>
      </c>
      <c r="M13" s="91"/>
      <c r="N13" s="27">
        <v>0</v>
      </c>
      <c r="O13" s="96">
        <v>41842</v>
      </c>
      <c r="P13" s="28"/>
    </row>
    <row r="14" spans="1:16">
      <c r="A14" s="1" t="s">
        <v>21</v>
      </c>
      <c r="B14" s="19" t="s">
        <v>12</v>
      </c>
      <c r="C14" s="20"/>
      <c r="D14" s="21" t="s">
        <v>22</v>
      </c>
      <c r="E14" s="9"/>
      <c r="F14" s="25"/>
      <c r="G14" s="25"/>
      <c r="H14" s="20"/>
      <c r="I14" s="20"/>
      <c r="J14" s="94">
        <v>1043476.4500000001</v>
      </c>
      <c r="K14" s="27">
        <v>0.55000000000000004</v>
      </c>
      <c r="L14" s="95">
        <v>1043477.0000000001</v>
      </c>
      <c r="M14" s="91"/>
      <c r="N14" s="27">
        <v>0</v>
      </c>
      <c r="O14" s="96">
        <v>1043477</v>
      </c>
      <c r="P14" s="28"/>
    </row>
    <row r="15" spans="1:16">
      <c r="A15" s="29"/>
      <c r="B15" s="30"/>
      <c r="C15" s="20"/>
      <c r="D15" s="21" t="s">
        <v>325</v>
      </c>
      <c r="E15" s="9"/>
      <c r="F15" s="31"/>
      <c r="G15" s="26"/>
      <c r="H15" s="32"/>
      <c r="I15" s="20"/>
      <c r="J15" s="118"/>
      <c r="K15" s="97">
        <v>0</v>
      </c>
      <c r="L15" s="98"/>
      <c r="M15" s="91"/>
      <c r="N15" s="20"/>
      <c r="O15" s="96">
        <v>0</v>
      </c>
    </row>
    <row r="16" spans="1:16">
      <c r="A16" s="29" t="s">
        <v>24</v>
      </c>
      <c r="B16" s="30" t="s">
        <v>12</v>
      </c>
      <c r="C16" s="20"/>
      <c r="D16" s="22" t="s">
        <v>326</v>
      </c>
      <c r="E16" s="20"/>
      <c r="F16" s="140"/>
      <c r="G16" s="140">
        <v>0</v>
      </c>
      <c r="H16" s="32"/>
      <c r="I16" s="20"/>
      <c r="J16" s="94">
        <v>1024776.85</v>
      </c>
      <c r="K16" s="27">
        <v>0</v>
      </c>
      <c r="L16" s="95">
        <v>1024776.85</v>
      </c>
      <c r="M16" s="91"/>
      <c r="N16" s="27">
        <v>16631349</v>
      </c>
      <c r="O16" s="96">
        <v>17656126</v>
      </c>
      <c r="P16" s="28"/>
    </row>
    <row r="17" spans="1:16">
      <c r="A17" s="29" t="s">
        <v>25</v>
      </c>
      <c r="B17" s="33" t="s">
        <v>26</v>
      </c>
      <c r="C17" s="20"/>
      <c r="D17" s="34" t="s">
        <v>27</v>
      </c>
      <c r="E17" s="9"/>
      <c r="F17" s="9"/>
      <c r="G17" s="9"/>
      <c r="H17" s="9"/>
      <c r="I17" s="21"/>
      <c r="J17" s="99">
        <v>705829.38000000012</v>
      </c>
      <c r="K17" s="35"/>
      <c r="L17" s="100">
        <v>705829.38000000012</v>
      </c>
      <c r="M17" s="91"/>
      <c r="N17" s="35">
        <v>0</v>
      </c>
      <c r="O17" s="101">
        <v>705829</v>
      </c>
      <c r="P17" s="28"/>
    </row>
    <row r="18" spans="1:16" s="38" customFormat="1">
      <c r="A18" s="29"/>
      <c r="B18" s="33"/>
      <c r="C18" s="21"/>
      <c r="D18" s="21"/>
      <c r="E18" s="21"/>
      <c r="F18" s="21"/>
      <c r="G18" s="21"/>
      <c r="H18" s="36"/>
      <c r="I18" s="36"/>
      <c r="J18" s="36"/>
      <c r="K18" s="36"/>
      <c r="L18" s="40"/>
      <c r="M18" s="37"/>
      <c r="N18" s="37"/>
      <c r="O18" s="102"/>
    </row>
    <row r="19" spans="1:16" ht="13.5" thickBot="1">
      <c r="A19" s="29" t="s">
        <v>28</v>
      </c>
      <c r="B19" s="33"/>
      <c r="C19" s="20"/>
      <c r="D19" s="39" t="s">
        <v>29</v>
      </c>
      <c r="E19" s="20"/>
      <c r="F19" s="9"/>
      <c r="G19" s="9"/>
      <c r="H19" s="9"/>
      <c r="I19" s="9"/>
      <c r="J19" s="119">
        <v>38087157.210000016</v>
      </c>
      <c r="K19" s="103">
        <v>1</v>
      </c>
      <c r="L19" s="104">
        <v>38087157</v>
      </c>
      <c r="M19" s="40"/>
      <c r="N19" s="103">
        <v>16631349</v>
      </c>
      <c r="O19" s="105">
        <v>54718506</v>
      </c>
      <c r="P19" s="41"/>
    </row>
    <row r="20" spans="1:16" ht="13.5" thickTop="1">
      <c r="A20" s="29"/>
      <c r="B20" s="33"/>
      <c r="C20" s="9"/>
      <c r="D20" s="9"/>
      <c r="E20" s="9"/>
      <c r="F20" s="9"/>
      <c r="G20" s="9"/>
      <c r="H20" s="9"/>
      <c r="I20" s="9"/>
      <c r="J20" s="106"/>
      <c r="K20" s="9"/>
      <c r="L20" s="106"/>
      <c r="M20" s="10"/>
      <c r="N20" s="10"/>
      <c r="O20" s="90"/>
      <c r="P20" s="11"/>
    </row>
    <row r="21" spans="1:16">
      <c r="A21" s="42"/>
      <c r="B21" s="43"/>
      <c r="C21" s="15" t="s">
        <v>30</v>
      </c>
      <c r="D21" s="9"/>
      <c r="E21" s="9"/>
      <c r="F21" s="9"/>
      <c r="G21" s="9"/>
      <c r="H21" s="9"/>
      <c r="I21" s="9"/>
      <c r="J21" s="106"/>
      <c r="K21" s="9"/>
      <c r="L21" s="106"/>
      <c r="M21" s="10"/>
      <c r="N21" s="10"/>
      <c r="O21" s="90"/>
      <c r="P21" s="11"/>
    </row>
    <row r="22" spans="1:16">
      <c r="A22" s="29"/>
      <c r="B22" s="30"/>
      <c r="C22" s="9" t="s">
        <v>31</v>
      </c>
      <c r="D22" s="9"/>
      <c r="E22" s="9"/>
      <c r="F22" s="9"/>
      <c r="G22" s="20"/>
      <c r="H22" s="9"/>
      <c r="I22" s="9"/>
      <c r="J22" s="106"/>
      <c r="K22" s="9"/>
      <c r="L22" s="106"/>
      <c r="M22" s="10"/>
      <c r="N22" s="10"/>
      <c r="O22" s="90"/>
      <c r="P22" s="11"/>
    </row>
    <row r="23" spans="1:16">
      <c r="A23" s="7" t="s">
        <v>32</v>
      </c>
      <c r="B23" s="12" t="s">
        <v>33</v>
      </c>
      <c r="C23" s="22"/>
      <c r="D23" s="21" t="s">
        <v>34</v>
      </c>
      <c r="E23" s="9"/>
      <c r="F23" s="9"/>
      <c r="G23" s="20"/>
      <c r="H23" s="9"/>
      <c r="I23" s="9"/>
      <c r="J23" s="120">
        <v>112643835.55000001</v>
      </c>
      <c r="K23" s="89">
        <v>0</v>
      </c>
      <c r="L23" s="107">
        <v>112643835.55000001</v>
      </c>
      <c r="M23" s="91"/>
      <c r="N23" s="89">
        <v>1454652</v>
      </c>
      <c r="O23" s="93">
        <v>114098488</v>
      </c>
      <c r="P23" s="28"/>
    </row>
    <row r="24" spans="1:16">
      <c r="A24" s="1" t="s">
        <v>35</v>
      </c>
      <c r="B24" s="12" t="s">
        <v>33</v>
      </c>
      <c r="C24" s="22"/>
      <c r="D24" s="21" t="s">
        <v>36</v>
      </c>
      <c r="E24" s="9"/>
      <c r="F24" s="9"/>
      <c r="G24" s="20"/>
      <c r="H24" s="9"/>
      <c r="I24" s="9"/>
      <c r="J24" s="94">
        <v>32301763.420000002</v>
      </c>
      <c r="K24" s="27">
        <v>0</v>
      </c>
      <c r="L24" s="95">
        <v>32301763.420000002</v>
      </c>
      <c r="M24" s="91"/>
      <c r="N24" s="27">
        <v>1128632</v>
      </c>
      <c r="O24" s="96">
        <v>33430395</v>
      </c>
      <c r="P24" s="28"/>
    </row>
    <row r="25" spans="1:16">
      <c r="A25" s="7" t="s">
        <v>37</v>
      </c>
      <c r="B25" s="19" t="s">
        <v>33</v>
      </c>
      <c r="C25" s="22"/>
      <c r="D25" s="21" t="s">
        <v>38</v>
      </c>
      <c r="E25" s="9"/>
      <c r="F25" s="9"/>
      <c r="G25" s="20"/>
      <c r="H25" s="9"/>
      <c r="I25" s="9"/>
      <c r="J25" s="94">
        <v>4516665.3999999994</v>
      </c>
      <c r="K25" s="27">
        <v>0</v>
      </c>
      <c r="L25" s="95">
        <v>4516665.3999999994</v>
      </c>
      <c r="M25" s="91"/>
      <c r="N25" s="27">
        <v>0</v>
      </c>
      <c r="O25" s="96">
        <v>4516665</v>
      </c>
      <c r="P25" s="28"/>
    </row>
    <row r="26" spans="1:16">
      <c r="A26" s="1" t="s">
        <v>39</v>
      </c>
      <c r="B26" s="12" t="s">
        <v>33</v>
      </c>
      <c r="C26" s="22"/>
      <c r="D26" s="130" t="s">
        <v>40</v>
      </c>
      <c r="E26" s="141"/>
      <c r="F26" s="9"/>
      <c r="G26" s="20"/>
      <c r="H26" s="9"/>
      <c r="I26" s="9"/>
      <c r="J26" s="94">
        <v>9609181.3699999992</v>
      </c>
      <c r="K26" s="27">
        <v>0</v>
      </c>
      <c r="L26" s="95">
        <v>9609181.3699999992</v>
      </c>
      <c r="M26" s="91"/>
      <c r="N26" s="27">
        <v>14634195</v>
      </c>
      <c r="O26" s="96">
        <v>24243376</v>
      </c>
      <c r="P26" s="28"/>
    </row>
    <row r="27" spans="1:16">
      <c r="A27" s="7" t="s">
        <v>41</v>
      </c>
      <c r="B27" s="19" t="s">
        <v>33</v>
      </c>
      <c r="C27" s="22"/>
      <c r="D27" s="21" t="s">
        <v>42</v>
      </c>
      <c r="E27" s="9"/>
      <c r="F27" s="9"/>
      <c r="G27" s="20"/>
      <c r="H27" s="9"/>
      <c r="I27" s="9"/>
      <c r="J27" s="94">
        <v>5601384.6299999999</v>
      </c>
      <c r="K27" s="27">
        <v>0</v>
      </c>
      <c r="L27" s="95">
        <v>5601384.6299999999</v>
      </c>
      <c r="M27" s="91"/>
      <c r="N27" s="27">
        <v>2038896</v>
      </c>
      <c r="O27" s="96">
        <v>7640281</v>
      </c>
      <c r="P27" s="28"/>
    </row>
    <row r="28" spans="1:16">
      <c r="A28" s="1" t="s">
        <v>43</v>
      </c>
      <c r="B28" s="19" t="s">
        <v>33</v>
      </c>
      <c r="C28" s="22"/>
      <c r="D28" s="21" t="s">
        <v>44</v>
      </c>
      <c r="E28" s="9"/>
      <c r="F28" s="9"/>
      <c r="G28" s="20"/>
      <c r="H28" s="9"/>
      <c r="I28" s="9"/>
      <c r="J28" s="94">
        <v>28058147.609999999</v>
      </c>
      <c r="K28" s="27">
        <v>0</v>
      </c>
      <c r="L28" s="95">
        <v>28058147.609999999</v>
      </c>
      <c r="M28" s="91"/>
      <c r="N28" s="27">
        <v>619515</v>
      </c>
      <c r="O28" s="96">
        <v>28677663</v>
      </c>
      <c r="P28" s="28"/>
    </row>
    <row r="29" spans="1:16">
      <c r="A29" s="7" t="s">
        <v>45</v>
      </c>
      <c r="B29" s="12" t="s">
        <v>46</v>
      </c>
      <c r="C29" s="22"/>
      <c r="D29" s="21" t="s">
        <v>47</v>
      </c>
      <c r="E29" s="9"/>
      <c r="F29" s="9"/>
      <c r="G29" s="20"/>
      <c r="H29" s="9"/>
      <c r="I29" s="9"/>
      <c r="J29" s="99">
        <v>13471196.620000001</v>
      </c>
      <c r="K29" s="35"/>
      <c r="L29" s="100">
        <v>13471196.620000001</v>
      </c>
      <c r="M29" s="91"/>
      <c r="N29" s="35">
        <v>0</v>
      </c>
      <c r="O29" s="101">
        <v>13471197</v>
      </c>
      <c r="P29" s="28"/>
    </row>
    <row r="30" spans="1:16">
      <c r="C30" s="22"/>
      <c r="D30" s="21"/>
      <c r="E30" s="9"/>
      <c r="F30" s="9"/>
      <c r="G30" s="20"/>
      <c r="H30" s="9"/>
      <c r="I30" s="9"/>
      <c r="J30" s="121"/>
      <c r="K30" s="9"/>
      <c r="L30" s="106"/>
      <c r="M30" s="44"/>
      <c r="N30" s="44"/>
      <c r="O30" s="90"/>
      <c r="P30" s="45"/>
    </row>
    <row r="31" spans="1:16" ht="13.5" thickBot="1">
      <c r="A31" s="1" t="s">
        <v>48</v>
      </c>
      <c r="C31" s="9"/>
      <c r="D31" s="39" t="s">
        <v>49</v>
      </c>
      <c r="E31" s="20"/>
      <c r="F31" s="9"/>
      <c r="G31" s="9"/>
      <c r="H31" s="9"/>
      <c r="I31" s="9"/>
      <c r="J31" s="119">
        <v>206202174.60000002</v>
      </c>
      <c r="K31" s="103">
        <v>0</v>
      </c>
      <c r="L31" s="104">
        <v>206202175</v>
      </c>
      <c r="M31" s="108"/>
      <c r="N31" s="103">
        <v>19875890</v>
      </c>
      <c r="O31" s="105">
        <v>226078065</v>
      </c>
      <c r="P31" s="41"/>
    </row>
    <row r="32" spans="1:16" ht="13.5" thickTop="1">
      <c r="A32" s="7"/>
      <c r="C32" s="22"/>
      <c r="D32" s="46"/>
      <c r="E32" s="9"/>
      <c r="F32" s="9"/>
      <c r="G32" s="20"/>
      <c r="H32" s="9"/>
      <c r="I32" s="9"/>
      <c r="J32" s="36"/>
      <c r="K32" s="9"/>
      <c r="L32" s="40"/>
      <c r="M32" s="36"/>
      <c r="N32" s="36"/>
      <c r="O32" s="88"/>
      <c r="P32" s="47"/>
    </row>
    <row r="33" spans="1:16">
      <c r="C33" s="9"/>
      <c r="D33" s="39" t="s">
        <v>307</v>
      </c>
      <c r="E33" s="20"/>
      <c r="F33" s="9"/>
      <c r="G33" s="9"/>
      <c r="H33" s="9"/>
      <c r="I33" s="9"/>
      <c r="J33" s="122">
        <v>-168115017.39000002</v>
      </c>
      <c r="K33" s="109">
        <v>1</v>
      </c>
      <c r="L33" s="110">
        <v>-168115018</v>
      </c>
      <c r="M33" s="40"/>
      <c r="N33" s="109">
        <v>-3244541</v>
      </c>
      <c r="O33" s="111">
        <v>-171359559</v>
      </c>
      <c r="P33" s="41"/>
    </row>
    <row r="34" spans="1:16">
      <c r="A34" s="7"/>
      <c r="C34" s="9"/>
      <c r="D34" s="9"/>
      <c r="E34" s="9"/>
      <c r="F34" s="9"/>
      <c r="G34" s="9"/>
      <c r="H34" s="9"/>
      <c r="I34" s="9"/>
      <c r="J34" s="106"/>
      <c r="K34" s="9"/>
      <c r="L34" s="106"/>
      <c r="M34" s="48"/>
      <c r="N34" s="48"/>
      <c r="O34" s="90"/>
      <c r="P34" s="49"/>
    </row>
    <row r="35" spans="1:16">
      <c r="C35" s="15" t="s">
        <v>50</v>
      </c>
      <c r="D35" s="20"/>
      <c r="E35" s="9"/>
      <c r="F35" s="9"/>
      <c r="G35" s="9"/>
      <c r="H35" s="9"/>
      <c r="I35" s="9"/>
      <c r="J35" s="106"/>
      <c r="K35" s="9"/>
      <c r="L35" s="106"/>
      <c r="M35" s="10"/>
      <c r="N35" s="10"/>
      <c r="O35" s="90"/>
      <c r="P35" s="11"/>
    </row>
    <row r="36" spans="1:16">
      <c r="A36" s="7" t="s">
        <v>51</v>
      </c>
      <c r="B36" s="12" t="s">
        <v>52</v>
      </c>
      <c r="C36" s="21" t="s">
        <v>53</v>
      </c>
      <c r="D36" s="20"/>
      <c r="E36" s="9"/>
      <c r="F36" s="9"/>
      <c r="G36" s="20"/>
      <c r="H36" s="9"/>
      <c r="I36" s="9"/>
      <c r="J36" s="117">
        <v>87227522.459999993</v>
      </c>
      <c r="K36" s="89">
        <v>0</v>
      </c>
      <c r="L36" s="92">
        <v>87227522.459999993</v>
      </c>
      <c r="M36" s="26"/>
      <c r="N36" s="89">
        <v>0</v>
      </c>
      <c r="O36" s="93">
        <v>87227522</v>
      </c>
      <c r="P36" s="51"/>
    </row>
    <row r="37" spans="1:16">
      <c r="A37" s="1" t="s">
        <v>54</v>
      </c>
      <c r="B37" s="12" t="s">
        <v>15</v>
      </c>
      <c r="C37" s="21" t="s">
        <v>55</v>
      </c>
      <c r="D37" s="20"/>
      <c r="E37" s="9"/>
      <c r="F37" s="9"/>
      <c r="G37" s="20"/>
      <c r="H37" s="9"/>
      <c r="I37" s="9"/>
      <c r="J37" s="94">
        <v>43548341.599999994</v>
      </c>
      <c r="K37" s="27">
        <v>0</v>
      </c>
      <c r="L37" s="95">
        <v>43548341.599999994</v>
      </c>
      <c r="M37" s="26"/>
      <c r="N37" s="50">
        <v>0</v>
      </c>
      <c r="O37" s="96">
        <v>43548342</v>
      </c>
      <c r="P37" s="51"/>
    </row>
    <row r="38" spans="1:16">
      <c r="A38" s="7" t="s">
        <v>56</v>
      </c>
      <c r="B38" s="12" t="s">
        <v>15</v>
      </c>
      <c r="C38" s="21" t="s">
        <v>57</v>
      </c>
      <c r="D38" s="20"/>
      <c r="E38" s="9"/>
      <c r="F38" s="9"/>
      <c r="G38" s="20"/>
      <c r="H38" s="9"/>
      <c r="I38" s="9"/>
      <c r="J38" s="94">
        <v>30490605.929999996</v>
      </c>
      <c r="K38" s="27">
        <v>0</v>
      </c>
      <c r="L38" s="95">
        <v>30490605.929999996</v>
      </c>
      <c r="M38" s="26"/>
      <c r="N38" s="50">
        <v>4591696</v>
      </c>
      <c r="O38" s="96">
        <v>35082302</v>
      </c>
      <c r="P38" s="51"/>
    </row>
    <row r="39" spans="1:16">
      <c r="A39" s="1" t="s">
        <v>58</v>
      </c>
      <c r="B39" s="12" t="s">
        <v>59</v>
      </c>
      <c r="C39" s="21" t="s">
        <v>60</v>
      </c>
      <c r="D39" s="20"/>
      <c r="E39" s="9"/>
      <c r="F39" s="9"/>
      <c r="G39" s="20"/>
      <c r="H39" s="9"/>
      <c r="I39" s="9"/>
      <c r="J39" s="94">
        <v>2062631.1400000001</v>
      </c>
      <c r="K39" s="27">
        <v>0</v>
      </c>
      <c r="L39" s="95">
        <v>2062631.1400000001</v>
      </c>
      <c r="M39" s="26"/>
      <c r="N39" s="50">
        <v>-102619</v>
      </c>
      <c r="O39" s="96">
        <v>1960012</v>
      </c>
      <c r="P39" s="51"/>
    </row>
    <row r="40" spans="1:16">
      <c r="A40" s="7" t="s">
        <v>61</v>
      </c>
      <c r="B40" s="12" t="s">
        <v>59</v>
      </c>
      <c r="C40" s="112" t="s">
        <v>308</v>
      </c>
      <c r="D40" s="113"/>
      <c r="E40" s="114"/>
      <c r="F40" s="114"/>
      <c r="G40" s="20"/>
      <c r="H40" s="9"/>
      <c r="I40" s="9"/>
      <c r="J40" s="94">
        <v>22381.549999999988</v>
      </c>
      <c r="K40" s="27"/>
      <c r="L40" s="95">
        <v>22381.549999999988</v>
      </c>
      <c r="M40" s="26"/>
      <c r="N40" s="50">
        <v>-10359259</v>
      </c>
      <c r="O40" s="96">
        <v>-10336877</v>
      </c>
      <c r="P40" s="51"/>
    </row>
    <row r="41" spans="1:16">
      <c r="A41" s="1" t="s">
        <v>62</v>
      </c>
      <c r="B41" s="12" t="s">
        <v>26</v>
      </c>
      <c r="C41" s="21" t="s">
        <v>63</v>
      </c>
      <c r="D41" s="20"/>
      <c r="E41" s="9"/>
      <c r="F41" s="9"/>
      <c r="G41" s="20"/>
      <c r="H41" s="9"/>
      <c r="I41" s="9"/>
      <c r="J41" s="94">
        <v>29436.09</v>
      </c>
      <c r="K41" s="27"/>
      <c r="L41" s="95">
        <v>29436.09</v>
      </c>
      <c r="M41" s="26"/>
      <c r="N41" s="50">
        <v>0</v>
      </c>
      <c r="O41" s="96">
        <v>29436</v>
      </c>
      <c r="P41" s="51"/>
    </row>
    <row r="42" spans="1:16">
      <c r="A42" s="7" t="s">
        <v>64</v>
      </c>
      <c r="B42" s="12" t="s">
        <v>65</v>
      </c>
      <c r="C42" s="21" t="s">
        <v>312</v>
      </c>
      <c r="D42" s="20"/>
      <c r="E42" s="9"/>
      <c r="F42" s="9"/>
      <c r="G42" s="20"/>
      <c r="H42" s="9"/>
      <c r="I42" s="9"/>
      <c r="J42" s="94">
        <v>-11886.4</v>
      </c>
      <c r="K42" s="27">
        <v>0</v>
      </c>
      <c r="L42" s="95">
        <v>-11886.4</v>
      </c>
      <c r="M42" s="26"/>
      <c r="N42" s="50">
        <v>0</v>
      </c>
      <c r="O42" s="96">
        <v>-11886</v>
      </c>
      <c r="P42" s="51"/>
    </row>
    <row r="43" spans="1:16">
      <c r="A43" s="1" t="s">
        <v>66</v>
      </c>
      <c r="B43" s="12" t="s">
        <v>33</v>
      </c>
      <c r="C43" s="21" t="s">
        <v>67</v>
      </c>
      <c r="D43" s="20"/>
      <c r="E43" s="20"/>
      <c r="F43" s="20"/>
      <c r="G43" s="20"/>
      <c r="H43" s="20"/>
      <c r="I43" s="20"/>
      <c r="J43" s="94">
        <v>0</v>
      </c>
      <c r="K43" s="27">
        <v>0</v>
      </c>
      <c r="L43" s="95">
        <v>0</v>
      </c>
      <c r="M43" s="26"/>
      <c r="N43" s="50">
        <v>0</v>
      </c>
      <c r="O43" s="96">
        <v>0</v>
      </c>
      <c r="P43" s="51"/>
    </row>
    <row r="44" spans="1:16">
      <c r="A44" s="7" t="s">
        <v>68</v>
      </c>
      <c r="B44" s="12" t="s">
        <v>33</v>
      </c>
      <c r="C44" s="21" t="s">
        <v>69</v>
      </c>
      <c r="D44" s="20"/>
      <c r="E44" s="9"/>
      <c r="F44" s="9"/>
      <c r="G44" s="20"/>
      <c r="H44" s="9"/>
      <c r="I44" s="9"/>
      <c r="J44" s="99">
        <v>0</v>
      </c>
      <c r="K44" s="35">
        <v>0</v>
      </c>
      <c r="L44" s="100">
        <v>0</v>
      </c>
      <c r="M44" s="26"/>
      <c r="N44" s="52">
        <v>0</v>
      </c>
      <c r="O44" s="101">
        <v>0</v>
      </c>
      <c r="P44" s="51"/>
    </row>
    <row r="45" spans="1:16">
      <c r="C45" s="20"/>
      <c r="D45" s="20"/>
      <c r="E45" s="20"/>
      <c r="F45" s="20"/>
      <c r="G45" s="20"/>
      <c r="H45" s="20"/>
      <c r="I45" s="20"/>
      <c r="J45" s="94"/>
      <c r="K45" s="20"/>
      <c r="L45" s="95"/>
      <c r="M45" s="53"/>
      <c r="N45" s="53"/>
      <c r="O45" s="96"/>
      <c r="P45" s="54"/>
    </row>
    <row r="46" spans="1:16">
      <c r="A46" s="29" t="s">
        <v>70</v>
      </c>
      <c r="B46" s="30"/>
      <c r="C46" s="15" t="s">
        <v>71</v>
      </c>
      <c r="D46" s="20"/>
      <c r="E46" s="9"/>
      <c r="F46" s="9"/>
      <c r="G46" s="9"/>
      <c r="H46" s="9"/>
      <c r="I46" s="9"/>
      <c r="J46" s="122">
        <v>163369032.36999997</v>
      </c>
      <c r="K46" s="109">
        <v>0</v>
      </c>
      <c r="L46" s="110">
        <v>163369033</v>
      </c>
      <c r="M46" s="36"/>
      <c r="N46" s="109">
        <v>-5870182</v>
      </c>
      <c r="O46" s="111">
        <v>157498851</v>
      </c>
      <c r="P46" s="41"/>
    </row>
    <row r="47" spans="1:16">
      <c r="A47" s="29"/>
      <c r="B47" s="30"/>
      <c r="C47" s="15"/>
      <c r="D47" s="20"/>
      <c r="E47" s="9"/>
      <c r="F47" s="9"/>
      <c r="G47" s="9"/>
      <c r="H47" s="9"/>
      <c r="I47" s="9"/>
      <c r="J47" s="36"/>
      <c r="K47" s="36"/>
      <c r="L47" s="40"/>
      <c r="M47" s="36"/>
      <c r="N47" s="36"/>
      <c r="O47" s="88"/>
      <c r="P47" s="47"/>
    </row>
    <row r="48" spans="1:16">
      <c r="A48" s="29"/>
      <c r="B48" s="30"/>
      <c r="C48" s="39" t="s">
        <v>327</v>
      </c>
      <c r="D48" s="20"/>
      <c r="E48" s="20"/>
      <c r="F48" s="9"/>
      <c r="G48" s="9"/>
      <c r="H48" s="9"/>
      <c r="I48" s="9"/>
      <c r="J48" s="94"/>
      <c r="K48" s="20"/>
      <c r="L48" s="95"/>
      <c r="M48" s="20"/>
      <c r="N48" s="20"/>
      <c r="O48" s="96"/>
    </row>
    <row r="49" spans="1:16">
      <c r="A49" s="29"/>
      <c r="B49" s="30"/>
      <c r="C49" s="9"/>
      <c r="D49" s="15" t="s">
        <v>72</v>
      </c>
      <c r="E49" s="9"/>
      <c r="F49" s="9"/>
      <c r="G49" s="9"/>
      <c r="H49" s="9"/>
      <c r="I49" s="9"/>
      <c r="J49" s="122">
        <v>-4745985.0200000405</v>
      </c>
      <c r="K49" s="109">
        <v>1</v>
      </c>
      <c r="L49" s="110">
        <v>-4745985</v>
      </c>
      <c r="M49" s="36"/>
      <c r="N49" s="109">
        <v>-9114723</v>
      </c>
      <c r="O49" s="111">
        <v>-13860708</v>
      </c>
      <c r="P49" s="41"/>
    </row>
    <row r="50" spans="1:16">
      <c r="A50" s="29"/>
      <c r="B50" s="30"/>
      <c r="C50" s="9"/>
      <c r="D50" s="15"/>
      <c r="E50" s="9"/>
      <c r="F50" s="9"/>
      <c r="G50" s="9"/>
      <c r="H50" s="9"/>
      <c r="I50" s="9"/>
      <c r="J50" s="106"/>
      <c r="K50" s="9"/>
      <c r="L50" s="106"/>
      <c r="M50" s="10"/>
      <c r="N50" s="10"/>
      <c r="O50" s="90"/>
      <c r="P50" s="11"/>
    </row>
    <row r="51" spans="1:16">
      <c r="A51" s="29" t="s">
        <v>73</v>
      </c>
      <c r="B51" s="30" t="s">
        <v>52</v>
      </c>
      <c r="C51" s="21" t="s">
        <v>74</v>
      </c>
      <c r="D51" s="20"/>
      <c r="E51" s="9"/>
      <c r="F51" s="9"/>
      <c r="G51" s="9"/>
      <c r="H51" s="20"/>
      <c r="I51" s="9"/>
      <c r="J51" s="117">
        <v>436400</v>
      </c>
      <c r="K51" s="89"/>
      <c r="L51" s="92">
        <v>436400</v>
      </c>
      <c r="M51" s="26"/>
      <c r="N51" s="89">
        <v>0</v>
      </c>
      <c r="O51" s="93">
        <v>436400</v>
      </c>
      <c r="P51" s="51"/>
    </row>
    <row r="52" spans="1:16">
      <c r="A52" s="29" t="s">
        <v>75</v>
      </c>
      <c r="B52" s="30" t="s">
        <v>76</v>
      </c>
      <c r="C52" s="21" t="s">
        <v>77</v>
      </c>
      <c r="D52" s="20"/>
      <c r="E52" s="9"/>
      <c r="F52" s="9"/>
      <c r="G52" s="9"/>
      <c r="H52" s="20"/>
      <c r="I52" s="9"/>
      <c r="J52" s="94">
        <v>31114599.32</v>
      </c>
      <c r="K52" s="27"/>
      <c r="L52" s="95">
        <v>31114599.32</v>
      </c>
      <c r="M52" s="91"/>
      <c r="N52" s="27">
        <v>0</v>
      </c>
      <c r="O52" s="96">
        <v>31114599</v>
      </c>
      <c r="P52" s="28"/>
    </row>
    <row r="53" spans="1:16">
      <c r="A53" s="29" t="s">
        <v>78</v>
      </c>
      <c r="B53" s="30" t="s">
        <v>79</v>
      </c>
      <c r="C53" s="9" t="s">
        <v>80</v>
      </c>
      <c r="D53" s="20"/>
      <c r="E53" s="9"/>
      <c r="F53" s="9"/>
      <c r="G53" s="9"/>
      <c r="H53" s="20"/>
      <c r="I53" s="9"/>
      <c r="J53" s="94">
        <v>0</v>
      </c>
      <c r="K53" s="27">
        <v>0</v>
      </c>
      <c r="L53" s="95">
        <v>0</v>
      </c>
      <c r="M53" s="91"/>
      <c r="N53" s="55">
        <v>131132</v>
      </c>
      <c r="O53" s="96">
        <v>131132</v>
      </c>
      <c r="P53" s="28"/>
    </row>
    <row r="54" spans="1:16">
      <c r="A54" s="29" t="s">
        <v>81</v>
      </c>
      <c r="B54" s="30" t="s">
        <v>79</v>
      </c>
      <c r="C54" s="46" t="s">
        <v>310</v>
      </c>
      <c r="D54" s="20"/>
      <c r="E54" s="9"/>
      <c r="F54" s="9"/>
      <c r="G54" s="9"/>
      <c r="H54" s="20"/>
      <c r="I54" s="9"/>
      <c r="J54" s="99">
        <v>0</v>
      </c>
      <c r="K54" s="35">
        <v>0</v>
      </c>
      <c r="L54" s="100">
        <v>0</v>
      </c>
      <c r="M54" s="91"/>
      <c r="N54" s="35">
        <v>0</v>
      </c>
      <c r="O54" s="101">
        <v>0</v>
      </c>
      <c r="P54" s="28"/>
    </row>
    <row r="55" spans="1:16">
      <c r="A55" s="29"/>
      <c r="B55" s="30"/>
      <c r="C55" s="20"/>
      <c r="D55" s="20"/>
      <c r="E55" s="9"/>
      <c r="F55" s="9"/>
      <c r="G55" s="9"/>
      <c r="H55" s="9"/>
      <c r="I55" s="9"/>
      <c r="J55" s="53"/>
      <c r="K55" s="9"/>
      <c r="L55" s="53"/>
      <c r="M55" s="53"/>
      <c r="N55" s="53"/>
      <c r="O55" s="96"/>
      <c r="P55" s="54"/>
    </row>
    <row r="56" spans="1:16" ht="13.5" thickBot="1">
      <c r="A56" s="42" t="s">
        <v>82</v>
      </c>
      <c r="B56" s="30"/>
      <c r="C56" s="15" t="s">
        <v>83</v>
      </c>
      <c r="D56" s="20"/>
      <c r="E56" s="20"/>
      <c r="F56" s="9"/>
      <c r="G56" s="9"/>
      <c r="H56" s="9"/>
      <c r="I56" s="9"/>
      <c r="J56" s="103">
        <v>31550999.32</v>
      </c>
      <c r="K56" s="103">
        <v>0</v>
      </c>
      <c r="L56" s="105">
        <v>31550999</v>
      </c>
      <c r="M56" s="108"/>
      <c r="N56" s="103">
        <v>131132</v>
      </c>
      <c r="O56" s="105">
        <v>31682131</v>
      </c>
      <c r="P56" s="57"/>
    </row>
    <row r="57" spans="1:16" ht="13.5" thickTop="1">
      <c r="A57" s="29"/>
      <c r="B57" s="30"/>
      <c r="C57" s="15"/>
      <c r="D57" s="20"/>
      <c r="E57" s="20"/>
      <c r="F57" s="9"/>
      <c r="G57" s="9"/>
      <c r="H57" s="9"/>
      <c r="I57" s="9"/>
      <c r="J57" s="116"/>
      <c r="K57" s="36"/>
      <c r="L57" s="88"/>
      <c r="M57" s="36"/>
      <c r="N57" s="36"/>
      <c r="O57" s="88"/>
      <c r="P57" s="47"/>
    </row>
    <row r="58" spans="1:16">
      <c r="A58" s="42"/>
      <c r="B58" s="30"/>
      <c r="C58" s="39" t="s">
        <v>311</v>
      </c>
      <c r="D58" s="20"/>
      <c r="E58" s="20"/>
      <c r="F58" s="9"/>
      <c r="G58" s="9"/>
      <c r="H58" s="9"/>
      <c r="I58" s="9"/>
      <c r="J58" s="109">
        <v>26805014.29999996</v>
      </c>
      <c r="K58" s="109">
        <v>1</v>
      </c>
      <c r="L58" s="111">
        <v>26805014</v>
      </c>
      <c r="M58" s="58"/>
      <c r="N58" s="109">
        <v>-8983591</v>
      </c>
      <c r="O58" s="111">
        <v>17821423</v>
      </c>
      <c r="P58" s="57"/>
    </row>
    <row r="59" spans="1:16">
      <c r="A59" s="29"/>
      <c r="B59" s="30"/>
      <c r="C59" s="59"/>
      <c r="D59" s="20"/>
      <c r="E59" s="20"/>
      <c r="F59" s="9"/>
      <c r="G59" s="9"/>
      <c r="H59" s="9"/>
      <c r="I59" s="9"/>
      <c r="J59" s="60"/>
      <c r="K59" s="9"/>
      <c r="L59" s="60"/>
      <c r="M59" s="60"/>
      <c r="N59" s="60"/>
      <c r="O59" s="60"/>
      <c r="P59" s="61"/>
    </row>
    <row r="60" spans="1:16">
      <c r="A60" s="29" t="s">
        <v>84</v>
      </c>
      <c r="B60" s="30"/>
      <c r="C60" s="9" t="s">
        <v>85</v>
      </c>
      <c r="D60" s="20"/>
      <c r="E60" s="9"/>
      <c r="F60" s="9"/>
      <c r="G60" s="9"/>
      <c r="H60" s="9"/>
      <c r="I60" s="9"/>
      <c r="J60" s="62"/>
      <c r="K60" s="9"/>
      <c r="L60" s="62">
        <v>195680376</v>
      </c>
      <c r="M60" s="26"/>
      <c r="N60" s="62">
        <v>75882742</v>
      </c>
      <c r="O60" s="95">
        <v>271563118</v>
      </c>
      <c r="P60" s="63"/>
    </row>
    <row r="61" spans="1:16">
      <c r="A61" s="29" t="s">
        <v>86</v>
      </c>
      <c r="B61" s="30" t="s">
        <v>87</v>
      </c>
      <c r="C61" s="9" t="s">
        <v>88</v>
      </c>
      <c r="D61" s="20"/>
      <c r="E61" s="9"/>
      <c r="F61" s="9"/>
      <c r="G61" s="9"/>
      <c r="H61" s="9"/>
      <c r="I61" s="9"/>
      <c r="J61" s="123"/>
      <c r="K61" s="9"/>
      <c r="L61" s="125">
        <v>0</v>
      </c>
      <c r="M61" s="26"/>
      <c r="N61" s="52">
        <v>0</v>
      </c>
      <c r="O61" s="100">
        <v>0</v>
      </c>
      <c r="P61" s="51"/>
    </row>
    <row r="62" spans="1:16" s="38" customFormat="1">
      <c r="A62" s="29"/>
      <c r="B62" s="30"/>
      <c r="C62" s="21"/>
      <c r="D62" s="21"/>
      <c r="E62" s="21"/>
      <c r="F62" s="21"/>
      <c r="G62" s="21"/>
      <c r="H62" s="64"/>
      <c r="I62" s="21"/>
      <c r="J62" s="87"/>
      <c r="K62" s="21"/>
      <c r="L62" s="58"/>
      <c r="M62" s="65"/>
      <c r="N62" s="65"/>
      <c r="O62" s="65"/>
      <c r="P62" s="66"/>
    </row>
    <row r="63" spans="1:16" s="38" customFormat="1">
      <c r="A63" s="42"/>
      <c r="B63" s="30"/>
      <c r="C63" s="67" t="s">
        <v>89</v>
      </c>
      <c r="D63" s="21"/>
      <c r="E63" s="21"/>
      <c r="F63" s="21"/>
      <c r="G63" s="21"/>
      <c r="H63" s="37"/>
      <c r="I63" s="37"/>
      <c r="J63" s="115"/>
      <c r="K63" s="37"/>
      <c r="L63" s="56">
        <v>195680376</v>
      </c>
      <c r="M63" s="58"/>
      <c r="N63" s="56">
        <v>75882742</v>
      </c>
      <c r="O63" s="56">
        <v>271563118</v>
      </c>
      <c r="P63" s="57"/>
    </row>
    <row r="64" spans="1:16" s="38" customFormat="1">
      <c r="A64" s="29"/>
      <c r="B64" s="30"/>
      <c r="C64" s="21"/>
      <c r="D64" s="21"/>
      <c r="E64" s="21"/>
      <c r="F64" s="21"/>
      <c r="G64" s="21"/>
      <c r="H64" s="64"/>
      <c r="I64" s="21"/>
      <c r="J64" s="64"/>
      <c r="K64" s="21"/>
      <c r="L64" s="64"/>
      <c r="M64" s="37"/>
      <c r="N64" s="37"/>
      <c r="O64" s="37"/>
    </row>
    <row r="65" spans="1:16">
      <c r="A65" s="29"/>
      <c r="B65" s="30"/>
      <c r="C65" s="15" t="s">
        <v>90</v>
      </c>
      <c r="D65" s="20"/>
      <c r="E65" s="9"/>
      <c r="F65" s="9"/>
      <c r="G65" s="9"/>
      <c r="H65" s="9"/>
      <c r="I65" s="68"/>
      <c r="J65" s="124"/>
      <c r="K65" s="68"/>
      <c r="L65" s="56">
        <v>222485390</v>
      </c>
      <c r="M65" s="58"/>
      <c r="N65" s="56">
        <v>66899151</v>
      </c>
      <c r="O65" s="56">
        <v>289384541</v>
      </c>
      <c r="P65" s="24"/>
    </row>
    <row r="66" spans="1:16">
      <c r="A66" s="42"/>
      <c r="B66" s="30"/>
      <c r="C66" s="9"/>
      <c r="D66" s="9"/>
      <c r="E66" s="9"/>
      <c r="F66" s="9"/>
      <c r="G66" s="9"/>
      <c r="H66" s="9"/>
      <c r="I66" s="9"/>
      <c r="J66" s="69"/>
      <c r="K66" s="9"/>
      <c r="L66" s="69"/>
      <c r="M66" s="9"/>
      <c r="N66" s="69"/>
      <c r="O66" s="69"/>
      <c r="P66" s="70"/>
    </row>
    <row r="67" spans="1:16">
      <c r="A67" s="29"/>
      <c r="B67" s="30"/>
      <c r="C67" s="20" t="s">
        <v>91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6">
      <c r="J68" s="71"/>
      <c r="L68" s="71">
        <v>0</v>
      </c>
      <c r="M68" s="72"/>
      <c r="N68" s="73">
        <v>0</v>
      </c>
      <c r="O68" s="73">
        <v>1</v>
      </c>
      <c r="P68" s="74"/>
    </row>
    <row r="69" spans="1:16">
      <c r="I69" s="75" t="s">
        <v>92</v>
      </c>
      <c r="J69" s="75"/>
      <c r="K69" s="75"/>
      <c r="L69" s="126"/>
      <c r="M69" s="127"/>
      <c r="N69" s="126">
        <v>0</v>
      </c>
      <c r="O69" s="126"/>
      <c r="P69" s="126"/>
    </row>
    <row r="70" spans="1:16">
      <c r="L70" s="126">
        <v>9.9992752075195313E-4</v>
      </c>
      <c r="M70" s="127"/>
      <c r="N70" s="126"/>
      <c r="O70" s="126"/>
      <c r="P70" s="126"/>
    </row>
    <row r="71" spans="1:16">
      <c r="L71" s="126"/>
      <c r="M71" s="127"/>
      <c r="N71" s="128"/>
      <c r="O71" s="128"/>
      <c r="P71" s="128"/>
    </row>
    <row r="72" spans="1:16">
      <c r="L72" s="126"/>
      <c r="M72" s="127"/>
      <c r="N72" s="126"/>
      <c r="O72" s="126"/>
      <c r="P72" s="126"/>
    </row>
    <row r="73" spans="1:16">
      <c r="L73" s="126"/>
      <c r="M73" s="127"/>
      <c r="N73" s="126"/>
      <c r="O73" s="126"/>
      <c r="P73" s="126"/>
    </row>
    <row r="74" spans="1:16">
      <c r="L74" s="126"/>
      <c r="M74" s="127"/>
      <c r="N74" s="126"/>
      <c r="O74" s="126"/>
      <c r="P74" s="126"/>
    </row>
    <row r="75" spans="1:16">
      <c r="A75" s="7"/>
      <c r="B75" s="8"/>
      <c r="L75" s="126"/>
      <c r="M75" s="127"/>
      <c r="N75" s="126"/>
      <c r="O75" s="126"/>
      <c r="P75" s="126"/>
    </row>
    <row r="76" spans="1:16">
      <c r="L76" s="126"/>
      <c r="M76" s="127"/>
      <c r="N76" s="126"/>
      <c r="O76" s="126"/>
      <c r="P76" s="126"/>
    </row>
    <row r="77" spans="1:16">
      <c r="A77" s="7"/>
      <c r="B77" s="8"/>
      <c r="L77" s="126"/>
      <c r="M77" s="127"/>
      <c r="N77" s="126"/>
      <c r="O77" s="126"/>
      <c r="P77" s="126"/>
    </row>
    <row r="78" spans="1:16">
      <c r="L78" s="126"/>
      <c r="M78" s="127"/>
      <c r="N78" s="126"/>
      <c r="O78" s="126"/>
      <c r="P78" s="126"/>
    </row>
    <row r="79" spans="1:16">
      <c r="A79" s="7"/>
      <c r="B79" s="8"/>
      <c r="L79" s="126"/>
      <c r="M79" s="127"/>
      <c r="N79" s="126"/>
      <c r="O79" s="126"/>
      <c r="P79" s="126"/>
    </row>
    <row r="80" spans="1:16">
      <c r="L80" s="126"/>
      <c r="M80" s="127"/>
      <c r="N80" s="126"/>
      <c r="O80" s="126"/>
      <c r="P80" s="126"/>
    </row>
    <row r="81" spans="1:16">
      <c r="L81" s="126"/>
      <c r="M81" s="127"/>
      <c r="N81" s="126"/>
      <c r="O81" s="126"/>
      <c r="P81" s="126"/>
    </row>
    <row r="82" spans="1:16">
      <c r="L82" s="126"/>
      <c r="M82" s="127"/>
      <c r="N82" s="126"/>
      <c r="O82" s="126"/>
      <c r="P82" s="126"/>
    </row>
    <row r="83" spans="1:16">
      <c r="L83" s="126"/>
      <c r="M83" s="127"/>
      <c r="N83" s="126"/>
      <c r="O83" s="126"/>
      <c r="P83" s="126"/>
    </row>
    <row r="84" spans="1:16">
      <c r="L84" s="126"/>
      <c r="M84" s="127"/>
      <c r="N84" s="126"/>
      <c r="O84" s="126"/>
      <c r="P84" s="126"/>
    </row>
    <row r="85" spans="1:16">
      <c r="L85" s="126"/>
      <c r="M85" s="127"/>
      <c r="N85" s="126"/>
      <c r="O85" s="126"/>
      <c r="P85" s="126"/>
    </row>
    <row r="86" spans="1:16">
      <c r="L86" s="126"/>
      <c r="M86" s="127"/>
      <c r="N86" s="126"/>
      <c r="O86" s="126"/>
      <c r="P86" s="126"/>
    </row>
    <row r="87" spans="1:16">
      <c r="L87" s="126"/>
      <c r="M87" s="127"/>
      <c r="N87" s="126"/>
      <c r="O87" s="126"/>
      <c r="P87" s="126"/>
    </row>
    <row r="88" spans="1:16">
      <c r="L88" s="126"/>
      <c r="M88" s="127"/>
      <c r="N88" s="126"/>
      <c r="O88" s="126"/>
      <c r="P88" s="126"/>
    </row>
    <row r="89" spans="1:16">
      <c r="L89" s="126"/>
      <c r="M89" s="127"/>
      <c r="N89" s="126"/>
      <c r="O89" s="126"/>
      <c r="P89" s="126"/>
    </row>
    <row r="90" spans="1:16">
      <c r="L90" s="126"/>
      <c r="M90" s="127"/>
      <c r="N90" s="126"/>
      <c r="O90" s="126"/>
      <c r="P90" s="126"/>
    </row>
    <row r="91" spans="1:16">
      <c r="L91" s="126"/>
      <c r="M91" s="127"/>
      <c r="N91" s="126"/>
      <c r="O91" s="126"/>
      <c r="P91" s="126"/>
    </row>
    <row r="92" spans="1:16">
      <c r="L92" s="126"/>
      <c r="M92" s="127"/>
      <c r="N92" s="126"/>
      <c r="O92" s="126"/>
      <c r="P92" s="126"/>
    </row>
    <row r="93" spans="1:16">
      <c r="A93" s="7"/>
      <c r="B93" s="8"/>
      <c r="L93" s="76"/>
      <c r="M93" s="77"/>
      <c r="N93" s="76"/>
      <c r="O93" s="76"/>
      <c r="P93" s="76"/>
    </row>
    <row r="95" spans="1:16">
      <c r="A95" s="7"/>
      <c r="B95" s="8"/>
    </row>
    <row r="96" spans="1:16">
      <c r="A96" s="4"/>
    </row>
  </sheetData>
  <sheetProtection algorithmName="SHA-512" hashValue="boncr7oKiVuJnjJnhT5gVeGKUgWn4vVvm7hmV26bkzdGAZCftr2D/RkdOXvDaP2bzyyS4oO6lnE51Qrx7qpysA==" saltValue="saIdZcdRzB0UFEHeIuyKgg==" spinCount="100000" sheet="1" formatColumns="0" formatRows="0"/>
  <conditionalFormatting sqref="J68">
    <cfRule type="cellIs" dxfId="131" priority="1" operator="notEqual">
      <formula>0</formula>
    </cfRule>
    <cfRule type="cellIs" dxfId="130" priority="2" operator="equal">
      <formula>0</formula>
    </cfRule>
  </conditionalFormatting>
  <conditionalFormatting sqref="L68">
    <cfRule type="cellIs" dxfId="129" priority="9" operator="notEqual">
      <formula>0</formula>
    </cfRule>
    <cfRule type="cellIs" dxfId="128" priority="10" operator="equal">
      <formula>0</formula>
    </cfRule>
  </conditionalFormatting>
  <conditionalFormatting sqref="N68:O68">
    <cfRule type="cellIs" dxfId="127" priority="3" operator="notEqual">
      <formula>0</formula>
    </cfRule>
    <cfRule type="cellIs" dxfId="126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CB593C-56DF-4F57-A1B5-F039CA5CA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9A2FEA-CA0E-4FD5-910D-B3F11F174F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5055BC-7E21-43A1-8111-BBCFEB7E5595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ee822479-6e51-4d14-b6b0-2c589e913e66"/>
    <ds:schemaRef ds:uri="http://schemas.microsoft.com/office/infopath/2007/PartnerControls"/>
    <ds:schemaRef ds:uri="2c7317a0-2a0a-4464-9f4b-630f7a7e8d0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151</vt:i4>
      </vt:variant>
    </vt:vector>
  </HeadingPairs>
  <TitlesOfParts>
    <vt:vector size="181" baseType="lpstr">
      <vt:lpstr>FCS SNP</vt:lpstr>
      <vt:lpstr> FSC SRECNP Summary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SOUTHFLORIDA</vt:lpstr>
      <vt:lpstr>TALLAHASSEE</vt:lpstr>
      <vt:lpstr>VALENCIA</vt:lpstr>
      <vt:lpstr>Adjustments</vt:lpstr>
      <vt:lpstr>Broward_Adjustments</vt:lpstr>
      <vt:lpstr>Broward_College</vt:lpstr>
      <vt:lpstr>Broward_College_from_AGL</vt:lpstr>
      <vt:lpstr>Broward_Component_Unit</vt:lpstr>
      <vt:lpstr>Broward_Totals</vt:lpstr>
      <vt:lpstr>CentralFL_Adjustments</vt:lpstr>
      <vt:lpstr>CentralFL_College</vt:lpstr>
      <vt:lpstr>CentralFL_College_from_AGL</vt:lpstr>
      <vt:lpstr>CentralFL_Component_Unit</vt:lpstr>
      <vt:lpstr>CentralFL_Totals</vt:lpstr>
      <vt:lpstr>Chipola_Adjustments</vt:lpstr>
      <vt:lpstr>Chipola_College</vt:lpstr>
      <vt:lpstr>CHipola_College_from_AGL</vt:lpstr>
      <vt:lpstr>CHipola_Component_Unit</vt:lpstr>
      <vt:lpstr>CHipola_Totals</vt:lpstr>
      <vt:lpstr>College</vt:lpstr>
      <vt:lpstr>College___________________from_AGL</vt:lpstr>
      <vt:lpstr>Component_______________Unit</vt:lpstr>
      <vt:lpstr>Daytona_Adjustments</vt:lpstr>
      <vt:lpstr>Daytona_College</vt:lpstr>
      <vt:lpstr>Daytona_College_from_AGL</vt:lpstr>
      <vt:lpstr>Daytona_Component_Unit</vt:lpstr>
      <vt:lpstr>Daytona_Totals</vt:lpstr>
      <vt:lpstr>EasterFL_College_from_AGL</vt:lpstr>
      <vt:lpstr>EasternFL_Adjustments</vt:lpstr>
      <vt:lpstr>EasternFL_College</vt:lpstr>
      <vt:lpstr>EasternFL_Component_Unit</vt:lpstr>
      <vt:lpstr>EasternFL_Totals</vt:lpstr>
      <vt:lpstr>FLKeys_Adjustments</vt:lpstr>
      <vt:lpstr>FLKeys_College</vt:lpstr>
      <vt:lpstr>FLKeys_College_from_AGL</vt:lpstr>
      <vt:lpstr>FLKeys_Component_Unit</vt:lpstr>
      <vt:lpstr>FLKeys_Totals</vt:lpstr>
      <vt:lpstr>FLoridaSW_Adjustments</vt:lpstr>
      <vt:lpstr>FloridaSW_College</vt:lpstr>
      <vt:lpstr>FloridaSW_College_from_AGL</vt:lpstr>
      <vt:lpstr>FloridSW_Component_Unit</vt:lpstr>
      <vt:lpstr>FlroidaSW_Totals</vt:lpstr>
      <vt:lpstr>FSC_SCECNP_Summary_Totals</vt:lpstr>
      <vt:lpstr>FSC_SCRECNP_SUMMARY_Component_Unit</vt:lpstr>
      <vt:lpstr>FSC_SCRENP_Summary_Adjustments</vt:lpstr>
      <vt:lpstr>FSC_SCRENP_Summary_College</vt:lpstr>
      <vt:lpstr>FSC_SCRENP_Summary_College_from_AGL</vt:lpstr>
      <vt:lpstr>FSCJ_Adjustments</vt:lpstr>
      <vt:lpstr>FSCJ_College</vt:lpstr>
      <vt:lpstr>FSCJ_College_from_AGL</vt:lpstr>
      <vt:lpstr>FSCJ_Component_Unit</vt:lpstr>
      <vt:lpstr>FSCJ_Totals</vt:lpstr>
      <vt:lpstr>Gateway_Adjustments</vt:lpstr>
      <vt:lpstr>Gateway_College</vt:lpstr>
      <vt:lpstr>Gateway_College_from_AGL</vt:lpstr>
      <vt:lpstr>Gateway_Component_Unit</vt:lpstr>
      <vt:lpstr>Gateways_Totals</vt:lpstr>
      <vt:lpstr>Gulfcoast_Adjustments</vt:lpstr>
      <vt:lpstr>Gulfcoast_College</vt:lpstr>
      <vt:lpstr>GulfCoast_College_from_AGL</vt:lpstr>
      <vt:lpstr>GulfCoast_Component_Unit</vt:lpstr>
      <vt:lpstr>GulfCoast_Totals</vt:lpstr>
      <vt:lpstr>Hillsborough_Adjustments</vt:lpstr>
      <vt:lpstr>Hillsborough_College</vt:lpstr>
      <vt:lpstr>Hillsborough_College_from_AGL</vt:lpstr>
      <vt:lpstr>Hillsborough_Component_Unit</vt:lpstr>
      <vt:lpstr>Hillsborough_Totals</vt:lpstr>
      <vt:lpstr>IndianRiver_Adjustments</vt:lpstr>
      <vt:lpstr>IndianRiver_College</vt:lpstr>
      <vt:lpstr>IndianRiver_College_from_AGL</vt:lpstr>
      <vt:lpstr>IndianRiver_Component_Unit</vt:lpstr>
      <vt:lpstr>IndianRIver_Totals</vt:lpstr>
      <vt:lpstr>LakeSumter_Adjustments</vt:lpstr>
      <vt:lpstr>LakeSumter_College</vt:lpstr>
      <vt:lpstr>LakeSumter_College_from_AGL</vt:lpstr>
      <vt:lpstr>LakeSumter_Component_Unit</vt:lpstr>
      <vt:lpstr>LakeSumter_Totals</vt:lpstr>
      <vt:lpstr>Manatee_Adjustments</vt:lpstr>
      <vt:lpstr>Manatee_College</vt:lpstr>
      <vt:lpstr>Manatee_College_from_AGL</vt:lpstr>
      <vt:lpstr>Manatee_Component_Unit</vt:lpstr>
      <vt:lpstr>manatee_Totals</vt:lpstr>
      <vt:lpstr>MiamiDade_Adjustments</vt:lpstr>
      <vt:lpstr>MiamiDade_College</vt:lpstr>
      <vt:lpstr>MiamiDade_College_from_AGL</vt:lpstr>
      <vt:lpstr>MiamiDade_Component_Unit</vt:lpstr>
      <vt:lpstr>MiamiDade_Totals</vt:lpstr>
      <vt:lpstr>Norhwest_Adjustments</vt:lpstr>
      <vt:lpstr>NorthFL_Adjustments</vt:lpstr>
      <vt:lpstr>NorthFL_College</vt:lpstr>
      <vt:lpstr>NorthFl_College_from_AGL</vt:lpstr>
      <vt:lpstr>NorthFL_Component_Unit</vt:lpstr>
      <vt:lpstr>NorthFL_Totals</vt:lpstr>
      <vt:lpstr>Northwest_College</vt:lpstr>
      <vt:lpstr>Northwest_College_from_AGL</vt:lpstr>
      <vt:lpstr>Northwest_Component_Unit</vt:lpstr>
      <vt:lpstr>Northwest_Totals</vt:lpstr>
      <vt:lpstr>PalmBeach_Adjustments</vt:lpstr>
      <vt:lpstr>Palmbeach_College</vt:lpstr>
      <vt:lpstr>Palmbeach_College_from_AGL</vt:lpstr>
      <vt:lpstr>PalmBeach_Component_Unit</vt:lpstr>
      <vt:lpstr>palmbeach_Totals</vt:lpstr>
      <vt:lpstr>pascohernando_Adjustments</vt:lpstr>
      <vt:lpstr>PascoHernando_College</vt:lpstr>
      <vt:lpstr>PascoHernando_College_from_AGL</vt:lpstr>
      <vt:lpstr>PascoHernando_Component_Unit</vt:lpstr>
      <vt:lpstr>Pascohernando_Totals</vt:lpstr>
      <vt:lpstr>Pensacola_Adjustments</vt:lpstr>
      <vt:lpstr>Pensacola_College</vt:lpstr>
      <vt:lpstr>Pensacola_College_from_AGL</vt:lpstr>
      <vt:lpstr>Pensacola_Component_Unit</vt:lpstr>
      <vt:lpstr>Pensacola_Totals</vt:lpstr>
      <vt:lpstr>Polk_Adjustments</vt:lpstr>
      <vt:lpstr>Polk_College</vt:lpstr>
      <vt:lpstr>Polk_College_from_AGL</vt:lpstr>
      <vt:lpstr>Polk_Component_Unit</vt:lpstr>
      <vt:lpstr>Polk_Totals</vt:lpstr>
      <vt:lpstr>' FSC SRECNP Summary'!Print_Area</vt:lpstr>
      <vt:lpstr>SantaFe_Adjustments</vt:lpstr>
      <vt:lpstr>SantaFe_College</vt:lpstr>
      <vt:lpstr>SantaFe_College_from_AGL</vt:lpstr>
      <vt:lpstr>SantaFe_Component_Unit</vt:lpstr>
      <vt:lpstr>SantaFe_Totals</vt:lpstr>
      <vt:lpstr>Seminole_Adjustments</vt:lpstr>
      <vt:lpstr>Seminole_College</vt:lpstr>
      <vt:lpstr>Seminole_College_from_AGL</vt:lpstr>
      <vt:lpstr>Seminole_Totals</vt:lpstr>
      <vt:lpstr>SeminoleValencia_Component_Unit</vt:lpstr>
      <vt:lpstr>SouthFL_Adjustments</vt:lpstr>
      <vt:lpstr>SouthFL_College</vt:lpstr>
      <vt:lpstr>SouthFL_College_from_AGL</vt:lpstr>
      <vt:lpstr>SouthFL_Totals</vt:lpstr>
      <vt:lpstr>SouthFLValencia_Component_Unit</vt:lpstr>
      <vt:lpstr>St.Pete_Component_Unit</vt:lpstr>
      <vt:lpstr>StJohns_Adjustments</vt:lpstr>
      <vt:lpstr>StJohns_College</vt:lpstr>
      <vt:lpstr>StJohns_College_from_AGL</vt:lpstr>
      <vt:lpstr>StJohns_Component_Unit</vt:lpstr>
      <vt:lpstr>StJohns_Totals</vt:lpstr>
      <vt:lpstr>StPete_Adjustments</vt:lpstr>
      <vt:lpstr>StPete_College</vt:lpstr>
      <vt:lpstr>StPete_College_from_AGL</vt:lpstr>
      <vt:lpstr>StPete_Totals</vt:lpstr>
      <vt:lpstr>Tallahassee_Adjustments</vt:lpstr>
      <vt:lpstr>Tallahassee_College</vt:lpstr>
      <vt:lpstr>Tallahassee_College_from_AGL</vt:lpstr>
      <vt:lpstr>Tallahassee_Totals</vt:lpstr>
      <vt:lpstr>TallahasseeValencia_Component_Unit</vt:lpstr>
      <vt:lpstr>Totals</vt:lpstr>
      <vt:lpstr>Valencia_Adjustments</vt:lpstr>
      <vt:lpstr>Valencia_College_from_AGL</vt:lpstr>
      <vt:lpstr>Valencia_Component_Unit</vt:lpstr>
      <vt:lpstr>Valencia_Totals</vt:lpstr>
      <vt:lpstr>Valenia_College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Hart, Yolanda</cp:lastModifiedBy>
  <cp:lastPrinted>2020-10-14T13:18:44Z</cp:lastPrinted>
  <dcterms:created xsi:type="dcterms:W3CDTF">2014-12-18T21:45:41Z</dcterms:created>
  <dcterms:modified xsi:type="dcterms:W3CDTF">2023-12-08T17:25:19Z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