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2-2023\AFR Summaries\"/>
    </mc:Choice>
  </mc:AlternateContent>
  <xr:revisionPtr revIDLastSave="0" documentId="13_ncr:1_{F96761E1-9FB0-4301-A222-96C91928895B}" xr6:coauthVersionLast="47" xr6:coauthVersionMax="47" xr10:uidLastSave="{00000000-0000-0000-0000-000000000000}"/>
  <bookViews>
    <workbookView xWindow="-28920" yWindow="-120" windowWidth="29040" windowHeight="15720" tabRatio="960" xr2:uid="{00000000-000D-0000-FFFF-FFFF00000000}"/>
  </bookViews>
  <sheets>
    <sheet name="FCS CIF" sheetId="2" r:id="rId1"/>
    <sheet name="EASTERNFL" sheetId="1" r:id="rId2"/>
    <sheet name="BROWARD" sheetId="4" r:id="rId3"/>
    <sheet name="CENTRALFL" sheetId="5" r:id="rId4"/>
    <sheet name="CHIPOLA" sheetId="6" r:id="rId5"/>
    <sheet name="DAYTONA" sheetId="7" r:id="rId6"/>
    <sheet name="FLORIDASW" sheetId="8" r:id="rId7"/>
    <sheet name="FSCJ" sheetId="9" r:id="rId8"/>
    <sheet name="FLKEYS" sheetId="10" r:id="rId9"/>
    <sheet name="GULFCOAST" sheetId="11" r:id="rId10"/>
    <sheet name="HILLSBOROUGH" sheetId="12" r:id="rId11"/>
    <sheet name="INDIANRIVER" sheetId="13" r:id="rId12"/>
    <sheet name="GATEWAY" sheetId="14" r:id="rId13"/>
    <sheet name="LAKESUMTER" sheetId="15" r:id="rId14"/>
    <sheet name="SCFMANATEE" sheetId="16" r:id="rId15"/>
    <sheet name="MIAMIDADE" sheetId="17" r:id="rId16"/>
    <sheet name="NORTHFL" sheetId="18" r:id="rId17"/>
    <sheet name="NORTHWESTFL" sheetId="19" r:id="rId18"/>
    <sheet name="PALMBEACH" sheetId="20" r:id="rId19"/>
    <sheet name="PASCOHERNANDO" sheetId="21" r:id="rId20"/>
    <sheet name="PENSACOLA" sheetId="22" r:id="rId21"/>
    <sheet name="POLK" sheetId="23" r:id="rId22"/>
    <sheet name="STJOHNS" sheetId="24" r:id="rId23"/>
    <sheet name="STPETE" sheetId="25" r:id="rId24"/>
    <sheet name="SANTAFE" sheetId="27" r:id="rId25"/>
    <sheet name="SEMINOLE" sheetId="28" r:id="rId26"/>
    <sheet name="SOUTHFL" sheetId="29" r:id="rId27"/>
    <sheet name="TALLAHASSEE" sheetId="30" r:id="rId28"/>
    <sheet name="VALENCIA" sheetId="31" r:id="rId29"/>
  </sheets>
  <externalReferences>
    <externalReference r:id="rId30"/>
    <externalReference r:id="rId31"/>
    <externalReference r:id="rId32"/>
    <externalReference r:id="rId33"/>
    <externalReference r:id="rId34"/>
  </externalReferences>
  <definedNames>
    <definedName name="ARRA">[1]List!$C$1:$C$2</definedName>
    <definedName name="Broward_Capital_Important_Fees">BROWARD!$B$6</definedName>
    <definedName name="Broward_Combined_Total">BROWARD!$F$6</definedName>
    <definedName name="Broward_Interest_and_Other_Revenue_Sources">BROWARD!$D$6</definedName>
    <definedName name="Capital_Improvment_Fees">'FCS CIF'!$B$6</definedName>
    <definedName name="CentralFL_Capital_Important_Fees">CENTRALFL!$B$6</definedName>
    <definedName name="CentralFL_Combined_Total">CENTRALFL!$F$6</definedName>
    <definedName name="CentralFL_Interest_and_Other_Revenue_Sources">CENTRALFL!$D$6</definedName>
    <definedName name="Chipola_Capital_Important_Fees">CHIPOLA!$B$6</definedName>
    <definedName name="Chipola_Combined_Total">CHIPOLA!$F$6</definedName>
    <definedName name="Chipola_Interest_and_Other_Revenue_Sources">CHIPOLA!$D$6</definedName>
    <definedName name="Combined_Total">'FCS CIF'!$F$6</definedName>
    <definedName name="Daytona_Capital_Important_Fees">DAYTONA!$B$6</definedName>
    <definedName name="Daytona_Combined_Total">DAYTONA!$F$6</definedName>
    <definedName name="Daytona_Interest_and_Other_Revenue_Sources">DAYTONA!$D$6</definedName>
    <definedName name="EasternFL_Capital_Important_Fees">EASTERNFL!$B$6</definedName>
    <definedName name="EasternFL_Combined_Total">EASTERNFL!$F$6</definedName>
    <definedName name="EasternFL_Interest_and_Other_Revenue_Sources">EASTERNFL!$D$6</definedName>
    <definedName name="FLKeys_Capital_Important_Fees">FLKEYS!$B$6</definedName>
    <definedName name="FLKeys_Combined_Total">FLKEYS!$F$6</definedName>
    <definedName name="FLKeys_Interest_and_Other_Revenue_Sources">FLKEYS!$D$6</definedName>
    <definedName name="FloridaSW_Capital_Important_Fees">FLORIDASW!$B$6</definedName>
    <definedName name="FloridaSW_Combined_Total">FLORIDASW!$F$6</definedName>
    <definedName name="FloridaSW_Interest_and_Other_Revenue_Sources">FLORIDASW!$D$6</definedName>
    <definedName name="FSCJ_Capital_Important_Fees">FSCJ!$B$6</definedName>
    <definedName name="FSCJ_Combined_Total">FSCJ!$F$6</definedName>
    <definedName name="FSCJ_Interest_and_Other_Revenue_Sources">FSCJ!$D$6</definedName>
    <definedName name="Gateway_Capital_Important_Fees">GATEWAY!$B$6</definedName>
    <definedName name="Gateway_Combined_Total">GATEWAY!$F$6</definedName>
    <definedName name="Gateway_Interest_and_Other_Revenue_Sources">GATEWAY!$D$6</definedName>
    <definedName name="GulfCoast_Capital_Important_Fees">GULFCOAST!$B$6</definedName>
    <definedName name="GulfCoast_Combined_Total">GULFCOAST!$F$6</definedName>
    <definedName name="GulfCoast_Interest_and_Other_Revenue_Sources">GULFCOAST!$D$6</definedName>
    <definedName name="Hillsborough_Capital_Important_Fees">HILLSBOROUGH!$B$6</definedName>
    <definedName name="Hillsborough_Combined_Total">HILLSBOROUGH!$F$6</definedName>
    <definedName name="Hillsborough_Interest_and_Other_Revenue_Sources">HILLSBOROUGH!$D$6</definedName>
    <definedName name="IndianRiver_Capital_Important_Fees">INDIANRIVER!$B$6</definedName>
    <definedName name="IndianRiver_Combined_Total">INDIANRIVER!$F$6</definedName>
    <definedName name="IndianRiver_Interest_and_Other_Revenue_Sources">INDIANRIVER!$D$6</definedName>
    <definedName name="Interest_and_Other_Revenue_Sources">'FCS CIF'!$D$6</definedName>
    <definedName name="LakeSumter_Capital_Important_Fees">LAKESUMTER!$B$6</definedName>
    <definedName name="LakeSumter_Combined_Total">LAKESUMTER!$F$6</definedName>
    <definedName name="LakeSumter_Interest_and_Other_Revenue_Sources">LAKESUMTER!$D$6</definedName>
    <definedName name="MiamiDade_Capital_Important_Fees">MIAMIDADE!$B$6</definedName>
    <definedName name="MiamiDade_Combined_Total">MIAMIDADE!$F$6</definedName>
    <definedName name="MiamiDade_Interest_and_Other_Revenue_Sources">MIAMIDADE!$D$6</definedName>
    <definedName name="NorthFl_Capital_Important_Fees">NORTHFL!$B$6</definedName>
    <definedName name="NorthFL_Combined_Total">NORTHFL!$F$6</definedName>
    <definedName name="NorthFL_Interest_and_Other_Revenue_Sources">NORTHFL!$D$6</definedName>
    <definedName name="NorthwestFL_Capital_Important_Fees">NORTHWESTFL!$B$6</definedName>
    <definedName name="NorthWestFL_Combined_Total">NORTHWESTFL!$F$6</definedName>
    <definedName name="NorthwestFL_Interest_and_Other_Revenue_Sources">NORTHWESTFL!$D$6</definedName>
    <definedName name="PalmBeach_Capital_Important_Fees">PALMBEACH!$B$6</definedName>
    <definedName name="PalmBeach_Combined_Total">PALMBEACH!$F$6</definedName>
    <definedName name="PalmBeach_Interest_and_Other_Revenue_Sources">PALMBEACH!$D$6</definedName>
    <definedName name="PascoHernando_Capital_Important_Fees">PASCOHERNANDO!$B$6</definedName>
    <definedName name="PascoHernando_Combined_Total">PASCOHERNANDO!$F$6</definedName>
    <definedName name="PascoHernando_Interest_and_Other_Revenue_Sources">PASCOHERNANDO!$D$6</definedName>
    <definedName name="Pensacola_Capital_Important_Fees">PENSACOLA!$B$6</definedName>
    <definedName name="Pensacola_Combined_Total">PENSACOLA!$F$6</definedName>
    <definedName name="Pensacola_Interest_and_Other_Revenue_Sources">PENSACOLA!$D$6</definedName>
    <definedName name="Polk_Capital_Important_Fees">POLK!$B$6</definedName>
    <definedName name="Polk_Combined_Total">POLK!$F$6</definedName>
    <definedName name="Polk_Interest_and_Other_Revenue_Sources">POLK!$D$6</definedName>
    <definedName name="_xlnm.Print_Area" localSheetId="2">BROWARD!$A$1:$F$53</definedName>
    <definedName name="_xlnm.Print_Area" localSheetId="3">CENTRALFL!$A$1:$F$53</definedName>
    <definedName name="_xlnm.Print_Area" localSheetId="4">CHIPOLA!$A$1:$F$53</definedName>
    <definedName name="_xlnm.Print_Area" localSheetId="5">DAYTONA!$A$1:$F$53</definedName>
    <definedName name="_xlnm.Print_Area" localSheetId="1">EASTERNFL!$A$1:$F$53</definedName>
    <definedName name="_xlnm.Print_Area" localSheetId="0">'FCS CIF'!$A$1:$F$52</definedName>
    <definedName name="_xlnm.Print_Area" localSheetId="8">FLKEYS!$A$1:$F$53</definedName>
    <definedName name="_xlnm.Print_Area" localSheetId="6">FLORIDASW!$A$1:$F$53</definedName>
    <definedName name="_xlnm.Print_Area" localSheetId="7">FSCJ!$A$1:$F$53</definedName>
    <definedName name="_xlnm.Print_Area" localSheetId="12">GATEWAY!$A$1:$F$53</definedName>
    <definedName name="_xlnm.Print_Area" localSheetId="9">GULFCOAST!$A$1:$F$53</definedName>
    <definedName name="_xlnm.Print_Area" localSheetId="10">HILLSBOROUGH!$A$1:$F$53</definedName>
    <definedName name="_xlnm.Print_Area" localSheetId="11">INDIANRIVER!$A$1:$F$53</definedName>
    <definedName name="_xlnm.Print_Area" localSheetId="13">LAKESUMTER!$A$1:$F$53</definedName>
    <definedName name="_xlnm.Print_Area" localSheetId="15">MIAMIDADE!$A$1:$F$53</definedName>
    <definedName name="_xlnm.Print_Area" localSheetId="16">NORTHFL!$A$1:$F$53</definedName>
    <definedName name="_xlnm.Print_Area" localSheetId="17">NORTHWESTFL!$A$1:$F$53</definedName>
    <definedName name="_xlnm.Print_Area" localSheetId="18">PALMBEACH!$A$1:$F$53</definedName>
    <definedName name="_xlnm.Print_Area" localSheetId="19">PASCOHERNANDO!$A$1:$F$53</definedName>
    <definedName name="_xlnm.Print_Area" localSheetId="20">PENSACOLA!$A$1:$F$53</definedName>
    <definedName name="_xlnm.Print_Area" localSheetId="21">POLK!$A$1:$F$53</definedName>
    <definedName name="_xlnm.Print_Area" localSheetId="24">SANTAFE!$A$1:$F$53</definedName>
    <definedName name="_xlnm.Print_Area" localSheetId="14">SCFMANATEE!$A$1:$F$53</definedName>
    <definedName name="_xlnm.Print_Area" localSheetId="25">SEMINOLE!$A$1:$F$53</definedName>
    <definedName name="_xlnm.Print_Area" localSheetId="26">SOUTHFL!$A$1:$F$53</definedName>
    <definedName name="_xlnm.Print_Area" localSheetId="22">STJOHNS!$A$1:$F$53</definedName>
    <definedName name="_xlnm.Print_Area" localSheetId="23">STPETE!$A$1:$F$53</definedName>
    <definedName name="_xlnm.Print_Area" localSheetId="27">TALLAHASSEE!$A$1:$F$53</definedName>
    <definedName name="_xlnm.Print_Area" localSheetId="28">VALENCIA!$A$1:$F$53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antaFe_Capital_Important_Fees">SANTAFE!$B$6</definedName>
    <definedName name="SantaFe_Combined_Total">SANTAFE!$F$6</definedName>
    <definedName name="SantaFe_Interest_and_Other_Revenue_Sources">SANTAFE!$D$6</definedName>
    <definedName name="SCFManatee_Capital_Important_Fees">SCFMANATEE!$B$6</definedName>
    <definedName name="SCFManatee_Combined_Total">SCFMANATEE!$F$6</definedName>
    <definedName name="SCFManatee_Interest_and_Other_Revenue_Sources">SCFMANATEE!$D$6</definedName>
    <definedName name="Seminole_Capital_Important_Fees">SEMINOLE!$B$6</definedName>
    <definedName name="Seminole_Combined_Total">SEMINOLE!$F$6</definedName>
    <definedName name="Seminole_Interest_and_Other_Revenue_Sources">SEMINOLE!$D$6</definedName>
    <definedName name="SOF">[2]List!$B$1:$B$4</definedName>
    <definedName name="SouthFL_Capital_Important_Fees">SOUTHFL!$B$6</definedName>
    <definedName name="SouthFL_Combined_Total">SOUTHFL!$F$6</definedName>
    <definedName name="SouthFL_Interest_and_Other_Revenue_Sources">SOUTHFL!$D$6</definedName>
    <definedName name="StJohn_Capital_Important_Fees">STJOHNS!$B$6</definedName>
    <definedName name="StJohns_Combined_Total">STJOHNS!$F$6</definedName>
    <definedName name="StJohns_Interest_and_Other_Revenue_Sources">STJOHNS!$D$6</definedName>
    <definedName name="StPete_Capital_Important_Fees">STPETE!$B$6</definedName>
    <definedName name="StPete_Interest_and_Other_Revenue_Sources">STPETE!$D$6</definedName>
    <definedName name="StPeter_Combined_Total">STPETE!$F$6</definedName>
    <definedName name="Tallahassee_Capital_Important_Fees">TALLAHASSEE!$B$6</definedName>
    <definedName name="Tallahassee_Combined_Total">TALLAHASSEE!$F$6</definedName>
    <definedName name="Tallahassee_Interest_and_Other_Revenue_Sources">TALLAHASSEE!$D$6</definedName>
    <definedName name="Valencia_Capital_Important_Fees">VALENCIA!$B$6</definedName>
    <definedName name="Valencia_Combined_Total">VALENCIA!$F$6</definedName>
    <definedName name="Valencia_Interest_and_Other_Revenue_Sources">VALENCIA!$D$6</definedName>
    <definedName name="Yearend_date">'[3]Contact Information'!$C$9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5" l="1"/>
  <c r="F33" i="5"/>
  <c r="D31" i="5"/>
  <c r="B31" i="5"/>
  <c r="F30" i="5"/>
  <c r="F29" i="5"/>
  <c r="F28" i="5"/>
  <c r="F27" i="5"/>
  <c r="F26" i="5"/>
  <c r="F25" i="5"/>
  <c r="F24" i="5"/>
  <c r="F31" i="5" s="1"/>
  <c r="F19" i="5"/>
  <c r="F17" i="5"/>
  <c r="D15" i="5"/>
  <c r="D21" i="5" s="1"/>
  <c r="B14" i="5"/>
  <c r="B13" i="5"/>
  <c r="F13" i="5" s="1"/>
  <c r="B12" i="5"/>
  <c r="F12" i="5" s="1"/>
  <c r="A8" i="5"/>
  <c r="F5" i="5"/>
  <c r="B4" i="5"/>
  <c r="B1" i="5"/>
  <c r="D8" i="5" s="1"/>
  <c r="D35" i="5" s="1"/>
  <c r="B15" i="5" l="1"/>
  <c r="F15" i="5" s="1"/>
  <c r="F21" i="5" s="1"/>
  <c r="B21" i="5"/>
  <c r="F14" i="5"/>
  <c r="B8" i="5"/>
  <c r="B35" i="5" l="1"/>
  <c r="F8" i="5"/>
  <c r="F35" i="5" s="1"/>
  <c r="A35" i="4" l="1"/>
  <c r="F33" i="4"/>
  <c r="D31" i="4"/>
  <c r="B31" i="4"/>
  <c r="F30" i="4"/>
  <c r="F29" i="4"/>
  <c r="F28" i="4"/>
  <c r="F27" i="4"/>
  <c r="F26" i="4"/>
  <c r="F25" i="4"/>
  <c r="F24" i="4"/>
  <c r="F19" i="4"/>
  <c r="F17" i="4"/>
  <c r="D15" i="4"/>
  <c r="D21" i="4" s="1"/>
  <c r="B14" i="4"/>
  <c r="F14" i="4" s="1"/>
  <c r="B13" i="4"/>
  <c r="F13" i="4" s="1"/>
  <c r="B12" i="4"/>
  <c r="A8" i="4"/>
  <c r="F5" i="4"/>
  <c r="B4" i="4"/>
  <c r="B1" i="4"/>
  <c r="D8" i="4" s="1"/>
  <c r="D35" i="4" s="1"/>
  <c r="B15" i="4" l="1"/>
  <c r="F15" i="4" s="1"/>
  <c r="F21" i="4" s="1"/>
  <c r="F31" i="4"/>
  <c r="F12" i="4"/>
  <c r="B8" i="4"/>
  <c r="B8" i="2" s="1"/>
  <c r="D8" i="2"/>
  <c r="D33" i="2"/>
  <c r="B33" i="2"/>
  <c r="D25" i="2"/>
  <c r="D26" i="2"/>
  <c r="D27" i="2"/>
  <c r="D28" i="2"/>
  <c r="D29" i="2"/>
  <c r="D30" i="2"/>
  <c r="D24" i="2"/>
  <c r="B25" i="2"/>
  <c r="B26" i="2"/>
  <c r="B27" i="2"/>
  <c r="B28" i="2"/>
  <c r="B29" i="2"/>
  <c r="B30" i="2"/>
  <c r="B24" i="2"/>
  <c r="D19" i="2"/>
  <c r="F17" i="2"/>
  <c r="D17" i="2"/>
  <c r="D13" i="2"/>
  <c r="D14" i="2"/>
  <c r="B17" i="2"/>
  <c r="B13" i="2"/>
  <c r="B14" i="2"/>
  <c r="D12" i="2"/>
  <c r="B12" i="2"/>
  <c r="B21" i="4" l="1"/>
  <c r="B35" i="4" s="1"/>
  <c r="F8" i="4"/>
  <c r="F35" i="4" s="1"/>
  <c r="F33" i="2"/>
  <c r="F14" i="2" l="1"/>
  <c r="F13" i="2"/>
  <c r="F12" i="2"/>
  <c r="F8" i="2" l="1"/>
  <c r="F30" i="2" l="1"/>
  <c r="A105" i="2" l="1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D31" i="2"/>
  <c r="B31" i="2"/>
  <c r="F29" i="2"/>
  <c r="F28" i="2"/>
  <c r="F27" i="2"/>
  <c r="F26" i="2"/>
  <c r="F25" i="2"/>
  <c r="F24" i="2"/>
  <c r="F19" i="2"/>
  <c r="D15" i="2"/>
  <c r="D21" i="2" s="1"/>
  <c r="B15" i="2"/>
  <c r="B21" i="2" s="1"/>
  <c r="B35" i="2" l="1"/>
  <c r="F31" i="2"/>
  <c r="D35" i="2"/>
  <c r="F15" i="2"/>
  <c r="F21" i="2" s="1"/>
  <c r="F3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tc={ABB8065E-CEDA-4486-AA77-1C53EF637D2E}</author>
  </authors>
  <commentList>
    <comment ref="A108" authorId="0" shapeId="0" xr:uid="{ABB8065E-CEDA-4486-AA77-1C53EF637D2E}">
      <text>
        <t>[Threaded comment]
Your version of Excel allows you to read this threaded comment; however, any edits to it will get removed if the file is opened in a newer version of Excel. Learn more: https://go.microsoft.com/fwlink/?linkid=870924
Comment:
    Unhide HERE!</t>
      </text>
    </comment>
  </commentList>
</comments>
</file>

<file path=xl/sharedStrings.xml><?xml version="1.0" encoding="utf-8"?>
<sst xmlns="http://schemas.openxmlformats.org/spreadsheetml/2006/main" count="1190" uniqueCount="113">
  <si>
    <t>Report of Capital Improvement Fees</t>
  </si>
  <si>
    <t>(Fees Collected Under Section 1009.23(11), F.S.)</t>
  </si>
  <si>
    <t>Version:</t>
  </si>
  <si>
    <t>REVENUES</t>
  </si>
  <si>
    <t>Capital Improvement Fees</t>
  </si>
  <si>
    <t>CIF - A &amp; P, PSV, EPI, College Prep (GL 40860)</t>
  </si>
  <si>
    <t>CIF - PSAV (GL 40861)</t>
  </si>
  <si>
    <t>CIF - Baccalaureate (GL 40864)</t>
  </si>
  <si>
    <t>Total Capital Improvement Fees Received</t>
  </si>
  <si>
    <t>Interest Received</t>
  </si>
  <si>
    <t>Other Receipts (Please explain below)</t>
  </si>
  <si>
    <t>xxxxx</t>
  </si>
  <si>
    <t>Total Revenues</t>
  </si>
  <si>
    <t>EXPENDITURES</t>
  </si>
  <si>
    <t xml:space="preserve">   1.   New Construction</t>
  </si>
  <si>
    <t xml:space="preserve">   2.   Remodeling</t>
  </si>
  <si>
    <t xml:space="preserve">   3.   Renovation</t>
  </si>
  <si>
    <t xml:space="preserve">   4.   Equipment</t>
  </si>
  <si>
    <t xml:space="preserve">   5.   Maintenance</t>
  </si>
  <si>
    <t xml:space="preserve">   6.   Technology </t>
  </si>
  <si>
    <t xml:space="preserve">   7.   Other (Please explain below)</t>
  </si>
  <si>
    <t>Total Expenditures</t>
  </si>
  <si>
    <t>Bond Payments</t>
  </si>
  <si>
    <t>Explanation of "Other Receipts":</t>
  </si>
  <si>
    <t>Explanation of "Other" Expenditures:</t>
  </si>
  <si>
    <t>Unlocked Work Area:</t>
  </si>
  <si>
    <t>Take these from the College's CIF Reports from prior year.</t>
  </si>
  <si>
    <t>College</t>
  </si>
  <si>
    <t>CIF Prior Year Ending Balance</t>
  </si>
  <si>
    <t>CIF - Interest &amp; Other Rev Sources Prior Year Ending Balance</t>
  </si>
  <si>
    <t>Red indicates previous version of file had school order incorrect.</t>
  </si>
  <si>
    <t>FLORIDA COLLEGE SYSTEM</t>
  </si>
  <si>
    <t>Unlocked Work Area</t>
  </si>
  <si>
    <t>CHIPOLA COLLEGE</t>
  </si>
  <si>
    <t>DAYTONA STATE COLLEGE</t>
  </si>
  <si>
    <t>FLORIDA SOUTHWESTERN STATE COLLEGE</t>
  </si>
  <si>
    <t>FLORIDA STATE COLLEGE AT JACKSONVILLE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</si>
  <si>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</si>
  <si>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</si>
  <si>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</si>
  <si>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</si>
  <si>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</si>
  <si>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</si>
  <si>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</si>
  <si>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</si>
  <si>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</si>
  <si>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</si>
  <si>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</si>
  <si>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</si>
  <si>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</si>
  <si>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</si>
  <si>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</si>
  <si>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</si>
  <si>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</si>
  <si>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EASTERN FLORIDA STATE COLLEGE</t>
  </si>
  <si>
    <t>student buildings.  It provides that the fees collected must be deposited in a separate account.  Fees collected for capital projects</t>
  </si>
  <si>
    <t>may be expended only to construct and equip, maintain, improve, or enhance the educational facilities of the college.  Capital</t>
  </si>
  <si>
    <t xml:space="preserve">Note:  Section 1009.23(11),F.S.,  establishes a separate fee for capital improvements, technology enhancements, or equipping   </t>
  </si>
  <si>
    <t xml:space="preserve">projects funded through the use of the Capital Improvement Fee shall meet the survey and construction requirements of Chapter </t>
  </si>
  <si>
    <t>1013, Florida Statutes.</t>
  </si>
  <si>
    <t>Note:  Section 1009.23(11),F.S.,  establishes a separate fee for capital improvements, technology enhancements, or equipping</t>
  </si>
  <si>
    <t xml:space="preserve">student buildings.  It provides that the fees collected must be deposited in a separate account.  Fees collected for capital projects </t>
  </si>
  <si>
    <t xml:space="preserve">may be expended only to construct and equip, maintain, improve, or enhance the educational facilities of the college.  Capital </t>
  </si>
  <si>
    <t>projects funded through the use of the Capital Improvement Fee shall meet the survey and construction requirements of</t>
  </si>
  <si>
    <t>Chapter 1013, Florida Statutes.</t>
  </si>
  <si>
    <t>Net of bond administration costs.</t>
  </si>
  <si>
    <t>THE COLLEGE OF THE FLORIDA KEYS</t>
  </si>
  <si>
    <t>VALENCIA COLLEGE</t>
  </si>
  <si>
    <t>NORTH FLORIDA COLLEGE</t>
  </si>
  <si>
    <t xml:space="preserve">Lost revenue recovered from HEERF funding as a </t>
  </si>
  <si>
    <t>result of declined enrollment due to COVID-19</t>
  </si>
  <si>
    <t>Lost revenue reimbursement from COVID funds.</t>
  </si>
  <si>
    <t>Transfer of funds for energy contract payment.</t>
  </si>
  <si>
    <t>POLK STATE COLLEGE</t>
  </si>
  <si>
    <t xml:space="preserve">BC uses CIF to make debt payment </t>
  </si>
  <si>
    <t xml:space="preserve">for the 2018A capital improvement </t>
  </si>
  <si>
    <t>revenue bond</t>
  </si>
  <si>
    <t>Fiscal Year 2022 - 2023</t>
  </si>
  <si>
    <t>2023.v02</t>
  </si>
  <si>
    <t>BEGINNING FUND BALANCE AS OF 07-01-2022</t>
  </si>
  <si>
    <t>ENDING FUND BALANCE AS OF 06-30-23</t>
  </si>
  <si>
    <t>Loss on Investment - ($6,946.06)</t>
  </si>
  <si>
    <t>Uninsured Loss Recovery (COVID) - $563,641.89</t>
  </si>
  <si>
    <t>Prior Year corrections - $32,630.42</t>
  </si>
  <si>
    <t>Salaries and Fringe - $211,319.64</t>
  </si>
  <si>
    <t>Fee Waivers - $248,120.48</t>
  </si>
  <si>
    <t>Uninsured Loss Recovery</t>
  </si>
  <si>
    <t>Financial reclass of transactional activities between</t>
  </si>
  <si>
    <t>terms.</t>
  </si>
  <si>
    <t xml:space="preserve">Note:  PY Fund balance = $346,414.07.  </t>
  </si>
  <si>
    <t>Monitoring Services</t>
  </si>
  <si>
    <t>Proceeds from the sale of assets (6000) &amp; COVID Loss Recovery (8630.46)</t>
  </si>
  <si>
    <t>HEERF Lost Revenue Recapture</t>
  </si>
  <si>
    <t>Prior year correction of $1,375.66 is true credit - a</t>
  </si>
  <si>
    <t>project was closed out.</t>
  </si>
  <si>
    <t>The Other consists of $62,457.37 is Major</t>
  </si>
  <si>
    <t>renovation and $8,413.76 is Other Structures.</t>
  </si>
  <si>
    <t>Uninsured loss recovered from HEERF funds for loss of tuition and fees due to COVID 19.</t>
  </si>
  <si>
    <t>Prior period reporting correction</t>
  </si>
  <si>
    <t>Insurance Recovery</t>
  </si>
  <si>
    <t>Retirement of indebtedness</t>
  </si>
  <si>
    <t>FGITBSR Fund 73 08.06.2023 JL</t>
  </si>
  <si>
    <t>Insurance recovery Hurricane Ian</t>
  </si>
  <si>
    <t>For the 2022-2023 Fiscal Year</t>
  </si>
  <si>
    <t>2023.v01</t>
  </si>
  <si>
    <t>Beginning Fund Balance 07-01-2022</t>
  </si>
  <si>
    <t>ENDING BALANCE AS OF  06-30-2023</t>
  </si>
  <si>
    <t xml:space="preserve">and Valencia </t>
  </si>
  <si>
    <t xml:space="preserve">Eastern FL, Florida SouthWestern, FL Gateway, Miami-Dade, Palm Beach, Pasco-Hernando, St.Petersurg, Seminole ,TCC  </t>
  </si>
  <si>
    <t>Broward, Florida SouthWestern, FL Gateway, Miami-Dade, Northwest FL, St. Petersburg, Seminole, South FL, and TCC</t>
  </si>
  <si>
    <t>Interest and Other Revenue Sources</t>
  </si>
  <si>
    <t>Combined Total</t>
  </si>
  <si>
    <t>Capital Improvment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</si>
</sst>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  <numFmt numFmtId="165" formatCode="_(* #,##0_);_(* \(#,##0\);_(* &quot;-&quot;??_);_(@_)"/>
    <numFmt numFmtId="166" formatCode="_(&quot;$&quot;* #,##0.00_);_(&quot;$&quot;* \(#,##0.00\)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0"/>
      <color rgb="FFC0000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3"/>
        <bgColor indexed="23"/>
      </patternFill>
    </fill>
    <fill>
      <patternFill patternType="solid">
        <fgColor theme="5" tint="0.59999389629810485"/>
        <bgColor indexed="26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268">
    <xf numFmtId="0" fontId="0" fillId="0" borderId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10" fillId="25" borderId="0" applyNumberFormat="0" applyBorder="0" applyAlignment="0" applyProtection="0"/>
    <xf numFmtId="0" fontId="1" fillId="3" borderId="0" applyNumberFormat="0" applyBorder="0" applyAlignment="0" applyProtection="0"/>
    <xf numFmtId="0" fontId="10" fillId="26" borderId="0" applyNumberFormat="0" applyBorder="0" applyAlignment="0" applyProtection="0"/>
    <xf numFmtId="0" fontId="1" fillId="5" borderId="0" applyNumberFormat="0" applyBorder="0" applyAlignment="0" applyProtection="0"/>
    <xf numFmtId="0" fontId="10" fillId="27" borderId="0" applyNumberFormat="0" applyBorder="0" applyAlignment="0" applyProtection="0"/>
    <xf numFmtId="0" fontId="1" fillId="7" borderId="0" applyNumberFormat="0" applyBorder="0" applyAlignment="0" applyProtection="0"/>
    <xf numFmtId="0" fontId="10" fillId="28" borderId="0" applyNumberFormat="0" applyBorder="0" applyAlignment="0" applyProtection="0"/>
    <xf numFmtId="0" fontId="1" fillId="9" borderId="0" applyNumberFormat="0" applyBorder="0" applyAlignment="0" applyProtection="0"/>
    <xf numFmtId="0" fontId="10" fillId="29" borderId="0" applyNumberFormat="0" applyBorder="0" applyAlignment="0" applyProtection="0"/>
    <xf numFmtId="0" fontId="1" fillId="11" borderId="0" applyNumberFormat="0" applyBorder="0" applyAlignment="0" applyProtection="0"/>
    <xf numFmtId="0" fontId="10" fillId="30" borderId="0" applyNumberFormat="0" applyBorder="0" applyAlignment="0" applyProtection="0"/>
    <xf numFmtId="0" fontId="1" fillId="13" borderId="0" applyNumberFormat="0" applyBorder="0" applyAlignment="0" applyProtection="0"/>
    <xf numFmtId="0" fontId="10" fillId="31" borderId="0" applyNumberFormat="0" applyBorder="0" applyAlignment="0" applyProtection="0"/>
    <xf numFmtId="0" fontId="1" fillId="4" borderId="0" applyNumberFormat="0" applyBorder="0" applyAlignment="0" applyProtection="0"/>
    <xf numFmtId="0" fontId="10" fillId="32" borderId="0" applyNumberFormat="0" applyBorder="0" applyAlignment="0" applyProtection="0"/>
    <xf numFmtId="0" fontId="1" fillId="6" borderId="0" applyNumberFormat="0" applyBorder="0" applyAlignment="0" applyProtection="0"/>
    <xf numFmtId="0" fontId="10" fillId="33" borderId="0" applyNumberFormat="0" applyBorder="0" applyAlignment="0" applyProtection="0"/>
    <xf numFmtId="0" fontId="1" fillId="8" borderId="0" applyNumberFormat="0" applyBorder="0" applyAlignment="0" applyProtection="0"/>
    <xf numFmtId="0" fontId="10" fillId="28" borderId="0" applyNumberFormat="0" applyBorder="0" applyAlignment="0" applyProtection="0"/>
    <xf numFmtId="0" fontId="1" fillId="10" borderId="0" applyNumberFormat="0" applyBorder="0" applyAlignment="0" applyProtection="0"/>
    <xf numFmtId="0" fontId="10" fillId="31" borderId="0" applyNumberFormat="0" applyBorder="0" applyAlignment="0" applyProtection="0"/>
    <xf numFmtId="0" fontId="1" fillId="12" borderId="0" applyNumberFormat="0" applyBorder="0" applyAlignment="0" applyProtection="0"/>
    <xf numFmtId="0" fontId="10" fillId="34" borderId="0" applyNumberFormat="0" applyBorder="0" applyAlignment="0" applyProtection="0"/>
    <xf numFmtId="0" fontId="1" fillId="14" borderId="0" applyNumberFormat="0" applyBorder="0" applyAlignment="0" applyProtection="0"/>
    <xf numFmtId="0" fontId="11" fillId="35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42" borderId="0" applyNumberFormat="0" applyBorder="0" applyAlignment="0" applyProtection="0"/>
    <xf numFmtId="0" fontId="12" fillId="26" borderId="0" applyNumberFormat="0" applyBorder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4" fillId="44" borderId="9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30" borderId="8" applyNumberFormat="0" applyAlignment="0" applyProtection="0"/>
    <xf numFmtId="0" fontId="22" fillId="30" borderId="8" applyNumberFormat="0" applyAlignment="0" applyProtection="0"/>
    <xf numFmtId="0" fontId="23" fillId="0" borderId="13" applyNumberFormat="0" applyFill="0" applyAlignment="0" applyProtection="0"/>
    <xf numFmtId="0" fontId="24" fillId="45" borderId="0" applyNumberFormat="0" applyBorder="0" applyAlignment="0" applyProtection="0"/>
    <xf numFmtId="0" fontId="4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6" fillId="0" borderId="0"/>
    <xf numFmtId="0" fontId="25" fillId="0" borderId="0"/>
    <xf numFmtId="0" fontId="4" fillId="0" borderId="0"/>
    <xf numFmtId="0" fontId="26" fillId="0" borderId="0"/>
    <xf numFmtId="0" fontId="4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1" fillId="0" borderId="0"/>
    <xf numFmtId="0" fontId="26" fillId="0" borderId="0"/>
    <xf numFmtId="0" fontId="4" fillId="46" borderId="14" applyNumberFormat="0" applyFont="0" applyAlignment="0" applyProtection="0"/>
    <xf numFmtId="0" fontId="1" fillId="2" borderId="1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1" fillId="2" borderId="1" applyNumberFormat="0" applyFon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9" fontId="1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13" fillId="43" borderId="8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2" fillId="30" borderId="8" applyNumberFormat="0" applyAlignment="0" applyProtection="0"/>
    <xf numFmtId="0" fontId="2" fillId="0" borderId="0"/>
    <xf numFmtId="0" fontId="1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4" fillId="0" borderId="0"/>
    <xf numFmtId="0" fontId="2" fillId="0" borderId="0"/>
    <xf numFmtId="0" fontId="25" fillId="0" borderId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4" fillId="46" borderId="14" applyNumberFormat="0" applyFon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0" fontId="28" fillId="43" borderId="15" applyNumberFormat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</cellStyleXfs>
  <cellXfs count="150">
    <xf numFmtId="0" fontId="0" fillId="0" borderId="0" xfId="0"/>
    <xf numFmtId="0" fontId="4" fillId="0" borderId="0" xfId="3" applyFont="1"/>
    <xf numFmtId="0" fontId="4" fillId="0" borderId="0" xfId="4" applyFont="1"/>
    <xf numFmtId="43" fontId="4" fillId="18" borderId="0" xfId="1" applyFont="1" applyFill="1" applyAlignment="1" applyProtection="1">
      <protection locked="0"/>
    </xf>
    <xf numFmtId="0" fontId="3" fillId="0" borderId="0" xfId="3" applyFont="1" applyAlignment="1">
      <alignment horizontal="right"/>
    </xf>
    <xf numFmtId="0" fontId="4" fillId="21" borderId="0" xfId="3" applyFont="1" applyFill="1"/>
    <xf numFmtId="0" fontId="7" fillId="22" borderId="6" xfId="5" applyFont="1" applyFill="1" applyBorder="1" applyAlignment="1">
      <alignment horizontal="center"/>
    </xf>
    <xf numFmtId="0" fontId="7" fillId="22" borderId="6" xfId="5" applyFont="1" applyFill="1" applyBorder="1" applyAlignment="1">
      <alignment horizontal="center" wrapText="1"/>
    </xf>
    <xf numFmtId="0" fontId="8" fillId="23" borderId="7" xfId="6" applyFont="1" applyFill="1" applyBorder="1"/>
    <xf numFmtId="165" fontId="9" fillId="23" borderId="0" xfId="1" applyNumberFormat="1" applyFont="1" applyFill="1"/>
    <xf numFmtId="0" fontId="8" fillId="24" borderId="7" xfId="6" applyFont="1" applyFill="1" applyBorder="1"/>
    <xf numFmtId="165" fontId="9" fillId="24" borderId="0" xfId="1" applyNumberFormat="1" applyFont="1" applyFill="1"/>
    <xf numFmtId="0" fontId="8" fillId="0" borderId="7" xfId="6" applyFont="1" applyBorder="1"/>
    <xf numFmtId="165" fontId="9" fillId="0" borderId="0" xfId="1" applyNumberFormat="1" applyFont="1"/>
    <xf numFmtId="43" fontId="4" fillId="0" borderId="0" xfId="1" applyFont="1" applyFill="1" applyAlignment="1" applyProtection="1">
      <protection locked="0"/>
    </xf>
    <xf numFmtId="0" fontId="35" fillId="15" borderId="0" xfId="4" applyFont="1" applyFill="1"/>
    <xf numFmtId="0" fontId="35" fillId="0" borderId="0" xfId="4" applyFont="1"/>
    <xf numFmtId="0" fontId="35" fillId="0" borderId="0" xfId="3" applyFont="1" applyAlignment="1">
      <alignment horizontal="right"/>
    </xf>
    <xf numFmtId="0" fontId="36" fillId="0" borderId="0" xfId="3" applyFont="1" applyAlignment="1">
      <alignment horizontal="right"/>
    </xf>
    <xf numFmtId="0" fontId="37" fillId="15" borderId="0" xfId="4" applyFont="1" applyFill="1"/>
    <xf numFmtId="0" fontId="37" fillId="0" borderId="0" xfId="4" applyFont="1"/>
    <xf numFmtId="44" fontId="35" fillId="0" borderId="0" xfId="2" applyFont="1" applyFill="1" applyAlignment="1" applyProtection="1"/>
    <xf numFmtId="164" fontId="37" fillId="17" borderId="3" xfId="4" applyNumberFormat="1" applyFont="1" applyFill="1" applyBorder="1"/>
    <xf numFmtId="164" fontId="37" fillId="0" borderId="0" xfId="4" applyNumberFormat="1" applyFont="1"/>
    <xf numFmtId="164" fontId="37" fillId="15" borderId="3" xfId="4" applyNumberFormat="1" applyFont="1" applyFill="1" applyBorder="1"/>
    <xf numFmtId="164" fontId="37" fillId="15" borderId="0" xfId="4" applyNumberFormat="1" applyFont="1" applyFill="1"/>
    <xf numFmtId="0" fontId="35" fillId="15" borderId="2" xfId="4" applyFont="1" applyFill="1" applyBorder="1"/>
    <xf numFmtId="0" fontId="36" fillId="0" borderId="0" xfId="4" applyFont="1"/>
    <xf numFmtId="44" fontId="37" fillId="0" borderId="0" xfId="2" applyFont="1" applyFill="1" applyBorder="1" applyAlignment="1" applyProtection="1"/>
    <xf numFmtId="44" fontId="37" fillId="0" borderId="4" xfId="2" applyFont="1" applyFill="1" applyBorder="1" applyAlignment="1" applyProtection="1"/>
    <xf numFmtId="44" fontId="37" fillId="0" borderId="0" xfId="2" applyFont="1" applyFill="1" applyAlignment="1" applyProtection="1"/>
    <xf numFmtId="164" fontId="37" fillId="17" borderId="0" xfId="4" applyNumberFormat="1" applyFont="1" applyFill="1"/>
    <xf numFmtId="44" fontId="37" fillId="19" borderId="0" xfId="2" applyFont="1" applyFill="1" applyAlignment="1" applyProtection="1"/>
    <xf numFmtId="0" fontId="36" fillId="15" borderId="0" xfId="4" applyFont="1" applyFill="1"/>
    <xf numFmtId="164" fontId="37" fillId="20" borderId="0" xfId="4" applyNumberFormat="1" applyFont="1" applyFill="1" applyAlignment="1">
      <alignment horizontal="right"/>
    </xf>
    <xf numFmtId="44" fontId="37" fillId="18" borderId="0" xfId="2" applyFont="1" applyFill="1" applyAlignment="1" applyProtection="1"/>
    <xf numFmtId="44" fontId="37" fillId="15" borderId="0" xfId="2" applyFont="1" applyFill="1" applyAlignment="1" applyProtection="1"/>
    <xf numFmtId="44" fontId="35" fillId="17" borderId="0" xfId="2" applyFont="1" applyFill="1" applyAlignment="1" applyProtection="1"/>
    <xf numFmtId="44" fontId="35" fillId="15" borderId="0" xfId="2" applyFont="1" applyFill="1" applyAlignment="1" applyProtection="1"/>
    <xf numFmtId="39" fontId="37" fillId="0" borderId="0" xfId="4" applyNumberFormat="1" applyFont="1"/>
    <xf numFmtId="39" fontId="37" fillId="15" borderId="0" xfId="4" applyNumberFormat="1" applyFont="1" applyFill="1"/>
    <xf numFmtId="44" fontId="37" fillId="15" borderId="2" xfId="2" applyFont="1" applyFill="1" applyBorder="1" applyAlignment="1" applyProtection="1"/>
    <xf numFmtId="44" fontId="37" fillId="18" borderId="0" xfId="2" applyFont="1" applyFill="1" applyBorder="1" applyAlignment="1" applyProtection="1"/>
    <xf numFmtId="44" fontId="35" fillId="17" borderId="5" xfId="2" applyFont="1" applyFill="1" applyBorder="1" applyAlignment="1" applyProtection="1"/>
    <xf numFmtId="0" fontId="34" fillId="15" borderId="0" xfId="4" applyFont="1" applyFill="1"/>
    <xf numFmtId="0" fontId="36" fillId="0" borderId="0" xfId="3" applyFont="1"/>
    <xf numFmtId="0" fontId="3" fillId="0" borderId="0" xfId="3" applyFont="1"/>
    <xf numFmtId="0" fontId="38" fillId="15" borderId="0" xfId="4" applyFont="1" applyFill="1"/>
    <xf numFmtId="0" fontId="38" fillId="0" borderId="0" xfId="3" applyFont="1" applyAlignment="1">
      <alignment horizontal="right"/>
    </xf>
    <xf numFmtId="0" fontId="5" fillId="15" borderId="0" xfId="4" applyFont="1" applyFill="1"/>
    <xf numFmtId="44" fontId="38" fillId="0" borderId="0" xfId="2" applyFont="1" applyFill="1" applyAlignment="1" applyProtection="1"/>
    <xf numFmtId="164" fontId="38" fillId="15" borderId="0" xfId="4" applyNumberFormat="1" applyFont="1" applyFill="1"/>
    <xf numFmtId="44" fontId="38" fillId="15" borderId="0" xfId="2" applyFont="1" applyFill="1" applyAlignment="1" applyProtection="1"/>
    <xf numFmtId="164" fontId="5" fillId="17" borderId="3" xfId="4" applyNumberFormat="1" applyFont="1" applyFill="1" applyBorder="1"/>
    <xf numFmtId="164" fontId="5" fillId="15" borderId="0" xfId="4" applyNumberFormat="1" applyFont="1" applyFill="1"/>
    <xf numFmtId="164" fontId="5" fillId="15" borderId="3" xfId="4" applyNumberFormat="1" applyFont="1" applyFill="1" applyBorder="1"/>
    <xf numFmtId="0" fontId="38" fillId="15" borderId="2" xfId="4" applyFont="1" applyFill="1" applyBorder="1"/>
    <xf numFmtId="0" fontId="3" fillId="0" borderId="2" xfId="4" applyFont="1" applyBorder="1" applyAlignment="1">
      <alignment horizontal="center"/>
    </xf>
    <xf numFmtId="0" fontId="5" fillId="0" borderId="0" xfId="4" applyFont="1"/>
    <xf numFmtId="44" fontId="5" fillId="0" borderId="0" xfId="2" applyFont="1" applyFill="1" applyBorder="1" applyAlignment="1" applyProtection="1"/>
    <xf numFmtId="164" fontId="5" fillId="0" borderId="0" xfId="4" applyNumberFormat="1" applyFont="1"/>
    <xf numFmtId="44" fontId="5" fillId="18" borderId="0" xfId="2" applyFont="1" applyFill="1" applyBorder="1" applyAlignment="1" applyProtection="1">
      <protection locked="0"/>
    </xf>
    <xf numFmtId="39" fontId="5" fillId="0" borderId="0" xfId="4" applyNumberFormat="1" applyFont="1"/>
    <xf numFmtId="44" fontId="5" fillId="18" borderId="2" xfId="2" applyFont="1" applyFill="1" applyBorder="1" applyAlignment="1" applyProtection="1">
      <protection locked="0"/>
    </xf>
    <xf numFmtId="44" fontId="5" fillId="0" borderId="2" xfId="2" applyFont="1" applyFill="1" applyBorder="1" applyAlignment="1" applyProtection="1"/>
    <xf numFmtId="44" fontId="5" fillId="0" borderId="4" xfId="2" applyFont="1" applyFill="1" applyBorder="1" applyAlignment="1" applyProtection="1"/>
    <xf numFmtId="44" fontId="5" fillId="0" borderId="0" xfId="2" applyFont="1" applyFill="1" applyAlignment="1" applyProtection="1"/>
    <xf numFmtId="164" fontId="5" fillId="17" borderId="0" xfId="4" applyNumberFormat="1" applyFont="1" applyFill="1"/>
    <xf numFmtId="44" fontId="5" fillId="19" borderId="0" xfId="2" applyFont="1" applyFill="1" applyAlignment="1" applyProtection="1">
      <protection locked="0"/>
    </xf>
    <xf numFmtId="44" fontId="5" fillId="18" borderId="0" xfId="2" applyFont="1" applyFill="1" applyAlignment="1" applyProtection="1">
      <protection locked="0"/>
    </xf>
    <xf numFmtId="44" fontId="5" fillId="15" borderId="0" xfId="2" applyFont="1" applyFill="1" applyAlignment="1" applyProtection="1"/>
    <xf numFmtId="0" fontId="4" fillId="15" borderId="0" xfId="4" applyFont="1" applyFill="1"/>
    <xf numFmtId="164" fontId="5" fillId="20" borderId="0" xfId="4" applyNumberFormat="1" applyFont="1" applyFill="1" applyAlignment="1">
      <alignment horizontal="right"/>
    </xf>
    <xf numFmtId="44" fontId="38" fillId="17" borderId="0" xfId="2" applyFont="1" applyFill="1" applyAlignment="1" applyProtection="1"/>
    <xf numFmtId="39" fontId="5" fillId="15" borderId="0" xfId="4" applyNumberFormat="1" applyFont="1" applyFill="1"/>
    <xf numFmtId="44" fontId="5" fillId="15" borderId="2" xfId="2" applyFont="1" applyFill="1" applyBorder="1" applyAlignment="1" applyProtection="1"/>
    <xf numFmtId="0" fontId="38" fillId="0" borderId="0" xfId="4" applyFont="1"/>
    <xf numFmtId="44" fontId="38" fillId="17" borderId="5" xfId="2" applyFont="1" applyFill="1" applyBorder="1" applyAlignment="1" applyProtection="1"/>
    <xf numFmtId="0" fontId="3" fillId="15" borderId="0" xfId="4" applyFont="1" applyFill="1"/>
    <xf numFmtId="0" fontId="4" fillId="0" borderId="0" xfId="4" applyFont="1" applyProtection="1">
      <protection locked="0"/>
    </xf>
    <xf numFmtId="0" fontId="4" fillId="0" borderId="0" xfId="3" applyFont="1" applyProtection="1">
      <protection locked="0"/>
    </xf>
    <xf numFmtId="44" fontId="37" fillId="0" borderId="2" xfId="2" applyFont="1" applyFill="1" applyBorder="1" applyAlignment="1" applyProtection="1"/>
    <xf numFmtId="44" fontId="37" fillId="18" borderId="2" xfId="2" applyFont="1" applyFill="1" applyBorder="1" applyAlignment="1" applyProtection="1"/>
    <xf numFmtId="44" fontId="5" fillId="18" borderId="0" xfId="74" applyFont="1" applyFill="1" applyAlignment="1" applyProtection="1">
      <protection locked="0"/>
    </xf>
    <xf numFmtId="0" fontId="33" fillId="23" borderId="0" xfId="3" applyFont="1" applyFill="1" applyAlignment="1" applyProtection="1">
      <alignment horizontal="left" vertical="top" wrapText="1"/>
      <protection locked="0"/>
    </xf>
    <xf numFmtId="0" fontId="36" fillId="15" borderId="0" xfId="4" applyFont="1" applyFill="1" applyAlignment="1">
      <alignment horizontal="left" wrapText="1"/>
    </xf>
    <xf numFmtId="0" fontId="4" fillId="18" borderId="0" xfId="3" applyFont="1" applyFill="1" applyAlignment="1" applyProtection="1">
      <alignment horizontal="left" vertical="top" wrapText="1"/>
      <protection locked="0"/>
    </xf>
    <xf numFmtId="0" fontId="3" fillId="0" borderId="0" xfId="3" applyFont="1" applyAlignment="1">
      <alignment horizontal="center"/>
    </xf>
    <xf numFmtId="0" fontId="27" fillId="0" borderId="0" xfId="0" applyFont="1"/>
    <xf numFmtId="0" fontId="34" fillId="0" borderId="0" xfId="3" applyFont="1" applyAlignment="1">
      <alignment horizontal="left"/>
    </xf>
    <xf numFmtId="0" fontId="36" fillId="15" borderId="0" xfId="4" applyFont="1" applyFill="1" applyAlignment="1">
      <alignment horizontal="left"/>
    </xf>
    <xf numFmtId="0" fontId="39" fillId="0" borderId="0" xfId="3" applyFont="1" applyAlignment="1">
      <alignment horizontal="center"/>
    </xf>
    <xf numFmtId="0" fontId="27" fillId="0" borderId="0" xfId="3" applyFont="1" applyAlignment="1">
      <alignment horizontal="right"/>
    </xf>
    <xf numFmtId="0" fontId="39" fillId="15" borderId="0" xfId="4" applyFont="1" applyFill="1"/>
    <xf numFmtId="0" fontId="4" fillId="15" borderId="0" xfId="4" applyFont="1" applyFill="1" applyAlignment="1">
      <alignment wrapText="1"/>
    </xf>
    <xf numFmtId="0" fontId="4" fillId="18" borderId="0" xfId="3" applyFont="1" applyFill="1" applyAlignment="1" applyProtection="1">
      <alignment vertical="top" wrapText="1"/>
      <protection locked="0"/>
    </xf>
    <xf numFmtId="44" fontId="5" fillId="18" borderId="2" xfId="74" applyFont="1" applyFill="1" applyBorder="1" applyAlignment="1" applyProtection="1">
      <protection locked="0"/>
    </xf>
    <xf numFmtId="0" fontId="4" fillId="18" borderId="0" xfId="3" applyFont="1" applyFill="1" applyAlignment="1" applyProtection="1">
      <alignment horizontal="left" vertical="top"/>
      <protection locked="0"/>
    </xf>
    <xf numFmtId="0" fontId="34" fillId="0" borderId="0" xfId="3" applyFont="1" applyAlignment="1">
      <alignment horizontal="center"/>
    </xf>
    <xf numFmtId="0" fontId="4" fillId="23" borderId="0" xfId="3" applyFont="1" applyFill="1" applyAlignment="1" applyProtection="1">
      <alignment horizontal="left" vertical="top"/>
      <protection locked="0"/>
    </xf>
    <xf numFmtId="0" fontId="4" fillId="23" borderId="0" xfId="3" applyFont="1" applyFill="1" applyAlignment="1" applyProtection="1">
      <alignment vertical="top" wrapText="1"/>
      <protection locked="0"/>
    </xf>
    <xf numFmtId="0" fontId="40" fillId="23" borderId="0" xfId="3" applyFont="1" applyFill="1" applyAlignment="1" applyProtection="1">
      <alignment vertical="top" wrapText="1"/>
      <protection locked="0"/>
    </xf>
    <xf numFmtId="0" fontId="3" fillId="0" borderId="0" xfId="3" applyFont="1" applyProtection="1">
      <protection locked="0"/>
    </xf>
    <xf numFmtId="0" fontId="5" fillId="0" borderId="0" xfId="0" applyFont="1"/>
    <xf numFmtId="0" fontId="38" fillId="0" borderId="0" xfId="0" applyFont="1" applyAlignment="1">
      <alignment horizontal="center"/>
    </xf>
    <xf numFmtId="0" fontId="38" fillId="0" borderId="0" xfId="0" applyFont="1"/>
    <xf numFmtId="166" fontId="38" fillId="0" borderId="0" xfId="0" applyNumberFormat="1" applyFont="1" applyAlignment="1">
      <alignment horizontal="center"/>
    </xf>
    <xf numFmtId="0" fontId="38" fillId="17" borderId="0" xfId="0" applyFont="1" applyFill="1"/>
    <xf numFmtId="0" fontId="38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17" borderId="0" xfId="0" applyFont="1" applyFill="1"/>
    <xf numFmtId="44" fontId="38" fillId="0" borderId="0" xfId="0" applyNumberFormat="1" applyFont="1"/>
    <xf numFmtId="164" fontId="38" fillId="17" borderId="0" xfId="0" applyNumberFormat="1" applyFont="1" applyFill="1"/>
    <xf numFmtId="44" fontId="38" fillId="17" borderId="0" xfId="0" applyNumberFormat="1" applyFont="1" applyFill="1"/>
    <xf numFmtId="164" fontId="5" fillId="17" borderId="3" xfId="0" applyNumberFormat="1" applyFont="1" applyFill="1" applyBorder="1"/>
    <xf numFmtId="164" fontId="5" fillId="17" borderId="0" xfId="0" applyNumberFormat="1" applyFont="1" applyFill="1"/>
    <xf numFmtId="0" fontId="38" fillId="17" borderId="17" xfId="0" applyFont="1" applyFill="1" applyBorder="1"/>
    <xf numFmtId="0" fontId="38" fillId="0" borderId="17" xfId="0" applyFont="1" applyBorder="1" applyAlignment="1">
      <alignment horizontal="center"/>
    </xf>
    <xf numFmtId="44" fontId="5" fillId="0" borderId="0" xfId="0" applyNumberFormat="1" applyFont="1"/>
    <xf numFmtId="164" fontId="5" fillId="0" borderId="0" xfId="0" applyNumberFormat="1" applyFont="1"/>
    <xf numFmtId="44" fontId="5" fillId="47" borderId="0" xfId="0" applyNumberFormat="1" applyFont="1" applyFill="1" applyProtection="1">
      <protection locked="0"/>
    </xf>
    <xf numFmtId="43" fontId="5" fillId="47" borderId="0" xfId="0" applyNumberFormat="1" applyFont="1" applyFill="1" applyProtection="1">
      <protection locked="0"/>
    </xf>
    <xf numFmtId="39" fontId="5" fillId="0" borderId="0" xfId="0" applyNumberFormat="1" applyFont="1"/>
    <xf numFmtId="44" fontId="5" fillId="47" borderId="17" xfId="0" applyNumberFormat="1" applyFont="1" applyFill="1" applyBorder="1" applyProtection="1">
      <protection locked="0"/>
    </xf>
    <xf numFmtId="44" fontId="5" fillId="0" borderId="17" xfId="0" applyNumberFormat="1" applyFont="1" applyBorder="1"/>
    <xf numFmtId="44" fontId="5" fillId="0" borderId="18" xfId="0" applyNumberFormat="1" applyFont="1" applyBorder="1"/>
    <xf numFmtId="44" fontId="5" fillId="17" borderId="0" xfId="0" applyNumberFormat="1" applyFont="1" applyFill="1"/>
    <xf numFmtId="164" fontId="5" fillId="48" borderId="0" xfId="0" applyNumberFormat="1" applyFont="1" applyFill="1" applyAlignment="1">
      <alignment horizontal="right"/>
    </xf>
    <xf numFmtId="164" fontId="5" fillId="17" borderId="0" xfId="0" applyNumberFormat="1" applyFont="1" applyFill="1" applyProtection="1">
      <protection locked="0"/>
    </xf>
    <xf numFmtId="39" fontId="5" fillId="0" borderId="0" xfId="0" applyNumberFormat="1" applyFont="1" applyProtection="1">
      <protection locked="0"/>
    </xf>
    <xf numFmtId="39" fontId="5" fillId="17" borderId="0" xfId="0" applyNumberFormat="1" applyFont="1" applyFill="1" applyProtection="1">
      <protection locked="0"/>
    </xf>
    <xf numFmtId="39" fontId="5" fillId="17" borderId="0" xfId="0" applyNumberFormat="1" applyFont="1" applyFill="1"/>
    <xf numFmtId="44" fontId="5" fillId="17" borderId="17" xfId="0" applyNumberFormat="1" applyFont="1" applyFill="1" applyBorder="1"/>
    <xf numFmtId="44" fontId="38" fillId="17" borderId="5" xfId="0" applyNumberFormat="1" applyFont="1" applyFill="1" applyBorder="1"/>
    <xf numFmtId="14" fontId="5" fillId="47" borderId="0" xfId="0" applyNumberFormat="1" applyFont="1" applyFill="1" applyProtection="1">
      <protection locked="0"/>
    </xf>
    <xf numFmtId="0" fontId="5" fillId="0" borderId="0" xfId="0" applyFont="1" applyProtection="1">
      <protection locked="0"/>
    </xf>
    <xf numFmtId="0" fontId="5" fillId="17" borderId="0" xfId="0" applyFont="1" applyFill="1" applyAlignment="1">
      <alignment wrapText="1"/>
    </xf>
    <xf numFmtId="0" fontId="5" fillId="47" borderId="0" xfId="0" applyFont="1" applyFill="1" applyAlignment="1" applyProtection="1">
      <alignment vertical="top" wrapText="1"/>
      <protection locked="0"/>
    </xf>
    <xf numFmtId="43" fontId="5" fillId="49" borderId="0" xfId="0" applyNumberFormat="1" applyFont="1" applyFill="1" applyProtection="1">
      <protection locked="0"/>
    </xf>
    <xf numFmtId="0" fontId="5" fillId="49" borderId="0" xfId="0" applyFont="1" applyFill="1" applyAlignment="1" applyProtection="1">
      <alignment vertical="top" wrapText="1"/>
      <protection locked="0"/>
    </xf>
    <xf numFmtId="0" fontId="40" fillId="18" borderId="0" xfId="3" applyFont="1" applyFill="1" applyProtection="1">
      <protection locked="0"/>
    </xf>
    <xf numFmtId="0" fontId="4" fillId="18" borderId="0" xfId="3" applyFont="1" applyFill="1"/>
    <xf numFmtId="0" fontId="1" fillId="6" borderId="0" xfId="22" applyAlignment="1" applyProtection="1">
      <alignment horizontal="left" vertical="top"/>
      <protection locked="0"/>
    </xf>
    <xf numFmtId="0" fontId="41" fillId="6" borderId="0" xfId="22" applyFont="1"/>
    <xf numFmtId="0" fontId="41" fillId="6" borderId="0" xfId="22" applyFont="1" applyAlignment="1" applyProtection="1">
      <alignment horizontal="left" vertical="top"/>
      <protection locked="0"/>
    </xf>
    <xf numFmtId="0" fontId="1" fillId="6" borderId="0" xfId="22" applyAlignment="1" applyProtection="1">
      <alignment vertical="top" wrapText="1"/>
      <protection locked="0"/>
    </xf>
    <xf numFmtId="0" fontId="37" fillId="15" borderId="0" xfId="4" applyFont="1" applyFill="1" applyAlignment="1">
      <alignment wrapText="1"/>
    </xf>
    <xf numFmtId="0" fontId="37" fillId="0" borderId="0" xfId="4" applyFont="1" applyAlignment="1">
      <alignment wrapText="1"/>
    </xf>
    <xf numFmtId="0" fontId="4" fillId="0" borderId="0" xfId="4" applyFont="1" applyAlignment="1">
      <alignment wrapText="1"/>
    </xf>
    <xf numFmtId="0" fontId="35" fillId="16" borderId="2" xfId="4" applyFont="1" applyFill="1" applyBorder="1" applyAlignment="1">
      <alignment horizontal="center" wrapText="1"/>
    </xf>
  </cellXfs>
  <cellStyles count="1268">
    <cellStyle name="20% - Accent1 2" xfId="7" xr:uid="{00000000-0005-0000-0000-000000000000}"/>
    <cellStyle name="20% - Accent1 2 2" xfId="8" xr:uid="{00000000-0005-0000-0000-000001000000}"/>
    <cellStyle name="20% - Accent2 2" xfId="9" xr:uid="{00000000-0005-0000-0000-000002000000}"/>
    <cellStyle name="20% - Accent2 2 2" xfId="10" xr:uid="{00000000-0005-0000-0000-000003000000}"/>
    <cellStyle name="20% - Accent3 2" xfId="11" xr:uid="{00000000-0005-0000-0000-000004000000}"/>
    <cellStyle name="20% - Accent3 2 2" xfId="12" xr:uid="{00000000-0005-0000-0000-000005000000}"/>
    <cellStyle name="20% - Accent4 2" xfId="13" xr:uid="{00000000-0005-0000-0000-000006000000}"/>
    <cellStyle name="20% - Accent4 2 2" xfId="14" xr:uid="{00000000-0005-0000-0000-000007000000}"/>
    <cellStyle name="20% - Accent5 2" xfId="15" xr:uid="{00000000-0005-0000-0000-000008000000}"/>
    <cellStyle name="20% - Accent5 2 2" xfId="16" xr:uid="{00000000-0005-0000-0000-000009000000}"/>
    <cellStyle name="20% - Accent6 2" xfId="17" xr:uid="{00000000-0005-0000-0000-00000A000000}"/>
    <cellStyle name="20% - Accent6 2 2" xfId="18" xr:uid="{00000000-0005-0000-0000-00000B000000}"/>
    <cellStyle name="40% - Accent1 2" xfId="19" xr:uid="{00000000-0005-0000-0000-00000C000000}"/>
    <cellStyle name="40% - Accent1 2 2" xfId="20" xr:uid="{00000000-0005-0000-0000-00000D000000}"/>
    <cellStyle name="40% - Accent2 2" xfId="21" xr:uid="{00000000-0005-0000-0000-00000E000000}"/>
    <cellStyle name="40% - Accent2 2 2" xfId="22" xr:uid="{00000000-0005-0000-0000-00000F000000}"/>
    <cellStyle name="40% - Accent3 2" xfId="23" xr:uid="{00000000-0005-0000-0000-000010000000}"/>
    <cellStyle name="40% - Accent3 2 2" xfId="24" xr:uid="{00000000-0005-0000-0000-000011000000}"/>
    <cellStyle name="40% - Accent4 2" xfId="25" xr:uid="{00000000-0005-0000-0000-000012000000}"/>
    <cellStyle name="40% - Accent4 2 2" xfId="26" xr:uid="{00000000-0005-0000-0000-000013000000}"/>
    <cellStyle name="40% - Accent5 2" xfId="27" xr:uid="{00000000-0005-0000-0000-000014000000}"/>
    <cellStyle name="40% - Accent5 2 2" xfId="28" xr:uid="{00000000-0005-0000-0000-000015000000}"/>
    <cellStyle name="40% - Accent6 2" xfId="29" xr:uid="{00000000-0005-0000-0000-000016000000}"/>
    <cellStyle name="40% - Accent6 2 2" xfId="30" xr:uid="{00000000-0005-0000-0000-000017000000}"/>
    <cellStyle name="60% - Accent1 2" xfId="31" xr:uid="{00000000-0005-0000-0000-000018000000}"/>
    <cellStyle name="60% - Accent2 2" xfId="32" xr:uid="{00000000-0005-0000-0000-000019000000}"/>
    <cellStyle name="60% - Accent3 2" xfId="33" xr:uid="{00000000-0005-0000-0000-00001A000000}"/>
    <cellStyle name="60% - Accent4 2" xfId="34" xr:uid="{00000000-0005-0000-0000-00001B000000}"/>
    <cellStyle name="60% - Accent5 2" xfId="35" xr:uid="{00000000-0005-0000-0000-00001C000000}"/>
    <cellStyle name="60% - Accent6 2" xfId="36" xr:uid="{00000000-0005-0000-0000-00001D000000}"/>
    <cellStyle name="Accent1 2" xfId="37" xr:uid="{00000000-0005-0000-0000-00001E000000}"/>
    <cellStyle name="Accent2 2" xfId="38" xr:uid="{00000000-0005-0000-0000-00001F000000}"/>
    <cellStyle name="Accent3 2" xfId="39" xr:uid="{00000000-0005-0000-0000-000020000000}"/>
    <cellStyle name="Accent4 2" xfId="40" xr:uid="{00000000-0005-0000-0000-000021000000}"/>
    <cellStyle name="Accent5 2" xfId="41" xr:uid="{00000000-0005-0000-0000-000022000000}"/>
    <cellStyle name="Accent6 2" xfId="42" xr:uid="{00000000-0005-0000-0000-000023000000}"/>
    <cellStyle name="Bad 2" xfId="43" xr:uid="{00000000-0005-0000-0000-000024000000}"/>
    <cellStyle name="Calculation 2" xfId="44" xr:uid="{00000000-0005-0000-0000-000025000000}"/>
    <cellStyle name="Calculation 2 10" xfId="174" xr:uid="{00000000-0005-0000-0000-000026000000}"/>
    <cellStyle name="Calculation 2 10 2" xfId="175" xr:uid="{00000000-0005-0000-0000-000027000000}"/>
    <cellStyle name="Calculation 2 11" xfId="176" xr:uid="{00000000-0005-0000-0000-000028000000}"/>
    <cellStyle name="Calculation 2 11 2" xfId="177" xr:uid="{00000000-0005-0000-0000-000029000000}"/>
    <cellStyle name="Calculation 2 12" xfId="178" xr:uid="{00000000-0005-0000-0000-00002A000000}"/>
    <cellStyle name="Calculation 2 12 2" xfId="179" xr:uid="{00000000-0005-0000-0000-00002B000000}"/>
    <cellStyle name="Calculation 2 13" xfId="180" xr:uid="{00000000-0005-0000-0000-00002C000000}"/>
    <cellStyle name="Calculation 2 13 2" xfId="181" xr:uid="{00000000-0005-0000-0000-00002D000000}"/>
    <cellStyle name="Calculation 2 14" xfId="182" xr:uid="{00000000-0005-0000-0000-00002E000000}"/>
    <cellStyle name="Calculation 2 14 2" xfId="183" xr:uid="{00000000-0005-0000-0000-00002F000000}"/>
    <cellStyle name="Calculation 2 15" xfId="184" xr:uid="{00000000-0005-0000-0000-000030000000}"/>
    <cellStyle name="Calculation 2 15 2" xfId="185" xr:uid="{00000000-0005-0000-0000-000031000000}"/>
    <cellStyle name="Calculation 2 16" xfId="186" xr:uid="{00000000-0005-0000-0000-000032000000}"/>
    <cellStyle name="Calculation 2 16 2" xfId="187" xr:uid="{00000000-0005-0000-0000-000033000000}"/>
    <cellStyle name="Calculation 2 17" xfId="188" xr:uid="{00000000-0005-0000-0000-000034000000}"/>
    <cellStyle name="Calculation 2 17 2" xfId="189" xr:uid="{00000000-0005-0000-0000-000035000000}"/>
    <cellStyle name="Calculation 2 18" xfId="190" xr:uid="{00000000-0005-0000-0000-000036000000}"/>
    <cellStyle name="Calculation 2 18 2" xfId="191" xr:uid="{00000000-0005-0000-0000-000037000000}"/>
    <cellStyle name="Calculation 2 19" xfId="192" xr:uid="{00000000-0005-0000-0000-000038000000}"/>
    <cellStyle name="Calculation 2 19 2" xfId="193" xr:uid="{00000000-0005-0000-0000-000039000000}"/>
    <cellStyle name="Calculation 2 2" xfId="45" xr:uid="{00000000-0005-0000-0000-00003A000000}"/>
    <cellStyle name="Calculation 2 2 10" xfId="194" xr:uid="{00000000-0005-0000-0000-00003B000000}"/>
    <cellStyle name="Calculation 2 2 10 2" xfId="195" xr:uid="{00000000-0005-0000-0000-00003C000000}"/>
    <cellStyle name="Calculation 2 2 11" xfId="196" xr:uid="{00000000-0005-0000-0000-00003D000000}"/>
    <cellStyle name="Calculation 2 2 11 2" xfId="197" xr:uid="{00000000-0005-0000-0000-00003E000000}"/>
    <cellStyle name="Calculation 2 2 12" xfId="198" xr:uid="{00000000-0005-0000-0000-00003F000000}"/>
    <cellStyle name="Calculation 2 2 12 2" xfId="199" xr:uid="{00000000-0005-0000-0000-000040000000}"/>
    <cellStyle name="Calculation 2 2 13" xfId="200" xr:uid="{00000000-0005-0000-0000-000041000000}"/>
    <cellStyle name="Calculation 2 2 13 2" xfId="201" xr:uid="{00000000-0005-0000-0000-000042000000}"/>
    <cellStyle name="Calculation 2 2 14" xfId="202" xr:uid="{00000000-0005-0000-0000-000043000000}"/>
    <cellStyle name="Calculation 2 2 14 2" xfId="203" xr:uid="{00000000-0005-0000-0000-000044000000}"/>
    <cellStyle name="Calculation 2 2 15" xfId="204" xr:uid="{00000000-0005-0000-0000-000045000000}"/>
    <cellStyle name="Calculation 2 2 15 2" xfId="205" xr:uid="{00000000-0005-0000-0000-000046000000}"/>
    <cellStyle name="Calculation 2 2 16" xfId="206" xr:uid="{00000000-0005-0000-0000-000047000000}"/>
    <cellStyle name="Calculation 2 2 16 2" xfId="207" xr:uid="{00000000-0005-0000-0000-000048000000}"/>
    <cellStyle name="Calculation 2 2 17" xfId="208" xr:uid="{00000000-0005-0000-0000-000049000000}"/>
    <cellStyle name="Calculation 2 2 17 2" xfId="209" xr:uid="{00000000-0005-0000-0000-00004A000000}"/>
    <cellStyle name="Calculation 2 2 18" xfId="210" xr:uid="{00000000-0005-0000-0000-00004B000000}"/>
    <cellStyle name="Calculation 2 2 18 2" xfId="211" xr:uid="{00000000-0005-0000-0000-00004C000000}"/>
    <cellStyle name="Calculation 2 2 19" xfId="212" xr:uid="{00000000-0005-0000-0000-00004D000000}"/>
    <cellStyle name="Calculation 2 2 19 2" xfId="213" xr:uid="{00000000-0005-0000-0000-00004E000000}"/>
    <cellStyle name="Calculation 2 2 2" xfId="214" xr:uid="{00000000-0005-0000-0000-00004F000000}"/>
    <cellStyle name="Calculation 2 2 2 2" xfId="215" xr:uid="{00000000-0005-0000-0000-000050000000}"/>
    <cellStyle name="Calculation 2 2 20" xfId="216" xr:uid="{00000000-0005-0000-0000-000051000000}"/>
    <cellStyle name="Calculation 2 2 20 2" xfId="217" xr:uid="{00000000-0005-0000-0000-000052000000}"/>
    <cellStyle name="Calculation 2 2 21" xfId="218" xr:uid="{00000000-0005-0000-0000-000053000000}"/>
    <cellStyle name="Calculation 2 2 21 2" xfId="219" xr:uid="{00000000-0005-0000-0000-000054000000}"/>
    <cellStyle name="Calculation 2 2 22" xfId="220" xr:uid="{00000000-0005-0000-0000-000055000000}"/>
    <cellStyle name="Calculation 2 2 22 2" xfId="221" xr:uid="{00000000-0005-0000-0000-000056000000}"/>
    <cellStyle name="Calculation 2 2 23" xfId="222" xr:uid="{00000000-0005-0000-0000-000057000000}"/>
    <cellStyle name="Calculation 2 2 23 2" xfId="223" xr:uid="{00000000-0005-0000-0000-000058000000}"/>
    <cellStyle name="Calculation 2 2 24" xfId="224" xr:uid="{00000000-0005-0000-0000-000059000000}"/>
    <cellStyle name="Calculation 2 2 24 2" xfId="225" xr:uid="{00000000-0005-0000-0000-00005A000000}"/>
    <cellStyle name="Calculation 2 2 25" xfId="226" xr:uid="{00000000-0005-0000-0000-00005B000000}"/>
    <cellStyle name="Calculation 2 2 25 2" xfId="227" xr:uid="{00000000-0005-0000-0000-00005C000000}"/>
    <cellStyle name="Calculation 2 2 26" xfId="228" xr:uid="{00000000-0005-0000-0000-00005D000000}"/>
    <cellStyle name="Calculation 2 2 26 2" xfId="229" xr:uid="{00000000-0005-0000-0000-00005E000000}"/>
    <cellStyle name="Calculation 2 2 27" xfId="230" xr:uid="{00000000-0005-0000-0000-00005F000000}"/>
    <cellStyle name="Calculation 2 2 27 2" xfId="231" xr:uid="{00000000-0005-0000-0000-000060000000}"/>
    <cellStyle name="Calculation 2 2 28" xfId="232" xr:uid="{00000000-0005-0000-0000-000061000000}"/>
    <cellStyle name="Calculation 2 2 28 2" xfId="233" xr:uid="{00000000-0005-0000-0000-000062000000}"/>
    <cellStyle name="Calculation 2 2 29" xfId="234" xr:uid="{00000000-0005-0000-0000-000063000000}"/>
    <cellStyle name="Calculation 2 2 29 2" xfId="235" xr:uid="{00000000-0005-0000-0000-000064000000}"/>
    <cellStyle name="Calculation 2 2 3" xfId="236" xr:uid="{00000000-0005-0000-0000-000065000000}"/>
    <cellStyle name="Calculation 2 2 3 2" xfId="237" xr:uid="{00000000-0005-0000-0000-000066000000}"/>
    <cellStyle name="Calculation 2 2 30" xfId="238" xr:uid="{00000000-0005-0000-0000-000067000000}"/>
    <cellStyle name="Calculation 2 2 30 2" xfId="239" xr:uid="{00000000-0005-0000-0000-000068000000}"/>
    <cellStyle name="Calculation 2 2 31" xfId="240" xr:uid="{00000000-0005-0000-0000-000069000000}"/>
    <cellStyle name="Calculation 2 2 31 2" xfId="241" xr:uid="{00000000-0005-0000-0000-00006A000000}"/>
    <cellStyle name="Calculation 2 2 32" xfId="242" xr:uid="{00000000-0005-0000-0000-00006B000000}"/>
    <cellStyle name="Calculation 2 2 32 2" xfId="243" xr:uid="{00000000-0005-0000-0000-00006C000000}"/>
    <cellStyle name="Calculation 2 2 33" xfId="244" xr:uid="{00000000-0005-0000-0000-00006D000000}"/>
    <cellStyle name="Calculation 2 2 33 2" xfId="245" xr:uid="{00000000-0005-0000-0000-00006E000000}"/>
    <cellStyle name="Calculation 2 2 34" xfId="246" xr:uid="{00000000-0005-0000-0000-00006F000000}"/>
    <cellStyle name="Calculation 2 2 34 2" xfId="247" xr:uid="{00000000-0005-0000-0000-000070000000}"/>
    <cellStyle name="Calculation 2 2 35" xfId="248" xr:uid="{00000000-0005-0000-0000-000071000000}"/>
    <cellStyle name="Calculation 2 2 35 2" xfId="249" xr:uid="{00000000-0005-0000-0000-000072000000}"/>
    <cellStyle name="Calculation 2 2 36" xfId="250" xr:uid="{00000000-0005-0000-0000-000073000000}"/>
    <cellStyle name="Calculation 2 2 36 2" xfId="251" xr:uid="{00000000-0005-0000-0000-000074000000}"/>
    <cellStyle name="Calculation 2 2 37" xfId="252" xr:uid="{00000000-0005-0000-0000-000075000000}"/>
    <cellStyle name="Calculation 2 2 37 2" xfId="253" xr:uid="{00000000-0005-0000-0000-000076000000}"/>
    <cellStyle name="Calculation 2 2 38" xfId="254" xr:uid="{00000000-0005-0000-0000-000077000000}"/>
    <cellStyle name="Calculation 2 2 38 2" xfId="255" xr:uid="{00000000-0005-0000-0000-000078000000}"/>
    <cellStyle name="Calculation 2 2 39" xfId="256" xr:uid="{00000000-0005-0000-0000-000079000000}"/>
    <cellStyle name="Calculation 2 2 39 2" xfId="257" xr:uid="{00000000-0005-0000-0000-00007A000000}"/>
    <cellStyle name="Calculation 2 2 4" xfId="258" xr:uid="{00000000-0005-0000-0000-00007B000000}"/>
    <cellStyle name="Calculation 2 2 4 2" xfId="259" xr:uid="{00000000-0005-0000-0000-00007C000000}"/>
    <cellStyle name="Calculation 2 2 40" xfId="260" xr:uid="{00000000-0005-0000-0000-00007D000000}"/>
    <cellStyle name="Calculation 2 2 40 2" xfId="261" xr:uid="{00000000-0005-0000-0000-00007E000000}"/>
    <cellStyle name="Calculation 2 2 41" xfId="262" xr:uid="{00000000-0005-0000-0000-00007F000000}"/>
    <cellStyle name="Calculation 2 2 41 2" xfId="263" xr:uid="{00000000-0005-0000-0000-000080000000}"/>
    <cellStyle name="Calculation 2 2 42" xfId="264" xr:uid="{00000000-0005-0000-0000-000081000000}"/>
    <cellStyle name="Calculation 2 2 42 2" xfId="265" xr:uid="{00000000-0005-0000-0000-000082000000}"/>
    <cellStyle name="Calculation 2 2 43" xfId="266" xr:uid="{00000000-0005-0000-0000-000083000000}"/>
    <cellStyle name="Calculation 2 2 43 2" xfId="267" xr:uid="{00000000-0005-0000-0000-000084000000}"/>
    <cellStyle name="Calculation 2 2 44" xfId="268" xr:uid="{00000000-0005-0000-0000-000085000000}"/>
    <cellStyle name="Calculation 2 2 44 2" xfId="269" xr:uid="{00000000-0005-0000-0000-000086000000}"/>
    <cellStyle name="Calculation 2 2 45" xfId="270" xr:uid="{00000000-0005-0000-0000-000087000000}"/>
    <cellStyle name="Calculation 2 2 45 2" xfId="271" xr:uid="{00000000-0005-0000-0000-000088000000}"/>
    <cellStyle name="Calculation 2 2 46" xfId="272" xr:uid="{00000000-0005-0000-0000-000089000000}"/>
    <cellStyle name="Calculation 2 2 46 2" xfId="273" xr:uid="{00000000-0005-0000-0000-00008A000000}"/>
    <cellStyle name="Calculation 2 2 47" xfId="274" xr:uid="{00000000-0005-0000-0000-00008B000000}"/>
    <cellStyle name="Calculation 2 2 47 2" xfId="275" xr:uid="{00000000-0005-0000-0000-00008C000000}"/>
    <cellStyle name="Calculation 2 2 48" xfId="276" xr:uid="{00000000-0005-0000-0000-00008D000000}"/>
    <cellStyle name="Calculation 2 2 48 2" xfId="277" xr:uid="{00000000-0005-0000-0000-00008E000000}"/>
    <cellStyle name="Calculation 2 2 49" xfId="278" xr:uid="{00000000-0005-0000-0000-00008F000000}"/>
    <cellStyle name="Calculation 2 2 49 2" xfId="279" xr:uid="{00000000-0005-0000-0000-000090000000}"/>
    <cellStyle name="Calculation 2 2 5" xfId="280" xr:uid="{00000000-0005-0000-0000-000091000000}"/>
    <cellStyle name="Calculation 2 2 5 2" xfId="281" xr:uid="{00000000-0005-0000-0000-000092000000}"/>
    <cellStyle name="Calculation 2 2 50" xfId="282" xr:uid="{00000000-0005-0000-0000-000093000000}"/>
    <cellStyle name="Calculation 2 2 50 2" xfId="283" xr:uid="{00000000-0005-0000-0000-000094000000}"/>
    <cellStyle name="Calculation 2 2 51" xfId="284" xr:uid="{00000000-0005-0000-0000-000095000000}"/>
    <cellStyle name="Calculation 2 2 51 2" xfId="285" xr:uid="{00000000-0005-0000-0000-000096000000}"/>
    <cellStyle name="Calculation 2 2 52" xfId="286" xr:uid="{00000000-0005-0000-0000-000097000000}"/>
    <cellStyle name="Calculation 2 2 52 2" xfId="287" xr:uid="{00000000-0005-0000-0000-000098000000}"/>
    <cellStyle name="Calculation 2 2 53" xfId="288" xr:uid="{00000000-0005-0000-0000-000099000000}"/>
    <cellStyle name="Calculation 2 2 54" xfId="289" xr:uid="{00000000-0005-0000-0000-00009A000000}"/>
    <cellStyle name="Calculation 2 2 55" xfId="290" xr:uid="{00000000-0005-0000-0000-00009B000000}"/>
    <cellStyle name="Calculation 2 2 56" xfId="291" xr:uid="{00000000-0005-0000-0000-00009C000000}"/>
    <cellStyle name="Calculation 2 2 57" xfId="292" xr:uid="{00000000-0005-0000-0000-00009D000000}"/>
    <cellStyle name="Calculation 2 2 6" xfId="293" xr:uid="{00000000-0005-0000-0000-00009E000000}"/>
    <cellStyle name="Calculation 2 2 6 2" xfId="294" xr:uid="{00000000-0005-0000-0000-00009F000000}"/>
    <cellStyle name="Calculation 2 2 7" xfId="295" xr:uid="{00000000-0005-0000-0000-0000A0000000}"/>
    <cellStyle name="Calculation 2 2 7 2" xfId="296" xr:uid="{00000000-0005-0000-0000-0000A1000000}"/>
    <cellStyle name="Calculation 2 2 8" xfId="297" xr:uid="{00000000-0005-0000-0000-0000A2000000}"/>
    <cellStyle name="Calculation 2 2 8 2" xfId="298" xr:uid="{00000000-0005-0000-0000-0000A3000000}"/>
    <cellStyle name="Calculation 2 2 9" xfId="299" xr:uid="{00000000-0005-0000-0000-0000A4000000}"/>
    <cellStyle name="Calculation 2 2 9 2" xfId="300" xr:uid="{00000000-0005-0000-0000-0000A5000000}"/>
    <cellStyle name="Calculation 2 20" xfId="301" xr:uid="{00000000-0005-0000-0000-0000A6000000}"/>
    <cellStyle name="Calculation 2 20 2" xfId="302" xr:uid="{00000000-0005-0000-0000-0000A7000000}"/>
    <cellStyle name="Calculation 2 21" xfId="303" xr:uid="{00000000-0005-0000-0000-0000A8000000}"/>
    <cellStyle name="Calculation 2 21 2" xfId="304" xr:uid="{00000000-0005-0000-0000-0000A9000000}"/>
    <cellStyle name="Calculation 2 22" xfId="305" xr:uid="{00000000-0005-0000-0000-0000AA000000}"/>
    <cellStyle name="Calculation 2 22 2" xfId="306" xr:uid="{00000000-0005-0000-0000-0000AB000000}"/>
    <cellStyle name="Calculation 2 23" xfId="307" xr:uid="{00000000-0005-0000-0000-0000AC000000}"/>
    <cellStyle name="Calculation 2 23 2" xfId="308" xr:uid="{00000000-0005-0000-0000-0000AD000000}"/>
    <cellStyle name="Calculation 2 24" xfId="309" xr:uid="{00000000-0005-0000-0000-0000AE000000}"/>
    <cellStyle name="Calculation 2 24 2" xfId="310" xr:uid="{00000000-0005-0000-0000-0000AF000000}"/>
    <cellStyle name="Calculation 2 25" xfId="311" xr:uid="{00000000-0005-0000-0000-0000B0000000}"/>
    <cellStyle name="Calculation 2 25 2" xfId="312" xr:uid="{00000000-0005-0000-0000-0000B1000000}"/>
    <cellStyle name="Calculation 2 26" xfId="313" xr:uid="{00000000-0005-0000-0000-0000B2000000}"/>
    <cellStyle name="Calculation 2 26 2" xfId="314" xr:uid="{00000000-0005-0000-0000-0000B3000000}"/>
    <cellStyle name="Calculation 2 27" xfId="315" xr:uid="{00000000-0005-0000-0000-0000B4000000}"/>
    <cellStyle name="Calculation 2 27 2" xfId="316" xr:uid="{00000000-0005-0000-0000-0000B5000000}"/>
    <cellStyle name="Calculation 2 28" xfId="317" xr:uid="{00000000-0005-0000-0000-0000B6000000}"/>
    <cellStyle name="Calculation 2 28 2" xfId="318" xr:uid="{00000000-0005-0000-0000-0000B7000000}"/>
    <cellStyle name="Calculation 2 29" xfId="319" xr:uid="{00000000-0005-0000-0000-0000B8000000}"/>
    <cellStyle name="Calculation 2 29 2" xfId="320" xr:uid="{00000000-0005-0000-0000-0000B9000000}"/>
    <cellStyle name="Calculation 2 3" xfId="321" xr:uid="{00000000-0005-0000-0000-0000BA000000}"/>
    <cellStyle name="Calculation 2 3 2" xfId="322" xr:uid="{00000000-0005-0000-0000-0000BB000000}"/>
    <cellStyle name="Calculation 2 30" xfId="323" xr:uid="{00000000-0005-0000-0000-0000BC000000}"/>
    <cellStyle name="Calculation 2 30 2" xfId="324" xr:uid="{00000000-0005-0000-0000-0000BD000000}"/>
    <cellStyle name="Calculation 2 31" xfId="325" xr:uid="{00000000-0005-0000-0000-0000BE000000}"/>
    <cellStyle name="Calculation 2 31 2" xfId="326" xr:uid="{00000000-0005-0000-0000-0000BF000000}"/>
    <cellStyle name="Calculation 2 32" xfId="327" xr:uid="{00000000-0005-0000-0000-0000C0000000}"/>
    <cellStyle name="Calculation 2 32 2" xfId="328" xr:uid="{00000000-0005-0000-0000-0000C1000000}"/>
    <cellStyle name="Calculation 2 33" xfId="329" xr:uid="{00000000-0005-0000-0000-0000C2000000}"/>
    <cellStyle name="Calculation 2 33 2" xfId="330" xr:uid="{00000000-0005-0000-0000-0000C3000000}"/>
    <cellStyle name="Calculation 2 34" xfId="331" xr:uid="{00000000-0005-0000-0000-0000C4000000}"/>
    <cellStyle name="Calculation 2 34 2" xfId="332" xr:uid="{00000000-0005-0000-0000-0000C5000000}"/>
    <cellStyle name="Calculation 2 35" xfId="333" xr:uid="{00000000-0005-0000-0000-0000C6000000}"/>
    <cellStyle name="Calculation 2 35 2" xfId="334" xr:uid="{00000000-0005-0000-0000-0000C7000000}"/>
    <cellStyle name="Calculation 2 36" xfId="335" xr:uid="{00000000-0005-0000-0000-0000C8000000}"/>
    <cellStyle name="Calculation 2 36 2" xfId="336" xr:uid="{00000000-0005-0000-0000-0000C9000000}"/>
    <cellStyle name="Calculation 2 37" xfId="337" xr:uid="{00000000-0005-0000-0000-0000CA000000}"/>
    <cellStyle name="Calculation 2 37 2" xfId="338" xr:uid="{00000000-0005-0000-0000-0000CB000000}"/>
    <cellStyle name="Calculation 2 38" xfId="339" xr:uid="{00000000-0005-0000-0000-0000CC000000}"/>
    <cellStyle name="Calculation 2 38 2" xfId="340" xr:uid="{00000000-0005-0000-0000-0000CD000000}"/>
    <cellStyle name="Calculation 2 39" xfId="341" xr:uid="{00000000-0005-0000-0000-0000CE000000}"/>
    <cellStyle name="Calculation 2 39 2" xfId="342" xr:uid="{00000000-0005-0000-0000-0000CF000000}"/>
    <cellStyle name="Calculation 2 4" xfId="343" xr:uid="{00000000-0005-0000-0000-0000D0000000}"/>
    <cellStyle name="Calculation 2 4 2" xfId="344" xr:uid="{00000000-0005-0000-0000-0000D1000000}"/>
    <cellStyle name="Calculation 2 40" xfId="345" xr:uid="{00000000-0005-0000-0000-0000D2000000}"/>
    <cellStyle name="Calculation 2 40 2" xfId="346" xr:uid="{00000000-0005-0000-0000-0000D3000000}"/>
    <cellStyle name="Calculation 2 41" xfId="347" xr:uid="{00000000-0005-0000-0000-0000D4000000}"/>
    <cellStyle name="Calculation 2 41 2" xfId="348" xr:uid="{00000000-0005-0000-0000-0000D5000000}"/>
    <cellStyle name="Calculation 2 42" xfId="349" xr:uid="{00000000-0005-0000-0000-0000D6000000}"/>
    <cellStyle name="Calculation 2 42 2" xfId="350" xr:uid="{00000000-0005-0000-0000-0000D7000000}"/>
    <cellStyle name="Calculation 2 43" xfId="351" xr:uid="{00000000-0005-0000-0000-0000D8000000}"/>
    <cellStyle name="Calculation 2 43 2" xfId="352" xr:uid="{00000000-0005-0000-0000-0000D9000000}"/>
    <cellStyle name="Calculation 2 44" xfId="353" xr:uid="{00000000-0005-0000-0000-0000DA000000}"/>
    <cellStyle name="Calculation 2 44 2" xfId="354" xr:uid="{00000000-0005-0000-0000-0000DB000000}"/>
    <cellStyle name="Calculation 2 45" xfId="355" xr:uid="{00000000-0005-0000-0000-0000DC000000}"/>
    <cellStyle name="Calculation 2 45 2" xfId="356" xr:uid="{00000000-0005-0000-0000-0000DD000000}"/>
    <cellStyle name="Calculation 2 46" xfId="357" xr:uid="{00000000-0005-0000-0000-0000DE000000}"/>
    <cellStyle name="Calculation 2 46 2" xfId="358" xr:uid="{00000000-0005-0000-0000-0000DF000000}"/>
    <cellStyle name="Calculation 2 47" xfId="359" xr:uid="{00000000-0005-0000-0000-0000E0000000}"/>
    <cellStyle name="Calculation 2 47 2" xfId="360" xr:uid="{00000000-0005-0000-0000-0000E1000000}"/>
    <cellStyle name="Calculation 2 48" xfId="361" xr:uid="{00000000-0005-0000-0000-0000E2000000}"/>
    <cellStyle name="Calculation 2 48 2" xfId="362" xr:uid="{00000000-0005-0000-0000-0000E3000000}"/>
    <cellStyle name="Calculation 2 49" xfId="363" xr:uid="{00000000-0005-0000-0000-0000E4000000}"/>
    <cellStyle name="Calculation 2 49 2" xfId="364" xr:uid="{00000000-0005-0000-0000-0000E5000000}"/>
    <cellStyle name="Calculation 2 5" xfId="365" xr:uid="{00000000-0005-0000-0000-0000E6000000}"/>
    <cellStyle name="Calculation 2 5 2" xfId="366" xr:uid="{00000000-0005-0000-0000-0000E7000000}"/>
    <cellStyle name="Calculation 2 50" xfId="367" xr:uid="{00000000-0005-0000-0000-0000E8000000}"/>
    <cellStyle name="Calculation 2 50 2" xfId="368" xr:uid="{00000000-0005-0000-0000-0000E9000000}"/>
    <cellStyle name="Calculation 2 51" xfId="369" xr:uid="{00000000-0005-0000-0000-0000EA000000}"/>
    <cellStyle name="Calculation 2 51 2" xfId="370" xr:uid="{00000000-0005-0000-0000-0000EB000000}"/>
    <cellStyle name="Calculation 2 52" xfId="371" xr:uid="{00000000-0005-0000-0000-0000EC000000}"/>
    <cellStyle name="Calculation 2 52 2" xfId="372" xr:uid="{00000000-0005-0000-0000-0000ED000000}"/>
    <cellStyle name="Calculation 2 53" xfId="373" xr:uid="{00000000-0005-0000-0000-0000EE000000}"/>
    <cellStyle name="Calculation 2 53 2" xfId="374" xr:uid="{00000000-0005-0000-0000-0000EF000000}"/>
    <cellStyle name="Calculation 2 54" xfId="375" xr:uid="{00000000-0005-0000-0000-0000F0000000}"/>
    <cellStyle name="Calculation 2 55" xfId="376" xr:uid="{00000000-0005-0000-0000-0000F1000000}"/>
    <cellStyle name="Calculation 2 56" xfId="377" xr:uid="{00000000-0005-0000-0000-0000F2000000}"/>
    <cellStyle name="Calculation 2 57" xfId="378" xr:uid="{00000000-0005-0000-0000-0000F3000000}"/>
    <cellStyle name="Calculation 2 58" xfId="379" xr:uid="{00000000-0005-0000-0000-0000F4000000}"/>
    <cellStyle name="Calculation 2 6" xfId="380" xr:uid="{00000000-0005-0000-0000-0000F5000000}"/>
    <cellStyle name="Calculation 2 6 2" xfId="381" xr:uid="{00000000-0005-0000-0000-0000F6000000}"/>
    <cellStyle name="Calculation 2 7" xfId="382" xr:uid="{00000000-0005-0000-0000-0000F7000000}"/>
    <cellStyle name="Calculation 2 7 2" xfId="383" xr:uid="{00000000-0005-0000-0000-0000F8000000}"/>
    <cellStyle name="Calculation 2 8" xfId="384" xr:uid="{00000000-0005-0000-0000-0000F9000000}"/>
    <cellStyle name="Calculation 2 8 2" xfId="385" xr:uid="{00000000-0005-0000-0000-0000FA000000}"/>
    <cellStyle name="Calculation 2 9" xfId="386" xr:uid="{00000000-0005-0000-0000-0000FB000000}"/>
    <cellStyle name="Calculation 2 9 2" xfId="387" xr:uid="{00000000-0005-0000-0000-0000FC000000}"/>
    <cellStyle name="Check Cell 2" xfId="46" xr:uid="{00000000-0005-0000-0000-0000FD000000}"/>
    <cellStyle name="Comma" xfId="1" builtinId="3"/>
    <cellStyle name="Comma 19" xfId="47" xr:uid="{00000000-0005-0000-0000-0000FF000000}"/>
    <cellStyle name="Comma 2" xfId="48" xr:uid="{00000000-0005-0000-0000-000000010000}"/>
    <cellStyle name="Comma 2 10" xfId="49" xr:uid="{00000000-0005-0000-0000-000001010000}"/>
    <cellStyle name="Comma 2 11" xfId="50" xr:uid="{00000000-0005-0000-0000-000002010000}"/>
    <cellStyle name="Comma 2 12" xfId="51" xr:uid="{00000000-0005-0000-0000-000003010000}"/>
    <cellStyle name="Comma 2 13" xfId="52" xr:uid="{00000000-0005-0000-0000-000004010000}"/>
    <cellStyle name="Comma 2 14" xfId="53" xr:uid="{00000000-0005-0000-0000-000005010000}"/>
    <cellStyle name="Comma 2 15" xfId="54" xr:uid="{00000000-0005-0000-0000-000006010000}"/>
    <cellStyle name="Comma 2 16" xfId="55" xr:uid="{00000000-0005-0000-0000-000007010000}"/>
    <cellStyle name="Comma 2 17" xfId="56" xr:uid="{00000000-0005-0000-0000-000008010000}"/>
    <cellStyle name="Comma 2 2" xfId="57" xr:uid="{00000000-0005-0000-0000-000009010000}"/>
    <cellStyle name="Comma 2 2 2" xfId="58" xr:uid="{00000000-0005-0000-0000-00000A010000}"/>
    <cellStyle name="Comma 2 2 3" xfId="59" xr:uid="{00000000-0005-0000-0000-00000B010000}"/>
    <cellStyle name="Comma 2 2 4" xfId="60" xr:uid="{00000000-0005-0000-0000-00000C010000}"/>
    <cellStyle name="Comma 2 2 5" xfId="61" xr:uid="{00000000-0005-0000-0000-00000D010000}"/>
    <cellStyle name="Comma 2 3" xfId="62" xr:uid="{00000000-0005-0000-0000-00000E010000}"/>
    <cellStyle name="Comma 2 3 2" xfId="63" xr:uid="{00000000-0005-0000-0000-00000F010000}"/>
    <cellStyle name="Comma 2 4" xfId="64" xr:uid="{00000000-0005-0000-0000-000010010000}"/>
    <cellStyle name="Comma 2 5" xfId="65" xr:uid="{00000000-0005-0000-0000-000011010000}"/>
    <cellStyle name="Comma 2 6" xfId="66" xr:uid="{00000000-0005-0000-0000-000012010000}"/>
    <cellStyle name="Comma 2 7" xfId="67" xr:uid="{00000000-0005-0000-0000-000013010000}"/>
    <cellStyle name="Comma 2 8" xfId="68" xr:uid="{00000000-0005-0000-0000-000014010000}"/>
    <cellStyle name="Comma 2 9" xfId="69" xr:uid="{00000000-0005-0000-0000-000015010000}"/>
    <cellStyle name="Comma 3" xfId="70" xr:uid="{00000000-0005-0000-0000-000016010000}"/>
    <cellStyle name="Comma 3 2" xfId="71" xr:uid="{00000000-0005-0000-0000-000017010000}"/>
    <cellStyle name="Comma 4" xfId="72" xr:uid="{00000000-0005-0000-0000-000018010000}"/>
    <cellStyle name="Comma 4 2" xfId="73" xr:uid="{00000000-0005-0000-0000-000019010000}"/>
    <cellStyle name="Comma 5" xfId="1265" xr:uid="{00000000-0005-0000-0000-00001A010000}"/>
    <cellStyle name="Currency" xfId="2" builtinId="4"/>
    <cellStyle name="Currency 2" xfId="74" xr:uid="{00000000-0005-0000-0000-00001C010000}"/>
    <cellStyle name="Currency 2 2" xfId="75" xr:uid="{00000000-0005-0000-0000-00001D010000}"/>
    <cellStyle name="Currency 2 3" xfId="76" xr:uid="{00000000-0005-0000-0000-00001E010000}"/>
    <cellStyle name="Currency 3" xfId="77" xr:uid="{00000000-0005-0000-0000-00001F010000}"/>
    <cellStyle name="Currency 4" xfId="78" xr:uid="{00000000-0005-0000-0000-000020010000}"/>
    <cellStyle name="Currency 5" xfId="1267" xr:uid="{00000000-0005-0000-0000-000021010000}"/>
    <cellStyle name="Explanatory Text 2" xfId="79" xr:uid="{00000000-0005-0000-0000-000022010000}"/>
    <cellStyle name="Good 2" xfId="80" xr:uid="{00000000-0005-0000-0000-000023010000}"/>
    <cellStyle name="Heading 1 2" xfId="81" xr:uid="{00000000-0005-0000-0000-000024010000}"/>
    <cellStyle name="Heading 2 2" xfId="82" xr:uid="{00000000-0005-0000-0000-000025010000}"/>
    <cellStyle name="Heading 3 2" xfId="83" xr:uid="{00000000-0005-0000-0000-000026010000}"/>
    <cellStyle name="Heading 4 2" xfId="84" xr:uid="{00000000-0005-0000-0000-000027010000}"/>
    <cellStyle name="Hyperlink 2" xfId="85" xr:uid="{00000000-0005-0000-0000-000028010000}"/>
    <cellStyle name="Hyperlink 2 2" xfId="388" xr:uid="{00000000-0005-0000-0000-000029010000}"/>
    <cellStyle name="Hyperlink 2 3" xfId="389" xr:uid="{00000000-0005-0000-0000-00002A010000}"/>
    <cellStyle name="Input 2" xfId="86" xr:uid="{00000000-0005-0000-0000-00002B010000}"/>
    <cellStyle name="Input 2 10" xfId="390" xr:uid="{00000000-0005-0000-0000-00002C010000}"/>
    <cellStyle name="Input 2 10 2" xfId="391" xr:uid="{00000000-0005-0000-0000-00002D010000}"/>
    <cellStyle name="Input 2 11" xfId="392" xr:uid="{00000000-0005-0000-0000-00002E010000}"/>
    <cellStyle name="Input 2 11 2" xfId="393" xr:uid="{00000000-0005-0000-0000-00002F010000}"/>
    <cellStyle name="Input 2 12" xfId="394" xr:uid="{00000000-0005-0000-0000-000030010000}"/>
    <cellStyle name="Input 2 12 2" xfId="395" xr:uid="{00000000-0005-0000-0000-000031010000}"/>
    <cellStyle name="Input 2 13" xfId="396" xr:uid="{00000000-0005-0000-0000-000032010000}"/>
    <cellStyle name="Input 2 13 2" xfId="397" xr:uid="{00000000-0005-0000-0000-000033010000}"/>
    <cellStyle name="Input 2 14" xfId="398" xr:uid="{00000000-0005-0000-0000-000034010000}"/>
    <cellStyle name="Input 2 14 2" xfId="399" xr:uid="{00000000-0005-0000-0000-000035010000}"/>
    <cellStyle name="Input 2 15" xfId="400" xr:uid="{00000000-0005-0000-0000-000036010000}"/>
    <cellStyle name="Input 2 15 2" xfId="401" xr:uid="{00000000-0005-0000-0000-000037010000}"/>
    <cellStyle name="Input 2 16" xfId="402" xr:uid="{00000000-0005-0000-0000-000038010000}"/>
    <cellStyle name="Input 2 16 2" xfId="403" xr:uid="{00000000-0005-0000-0000-000039010000}"/>
    <cellStyle name="Input 2 17" xfId="404" xr:uid="{00000000-0005-0000-0000-00003A010000}"/>
    <cellStyle name="Input 2 17 2" xfId="405" xr:uid="{00000000-0005-0000-0000-00003B010000}"/>
    <cellStyle name="Input 2 18" xfId="406" xr:uid="{00000000-0005-0000-0000-00003C010000}"/>
    <cellStyle name="Input 2 18 2" xfId="407" xr:uid="{00000000-0005-0000-0000-00003D010000}"/>
    <cellStyle name="Input 2 19" xfId="408" xr:uid="{00000000-0005-0000-0000-00003E010000}"/>
    <cellStyle name="Input 2 19 2" xfId="409" xr:uid="{00000000-0005-0000-0000-00003F010000}"/>
    <cellStyle name="Input 2 2" xfId="87" xr:uid="{00000000-0005-0000-0000-000040010000}"/>
    <cellStyle name="Input 2 2 10" xfId="410" xr:uid="{00000000-0005-0000-0000-000041010000}"/>
    <cellStyle name="Input 2 2 10 2" xfId="411" xr:uid="{00000000-0005-0000-0000-000042010000}"/>
    <cellStyle name="Input 2 2 11" xfId="412" xr:uid="{00000000-0005-0000-0000-000043010000}"/>
    <cellStyle name="Input 2 2 11 2" xfId="413" xr:uid="{00000000-0005-0000-0000-000044010000}"/>
    <cellStyle name="Input 2 2 12" xfId="414" xr:uid="{00000000-0005-0000-0000-000045010000}"/>
    <cellStyle name="Input 2 2 12 2" xfId="415" xr:uid="{00000000-0005-0000-0000-000046010000}"/>
    <cellStyle name="Input 2 2 13" xfId="416" xr:uid="{00000000-0005-0000-0000-000047010000}"/>
    <cellStyle name="Input 2 2 13 2" xfId="417" xr:uid="{00000000-0005-0000-0000-000048010000}"/>
    <cellStyle name="Input 2 2 14" xfId="418" xr:uid="{00000000-0005-0000-0000-000049010000}"/>
    <cellStyle name="Input 2 2 14 2" xfId="419" xr:uid="{00000000-0005-0000-0000-00004A010000}"/>
    <cellStyle name="Input 2 2 15" xfId="420" xr:uid="{00000000-0005-0000-0000-00004B010000}"/>
    <cellStyle name="Input 2 2 15 2" xfId="421" xr:uid="{00000000-0005-0000-0000-00004C010000}"/>
    <cellStyle name="Input 2 2 16" xfId="422" xr:uid="{00000000-0005-0000-0000-00004D010000}"/>
    <cellStyle name="Input 2 2 16 2" xfId="423" xr:uid="{00000000-0005-0000-0000-00004E010000}"/>
    <cellStyle name="Input 2 2 17" xfId="424" xr:uid="{00000000-0005-0000-0000-00004F010000}"/>
    <cellStyle name="Input 2 2 17 2" xfId="425" xr:uid="{00000000-0005-0000-0000-000050010000}"/>
    <cellStyle name="Input 2 2 18" xfId="426" xr:uid="{00000000-0005-0000-0000-000051010000}"/>
    <cellStyle name="Input 2 2 18 2" xfId="427" xr:uid="{00000000-0005-0000-0000-000052010000}"/>
    <cellStyle name="Input 2 2 19" xfId="428" xr:uid="{00000000-0005-0000-0000-000053010000}"/>
    <cellStyle name="Input 2 2 19 2" xfId="429" xr:uid="{00000000-0005-0000-0000-000054010000}"/>
    <cellStyle name="Input 2 2 2" xfId="430" xr:uid="{00000000-0005-0000-0000-000055010000}"/>
    <cellStyle name="Input 2 2 2 2" xfId="431" xr:uid="{00000000-0005-0000-0000-000056010000}"/>
    <cellStyle name="Input 2 2 20" xfId="432" xr:uid="{00000000-0005-0000-0000-000057010000}"/>
    <cellStyle name="Input 2 2 20 2" xfId="433" xr:uid="{00000000-0005-0000-0000-000058010000}"/>
    <cellStyle name="Input 2 2 21" xfId="434" xr:uid="{00000000-0005-0000-0000-000059010000}"/>
    <cellStyle name="Input 2 2 21 2" xfId="435" xr:uid="{00000000-0005-0000-0000-00005A010000}"/>
    <cellStyle name="Input 2 2 22" xfId="436" xr:uid="{00000000-0005-0000-0000-00005B010000}"/>
    <cellStyle name="Input 2 2 22 2" xfId="437" xr:uid="{00000000-0005-0000-0000-00005C010000}"/>
    <cellStyle name="Input 2 2 23" xfId="438" xr:uid="{00000000-0005-0000-0000-00005D010000}"/>
    <cellStyle name="Input 2 2 23 2" xfId="439" xr:uid="{00000000-0005-0000-0000-00005E010000}"/>
    <cellStyle name="Input 2 2 24" xfId="440" xr:uid="{00000000-0005-0000-0000-00005F010000}"/>
    <cellStyle name="Input 2 2 24 2" xfId="441" xr:uid="{00000000-0005-0000-0000-000060010000}"/>
    <cellStyle name="Input 2 2 25" xfId="442" xr:uid="{00000000-0005-0000-0000-000061010000}"/>
    <cellStyle name="Input 2 2 25 2" xfId="443" xr:uid="{00000000-0005-0000-0000-000062010000}"/>
    <cellStyle name="Input 2 2 26" xfId="444" xr:uid="{00000000-0005-0000-0000-000063010000}"/>
    <cellStyle name="Input 2 2 26 2" xfId="445" xr:uid="{00000000-0005-0000-0000-000064010000}"/>
    <cellStyle name="Input 2 2 27" xfId="446" xr:uid="{00000000-0005-0000-0000-000065010000}"/>
    <cellStyle name="Input 2 2 27 2" xfId="447" xr:uid="{00000000-0005-0000-0000-000066010000}"/>
    <cellStyle name="Input 2 2 28" xfId="448" xr:uid="{00000000-0005-0000-0000-000067010000}"/>
    <cellStyle name="Input 2 2 28 2" xfId="449" xr:uid="{00000000-0005-0000-0000-000068010000}"/>
    <cellStyle name="Input 2 2 29" xfId="450" xr:uid="{00000000-0005-0000-0000-000069010000}"/>
    <cellStyle name="Input 2 2 29 2" xfId="451" xr:uid="{00000000-0005-0000-0000-00006A010000}"/>
    <cellStyle name="Input 2 2 3" xfId="452" xr:uid="{00000000-0005-0000-0000-00006B010000}"/>
    <cellStyle name="Input 2 2 3 2" xfId="453" xr:uid="{00000000-0005-0000-0000-00006C010000}"/>
    <cellStyle name="Input 2 2 30" xfId="454" xr:uid="{00000000-0005-0000-0000-00006D010000}"/>
    <cellStyle name="Input 2 2 30 2" xfId="455" xr:uid="{00000000-0005-0000-0000-00006E010000}"/>
    <cellStyle name="Input 2 2 31" xfId="456" xr:uid="{00000000-0005-0000-0000-00006F010000}"/>
    <cellStyle name="Input 2 2 31 2" xfId="457" xr:uid="{00000000-0005-0000-0000-000070010000}"/>
    <cellStyle name="Input 2 2 32" xfId="458" xr:uid="{00000000-0005-0000-0000-000071010000}"/>
    <cellStyle name="Input 2 2 32 2" xfId="459" xr:uid="{00000000-0005-0000-0000-000072010000}"/>
    <cellStyle name="Input 2 2 33" xfId="460" xr:uid="{00000000-0005-0000-0000-000073010000}"/>
    <cellStyle name="Input 2 2 33 2" xfId="461" xr:uid="{00000000-0005-0000-0000-000074010000}"/>
    <cellStyle name="Input 2 2 34" xfId="462" xr:uid="{00000000-0005-0000-0000-000075010000}"/>
    <cellStyle name="Input 2 2 34 2" xfId="463" xr:uid="{00000000-0005-0000-0000-000076010000}"/>
    <cellStyle name="Input 2 2 35" xfId="464" xr:uid="{00000000-0005-0000-0000-000077010000}"/>
    <cellStyle name="Input 2 2 35 2" xfId="465" xr:uid="{00000000-0005-0000-0000-000078010000}"/>
    <cellStyle name="Input 2 2 36" xfId="466" xr:uid="{00000000-0005-0000-0000-000079010000}"/>
    <cellStyle name="Input 2 2 36 2" xfId="467" xr:uid="{00000000-0005-0000-0000-00007A010000}"/>
    <cellStyle name="Input 2 2 37" xfId="468" xr:uid="{00000000-0005-0000-0000-00007B010000}"/>
    <cellStyle name="Input 2 2 37 2" xfId="469" xr:uid="{00000000-0005-0000-0000-00007C010000}"/>
    <cellStyle name="Input 2 2 38" xfId="470" xr:uid="{00000000-0005-0000-0000-00007D010000}"/>
    <cellStyle name="Input 2 2 38 2" xfId="471" xr:uid="{00000000-0005-0000-0000-00007E010000}"/>
    <cellStyle name="Input 2 2 39" xfId="472" xr:uid="{00000000-0005-0000-0000-00007F010000}"/>
    <cellStyle name="Input 2 2 39 2" xfId="473" xr:uid="{00000000-0005-0000-0000-000080010000}"/>
    <cellStyle name="Input 2 2 4" xfId="474" xr:uid="{00000000-0005-0000-0000-000081010000}"/>
    <cellStyle name="Input 2 2 4 2" xfId="475" xr:uid="{00000000-0005-0000-0000-000082010000}"/>
    <cellStyle name="Input 2 2 40" xfId="476" xr:uid="{00000000-0005-0000-0000-000083010000}"/>
    <cellStyle name="Input 2 2 40 2" xfId="477" xr:uid="{00000000-0005-0000-0000-000084010000}"/>
    <cellStyle name="Input 2 2 41" xfId="478" xr:uid="{00000000-0005-0000-0000-000085010000}"/>
    <cellStyle name="Input 2 2 41 2" xfId="479" xr:uid="{00000000-0005-0000-0000-000086010000}"/>
    <cellStyle name="Input 2 2 42" xfId="480" xr:uid="{00000000-0005-0000-0000-000087010000}"/>
    <cellStyle name="Input 2 2 42 2" xfId="481" xr:uid="{00000000-0005-0000-0000-000088010000}"/>
    <cellStyle name="Input 2 2 43" xfId="482" xr:uid="{00000000-0005-0000-0000-000089010000}"/>
    <cellStyle name="Input 2 2 43 2" xfId="483" xr:uid="{00000000-0005-0000-0000-00008A010000}"/>
    <cellStyle name="Input 2 2 44" xfId="484" xr:uid="{00000000-0005-0000-0000-00008B010000}"/>
    <cellStyle name="Input 2 2 44 2" xfId="485" xr:uid="{00000000-0005-0000-0000-00008C010000}"/>
    <cellStyle name="Input 2 2 45" xfId="486" xr:uid="{00000000-0005-0000-0000-00008D010000}"/>
    <cellStyle name="Input 2 2 45 2" xfId="487" xr:uid="{00000000-0005-0000-0000-00008E010000}"/>
    <cellStyle name="Input 2 2 46" xfId="488" xr:uid="{00000000-0005-0000-0000-00008F010000}"/>
    <cellStyle name="Input 2 2 46 2" xfId="489" xr:uid="{00000000-0005-0000-0000-000090010000}"/>
    <cellStyle name="Input 2 2 47" xfId="490" xr:uid="{00000000-0005-0000-0000-000091010000}"/>
    <cellStyle name="Input 2 2 47 2" xfId="491" xr:uid="{00000000-0005-0000-0000-000092010000}"/>
    <cellStyle name="Input 2 2 48" xfId="492" xr:uid="{00000000-0005-0000-0000-000093010000}"/>
    <cellStyle name="Input 2 2 48 2" xfId="493" xr:uid="{00000000-0005-0000-0000-000094010000}"/>
    <cellStyle name="Input 2 2 49" xfId="494" xr:uid="{00000000-0005-0000-0000-000095010000}"/>
    <cellStyle name="Input 2 2 49 2" xfId="495" xr:uid="{00000000-0005-0000-0000-000096010000}"/>
    <cellStyle name="Input 2 2 5" xfId="496" xr:uid="{00000000-0005-0000-0000-000097010000}"/>
    <cellStyle name="Input 2 2 5 2" xfId="497" xr:uid="{00000000-0005-0000-0000-000098010000}"/>
    <cellStyle name="Input 2 2 50" xfId="498" xr:uid="{00000000-0005-0000-0000-000099010000}"/>
    <cellStyle name="Input 2 2 50 2" xfId="499" xr:uid="{00000000-0005-0000-0000-00009A010000}"/>
    <cellStyle name="Input 2 2 51" xfId="500" xr:uid="{00000000-0005-0000-0000-00009B010000}"/>
    <cellStyle name="Input 2 2 51 2" xfId="501" xr:uid="{00000000-0005-0000-0000-00009C010000}"/>
    <cellStyle name="Input 2 2 52" xfId="502" xr:uid="{00000000-0005-0000-0000-00009D010000}"/>
    <cellStyle name="Input 2 2 52 2" xfId="503" xr:uid="{00000000-0005-0000-0000-00009E010000}"/>
    <cellStyle name="Input 2 2 53" xfId="504" xr:uid="{00000000-0005-0000-0000-00009F010000}"/>
    <cellStyle name="Input 2 2 54" xfId="505" xr:uid="{00000000-0005-0000-0000-0000A0010000}"/>
    <cellStyle name="Input 2 2 55" xfId="506" xr:uid="{00000000-0005-0000-0000-0000A1010000}"/>
    <cellStyle name="Input 2 2 56" xfId="507" xr:uid="{00000000-0005-0000-0000-0000A2010000}"/>
    <cellStyle name="Input 2 2 57" xfId="508" xr:uid="{00000000-0005-0000-0000-0000A3010000}"/>
    <cellStyle name="Input 2 2 6" xfId="509" xr:uid="{00000000-0005-0000-0000-0000A4010000}"/>
    <cellStyle name="Input 2 2 6 2" xfId="510" xr:uid="{00000000-0005-0000-0000-0000A5010000}"/>
    <cellStyle name="Input 2 2 7" xfId="511" xr:uid="{00000000-0005-0000-0000-0000A6010000}"/>
    <cellStyle name="Input 2 2 7 2" xfId="512" xr:uid="{00000000-0005-0000-0000-0000A7010000}"/>
    <cellStyle name="Input 2 2 8" xfId="513" xr:uid="{00000000-0005-0000-0000-0000A8010000}"/>
    <cellStyle name="Input 2 2 8 2" xfId="514" xr:uid="{00000000-0005-0000-0000-0000A9010000}"/>
    <cellStyle name="Input 2 2 9" xfId="515" xr:uid="{00000000-0005-0000-0000-0000AA010000}"/>
    <cellStyle name="Input 2 2 9 2" xfId="516" xr:uid="{00000000-0005-0000-0000-0000AB010000}"/>
    <cellStyle name="Input 2 20" xfId="517" xr:uid="{00000000-0005-0000-0000-0000AC010000}"/>
    <cellStyle name="Input 2 20 2" xfId="518" xr:uid="{00000000-0005-0000-0000-0000AD010000}"/>
    <cellStyle name="Input 2 21" xfId="519" xr:uid="{00000000-0005-0000-0000-0000AE010000}"/>
    <cellStyle name="Input 2 21 2" xfId="520" xr:uid="{00000000-0005-0000-0000-0000AF010000}"/>
    <cellStyle name="Input 2 22" xfId="521" xr:uid="{00000000-0005-0000-0000-0000B0010000}"/>
    <cellStyle name="Input 2 22 2" xfId="522" xr:uid="{00000000-0005-0000-0000-0000B1010000}"/>
    <cellStyle name="Input 2 23" xfId="523" xr:uid="{00000000-0005-0000-0000-0000B2010000}"/>
    <cellStyle name="Input 2 23 2" xfId="524" xr:uid="{00000000-0005-0000-0000-0000B3010000}"/>
    <cellStyle name="Input 2 24" xfId="525" xr:uid="{00000000-0005-0000-0000-0000B4010000}"/>
    <cellStyle name="Input 2 24 2" xfId="526" xr:uid="{00000000-0005-0000-0000-0000B5010000}"/>
    <cellStyle name="Input 2 25" xfId="527" xr:uid="{00000000-0005-0000-0000-0000B6010000}"/>
    <cellStyle name="Input 2 25 2" xfId="528" xr:uid="{00000000-0005-0000-0000-0000B7010000}"/>
    <cellStyle name="Input 2 26" xfId="529" xr:uid="{00000000-0005-0000-0000-0000B8010000}"/>
    <cellStyle name="Input 2 26 2" xfId="530" xr:uid="{00000000-0005-0000-0000-0000B9010000}"/>
    <cellStyle name="Input 2 27" xfId="531" xr:uid="{00000000-0005-0000-0000-0000BA010000}"/>
    <cellStyle name="Input 2 27 2" xfId="532" xr:uid="{00000000-0005-0000-0000-0000BB010000}"/>
    <cellStyle name="Input 2 28" xfId="533" xr:uid="{00000000-0005-0000-0000-0000BC010000}"/>
    <cellStyle name="Input 2 28 2" xfId="534" xr:uid="{00000000-0005-0000-0000-0000BD010000}"/>
    <cellStyle name="Input 2 29" xfId="535" xr:uid="{00000000-0005-0000-0000-0000BE010000}"/>
    <cellStyle name="Input 2 29 2" xfId="536" xr:uid="{00000000-0005-0000-0000-0000BF010000}"/>
    <cellStyle name="Input 2 3" xfId="537" xr:uid="{00000000-0005-0000-0000-0000C0010000}"/>
    <cellStyle name="Input 2 3 2" xfId="538" xr:uid="{00000000-0005-0000-0000-0000C1010000}"/>
    <cellStyle name="Input 2 30" xfId="539" xr:uid="{00000000-0005-0000-0000-0000C2010000}"/>
    <cellStyle name="Input 2 30 2" xfId="540" xr:uid="{00000000-0005-0000-0000-0000C3010000}"/>
    <cellStyle name="Input 2 31" xfId="541" xr:uid="{00000000-0005-0000-0000-0000C4010000}"/>
    <cellStyle name="Input 2 31 2" xfId="542" xr:uid="{00000000-0005-0000-0000-0000C5010000}"/>
    <cellStyle name="Input 2 32" xfId="543" xr:uid="{00000000-0005-0000-0000-0000C6010000}"/>
    <cellStyle name="Input 2 32 2" xfId="544" xr:uid="{00000000-0005-0000-0000-0000C7010000}"/>
    <cellStyle name="Input 2 33" xfId="545" xr:uid="{00000000-0005-0000-0000-0000C8010000}"/>
    <cellStyle name="Input 2 33 2" xfId="546" xr:uid="{00000000-0005-0000-0000-0000C9010000}"/>
    <cellStyle name="Input 2 34" xfId="547" xr:uid="{00000000-0005-0000-0000-0000CA010000}"/>
    <cellStyle name="Input 2 34 2" xfId="548" xr:uid="{00000000-0005-0000-0000-0000CB010000}"/>
    <cellStyle name="Input 2 35" xfId="549" xr:uid="{00000000-0005-0000-0000-0000CC010000}"/>
    <cellStyle name="Input 2 35 2" xfId="550" xr:uid="{00000000-0005-0000-0000-0000CD010000}"/>
    <cellStyle name="Input 2 36" xfId="551" xr:uid="{00000000-0005-0000-0000-0000CE010000}"/>
    <cellStyle name="Input 2 36 2" xfId="552" xr:uid="{00000000-0005-0000-0000-0000CF010000}"/>
    <cellStyle name="Input 2 37" xfId="553" xr:uid="{00000000-0005-0000-0000-0000D0010000}"/>
    <cellStyle name="Input 2 37 2" xfId="554" xr:uid="{00000000-0005-0000-0000-0000D1010000}"/>
    <cellStyle name="Input 2 38" xfId="555" xr:uid="{00000000-0005-0000-0000-0000D2010000}"/>
    <cellStyle name="Input 2 38 2" xfId="556" xr:uid="{00000000-0005-0000-0000-0000D3010000}"/>
    <cellStyle name="Input 2 39" xfId="557" xr:uid="{00000000-0005-0000-0000-0000D4010000}"/>
    <cellStyle name="Input 2 39 2" xfId="558" xr:uid="{00000000-0005-0000-0000-0000D5010000}"/>
    <cellStyle name="Input 2 4" xfId="559" xr:uid="{00000000-0005-0000-0000-0000D6010000}"/>
    <cellStyle name="Input 2 4 2" xfId="560" xr:uid="{00000000-0005-0000-0000-0000D7010000}"/>
    <cellStyle name="Input 2 40" xfId="561" xr:uid="{00000000-0005-0000-0000-0000D8010000}"/>
    <cellStyle name="Input 2 40 2" xfId="562" xr:uid="{00000000-0005-0000-0000-0000D9010000}"/>
    <cellStyle name="Input 2 41" xfId="563" xr:uid="{00000000-0005-0000-0000-0000DA010000}"/>
    <cellStyle name="Input 2 41 2" xfId="564" xr:uid="{00000000-0005-0000-0000-0000DB010000}"/>
    <cellStyle name="Input 2 42" xfId="565" xr:uid="{00000000-0005-0000-0000-0000DC010000}"/>
    <cellStyle name="Input 2 42 2" xfId="566" xr:uid="{00000000-0005-0000-0000-0000DD010000}"/>
    <cellStyle name="Input 2 43" xfId="567" xr:uid="{00000000-0005-0000-0000-0000DE010000}"/>
    <cellStyle name="Input 2 43 2" xfId="568" xr:uid="{00000000-0005-0000-0000-0000DF010000}"/>
    <cellStyle name="Input 2 44" xfId="569" xr:uid="{00000000-0005-0000-0000-0000E0010000}"/>
    <cellStyle name="Input 2 44 2" xfId="570" xr:uid="{00000000-0005-0000-0000-0000E1010000}"/>
    <cellStyle name="Input 2 45" xfId="571" xr:uid="{00000000-0005-0000-0000-0000E2010000}"/>
    <cellStyle name="Input 2 45 2" xfId="572" xr:uid="{00000000-0005-0000-0000-0000E3010000}"/>
    <cellStyle name="Input 2 46" xfId="573" xr:uid="{00000000-0005-0000-0000-0000E4010000}"/>
    <cellStyle name="Input 2 46 2" xfId="574" xr:uid="{00000000-0005-0000-0000-0000E5010000}"/>
    <cellStyle name="Input 2 47" xfId="575" xr:uid="{00000000-0005-0000-0000-0000E6010000}"/>
    <cellStyle name="Input 2 47 2" xfId="576" xr:uid="{00000000-0005-0000-0000-0000E7010000}"/>
    <cellStyle name="Input 2 48" xfId="577" xr:uid="{00000000-0005-0000-0000-0000E8010000}"/>
    <cellStyle name="Input 2 48 2" xfId="578" xr:uid="{00000000-0005-0000-0000-0000E9010000}"/>
    <cellStyle name="Input 2 49" xfId="579" xr:uid="{00000000-0005-0000-0000-0000EA010000}"/>
    <cellStyle name="Input 2 49 2" xfId="580" xr:uid="{00000000-0005-0000-0000-0000EB010000}"/>
    <cellStyle name="Input 2 5" xfId="581" xr:uid="{00000000-0005-0000-0000-0000EC010000}"/>
    <cellStyle name="Input 2 5 2" xfId="582" xr:uid="{00000000-0005-0000-0000-0000ED010000}"/>
    <cellStyle name="Input 2 50" xfId="583" xr:uid="{00000000-0005-0000-0000-0000EE010000}"/>
    <cellStyle name="Input 2 50 2" xfId="584" xr:uid="{00000000-0005-0000-0000-0000EF010000}"/>
    <cellStyle name="Input 2 51" xfId="585" xr:uid="{00000000-0005-0000-0000-0000F0010000}"/>
    <cellStyle name="Input 2 51 2" xfId="586" xr:uid="{00000000-0005-0000-0000-0000F1010000}"/>
    <cellStyle name="Input 2 52" xfId="587" xr:uid="{00000000-0005-0000-0000-0000F2010000}"/>
    <cellStyle name="Input 2 52 2" xfId="588" xr:uid="{00000000-0005-0000-0000-0000F3010000}"/>
    <cellStyle name="Input 2 53" xfId="589" xr:uid="{00000000-0005-0000-0000-0000F4010000}"/>
    <cellStyle name="Input 2 53 2" xfId="590" xr:uid="{00000000-0005-0000-0000-0000F5010000}"/>
    <cellStyle name="Input 2 54" xfId="591" xr:uid="{00000000-0005-0000-0000-0000F6010000}"/>
    <cellStyle name="Input 2 55" xfId="592" xr:uid="{00000000-0005-0000-0000-0000F7010000}"/>
    <cellStyle name="Input 2 56" xfId="593" xr:uid="{00000000-0005-0000-0000-0000F8010000}"/>
    <cellStyle name="Input 2 57" xfId="594" xr:uid="{00000000-0005-0000-0000-0000F9010000}"/>
    <cellStyle name="Input 2 58" xfId="595" xr:uid="{00000000-0005-0000-0000-0000FA010000}"/>
    <cellStyle name="Input 2 6" xfId="596" xr:uid="{00000000-0005-0000-0000-0000FB010000}"/>
    <cellStyle name="Input 2 6 2" xfId="597" xr:uid="{00000000-0005-0000-0000-0000FC010000}"/>
    <cellStyle name="Input 2 7" xfId="598" xr:uid="{00000000-0005-0000-0000-0000FD010000}"/>
    <cellStyle name="Input 2 7 2" xfId="599" xr:uid="{00000000-0005-0000-0000-0000FE010000}"/>
    <cellStyle name="Input 2 8" xfId="600" xr:uid="{00000000-0005-0000-0000-0000FF010000}"/>
    <cellStyle name="Input 2 8 2" xfId="601" xr:uid="{00000000-0005-0000-0000-000000020000}"/>
    <cellStyle name="Input 2 9" xfId="602" xr:uid="{00000000-0005-0000-0000-000001020000}"/>
    <cellStyle name="Input 2 9 2" xfId="603" xr:uid="{00000000-0005-0000-0000-000002020000}"/>
    <cellStyle name="Linked Cell 2" xfId="88" xr:uid="{00000000-0005-0000-0000-000003020000}"/>
    <cellStyle name="Neutral 2" xfId="89" xr:uid="{00000000-0005-0000-0000-000004020000}"/>
    <cellStyle name="Normal" xfId="0" builtinId="0"/>
    <cellStyle name="Normal 10" xfId="90" xr:uid="{00000000-0005-0000-0000-000006020000}"/>
    <cellStyle name="Normal 11" xfId="91" xr:uid="{00000000-0005-0000-0000-000007020000}"/>
    <cellStyle name="Normal 2" xfId="3" xr:uid="{00000000-0005-0000-0000-000008020000}"/>
    <cellStyle name="Normal 2 10" xfId="92" xr:uid="{00000000-0005-0000-0000-000009020000}"/>
    <cellStyle name="Normal 2 10 2" xfId="93" xr:uid="{00000000-0005-0000-0000-00000A020000}"/>
    <cellStyle name="Normal 2 11" xfId="94" xr:uid="{00000000-0005-0000-0000-00000B020000}"/>
    <cellStyle name="Normal 2 11 2" xfId="95" xr:uid="{00000000-0005-0000-0000-00000C020000}"/>
    <cellStyle name="Normal 2 12" xfId="96" xr:uid="{00000000-0005-0000-0000-00000D020000}"/>
    <cellStyle name="Normal 2 12 2" xfId="97" xr:uid="{00000000-0005-0000-0000-00000E020000}"/>
    <cellStyle name="Normal 2 12 3" xfId="98" xr:uid="{00000000-0005-0000-0000-00000F020000}"/>
    <cellStyle name="Normal 2 12 4" xfId="99" xr:uid="{00000000-0005-0000-0000-000010020000}"/>
    <cellStyle name="Normal 2 12 5" xfId="100" xr:uid="{00000000-0005-0000-0000-000011020000}"/>
    <cellStyle name="Normal 2 12 6" xfId="101" xr:uid="{00000000-0005-0000-0000-000012020000}"/>
    <cellStyle name="Normal 2 12 7" xfId="102" xr:uid="{00000000-0005-0000-0000-000013020000}"/>
    <cellStyle name="Normal 2 12 8" xfId="103" xr:uid="{00000000-0005-0000-0000-000014020000}"/>
    <cellStyle name="Normal 2 13" xfId="104" xr:uid="{00000000-0005-0000-0000-000015020000}"/>
    <cellStyle name="Normal 2 13 2" xfId="105" xr:uid="{00000000-0005-0000-0000-000016020000}"/>
    <cellStyle name="Normal 2 14" xfId="106" xr:uid="{00000000-0005-0000-0000-000017020000}"/>
    <cellStyle name="Normal 2 14 2" xfId="107" xr:uid="{00000000-0005-0000-0000-000018020000}"/>
    <cellStyle name="Normal 2 15" xfId="108" xr:uid="{00000000-0005-0000-0000-000019020000}"/>
    <cellStyle name="Normal 2 15 2" xfId="109" xr:uid="{00000000-0005-0000-0000-00001A020000}"/>
    <cellStyle name="Normal 2 16" xfId="110" xr:uid="{00000000-0005-0000-0000-00001B020000}"/>
    <cellStyle name="Normal 2 17" xfId="111" xr:uid="{00000000-0005-0000-0000-00001C020000}"/>
    <cellStyle name="Normal 2 18" xfId="112" xr:uid="{00000000-0005-0000-0000-00001D020000}"/>
    <cellStyle name="Normal 2 2" xfId="113" xr:uid="{00000000-0005-0000-0000-00001E020000}"/>
    <cellStyle name="Normal 2 2 10" xfId="114" xr:uid="{00000000-0005-0000-0000-00001F020000}"/>
    <cellStyle name="Normal 2 2 11" xfId="604" xr:uid="{00000000-0005-0000-0000-000020020000}"/>
    <cellStyle name="Normal 2 2 12" xfId="605" xr:uid="{00000000-0005-0000-0000-000021020000}"/>
    <cellStyle name="Normal 2 2 2" xfId="115" xr:uid="{00000000-0005-0000-0000-000022020000}"/>
    <cellStyle name="Normal 2 2 2 2" xfId="116" xr:uid="{00000000-0005-0000-0000-000023020000}"/>
    <cellStyle name="Normal 2 2 2 3" xfId="117" xr:uid="{00000000-0005-0000-0000-000024020000}"/>
    <cellStyle name="Normal 2 2 2 4" xfId="118" xr:uid="{00000000-0005-0000-0000-000025020000}"/>
    <cellStyle name="Normal 2 2 2 5" xfId="119" xr:uid="{00000000-0005-0000-0000-000026020000}"/>
    <cellStyle name="Normal 2 2 2 6" xfId="120" xr:uid="{00000000-0005-0000-0000-000027020000}"/>
    <cellStyle name="Normal 2 2 2 7" xfId="121" xr:uid="{00000000-0005-0000-0000-000028020000}"/>
    <cellStyle name="Normal 2 2 3" xfId="122" xr:uid="{00000000-0005-0000-0000-000029020000}"/>
    <cellStyle name="Normal 2 2 4" xfId="123" xr:uid="{00000000-0005-0000-0000-00002A020000}"/>
    <cellStyle name="Normal 2 2 5" xfId="124" xr:uid="{00000000-0005-0000-0000-00002B020000}"/>
    <cellStyle name="Normal 2 2 6" xfId="125" xr:uid="{00000000-0005-0000-0000-00002C020000}"/>
    <cellStyle name="Normal 2 2 7" xfId="126" xr:uid="{00000000-0005-0000-0000-00002D020000}"/>
    <cellStyle name="Normal 2 2 8" xfId="127" xr:uid="{00000000-0005-0000-0000-00002E020000}"/>
    <cellStyle name="Normal 2 2 9" xfId="128" xr:uid="{00000000-0005-0000-0000-00002F020000}"/>
    <cellStyle name="Normal 2 3" xfId="129" xr:uid="{00000000-0005-0000-0000-000030020000}"/>
    <cellStyle name="Normal 2 3 2" xfId="130" xr:uid="{00000000-0005-0000-0000-000031020000}"/>
    <cellStyle name="Normal 2 3 3" xfId="131" xr:uid="{00000000-0005-0000-0000-000032020000}"/>
    <cellStyle name="Normal 2 3 4" xfId="606" xr:uid="{00000000-0005-0000-0000-000033020000}"/>
    <cellStyle name="Normal 2 4" xfId="132" xr:uid="{00000000-0005-0000-0000-000034020000}"/>
    <cellStyle name="Normal 2 4 2" xfId="133" xr:uid="{00000000-0005-0000-0000-000035020000}"/>
    <cellStyle name="Normal 2 4 3" xfId="134" xr:uid="{00000000-0005-0000-0000-000036020000}"/>
    <cellStyle name="Normal 2 4 4" xfId="607" xr:uid="{00000000-0005-0000-0000-000037020000}"/>
    <cellStyle name="Normal 2 4 5" xfId="608" xr:uid="{00000000-0005-0000-0000-000038020000}"/>
    <cellStyle name="Normal 2 5" xfId="135" xr:uid="{00000000-0005-0000-0000-000039020000}"/>
    <cellStyle name="Normal 2 5 2" xfId="136" xr:uid="{00000000-0005-0000-0000-00003A020000}"/>
    <cellStyle name="Normal 2 5 3" xfId="137" xr:uid="{00000000-0005-0000-0000-00003B020000}"/>
    <cellStyle name="Normal 2 6" xfId="138" xr:uid="{00000000-0005-0000-0000-00003C020000}"/>
    <cellStyle name="Normal 2 6 2" xfId="139" xr:uid="{00000000-0005-0000-0000-00003D020000}"/>
    <cellStyle name="Normal 2 7" xfId="140" xr:uid="{00000000-0005-0000-0000-00003E020000}"/>
    <cellStyle name="Normal 2 7 2" xfId="141" xr:uid="{00000000-0005-0000-0000-00003F020000}"/>
    <cellStyle name="Normal 2 8" xfId="142" xr:uid="{00000000-0005-0000-0000-000040020000}"/>
    <cellStyle name="Normal 2 8 2" xfId="143" xr:uid="{00000000-0005-0000-0000-000041020000}"/>
    <cellStyle name="Normal 2 9" xfId="144" xr:uid="{00000000-0005-0000-0000-000042020000}"/>
    <cellStyle name="Normal 2 9 2" xfId="145" xr:uid="{00000000-0005-0000-0000-000043020000}"/>
    <cellStyle name="Normal 3" xfId="146" xr:uid="{00000000-0005-0000-0000-000044020000}"/>
    <cellStyle name="Normal 3 2" xfId="147" xr:uid="{00000000-0005-0000-0000-000045020000}"/>
    <cellStyle name="Normal 3 2 2" xfId="148" xr:uid="{00000000-0005-0000-0000-000046020000}"/>
    <cellStyle name="Normal 3 2 3" xfId="609" xr:uid="{00000000-0005-0000-0000-000047020000}"/>
    <cellStyle name="Normal 3 2 4" xfId="610" xr:uid="{00000000-0005-0000-0000-000048020000}"/>
    <cellStyle name="Normal 3 3" xfId="149" xr:uid="{00000000-0005-0000-0000-000049020000}"/>
    <cellStyle name="Normal 3 4" xfId="611" xr:uid="{00000000-0005-0000-0000-00004A020000}"/>
    <cellStyle name="Normal 3 5" xfId="612" xr:uid="{00000000-0005-0000-0000-00004B020000}"/>
    <cellStyle name="Normal 4" xfId="150" xr:uid="{00000000-0005-0000-0000-00004C020000}"/>
    <cellStyle name="Normal 4 2" xfId="151" xr:uid="{00000000-0005-0000-0000-00004D020000}"/>
    <cellStyle name="Normal 4 3" xfId="152" xr:uid="{00000000-0005-0000-0000-00004E020000}"/>
    <cellStyle name="Normal 4 4" xfId="613" xr:uid="{00000000-0005-0000-0000-00004F020000}"/>
    <cellStyle name="Normal 5" xfId="153" xr:uid="{00000000-0005-0000-0000-000050020000}"/>
    <cellStyle name="Normal 5 2" xfId="154" xr:uid="{00000000-0005-0000-0000-000051020000}"/>
    <cellStyle name="Normal 6" xfId="155" xr:uid="{00000000-0005-0000-0000-000052020000}"/>
    <cellStyle name="Normal 6 2" xfId="156" xr:uid="{00000000-0005-0000-0000-000053020000}"/>
    <cellStyle name="Normal 7" xfId="157" xr:uid="{00000000-0005-0000-0000-000054020000}"/>
    <cellStyle name="Normal 7 2" xfId="158" xr:uid="{00000000-0005-0000-0000-000055020000}"/>
    <cellStyle name="Normal 8" xfId="159" xr:uid="{00000000-0005-0000-0000-000056020000}"/>
    <cellStyle name="Normal 8 2" xfId="160" xr:uid="{00000000-0005-0000-0000-000057020000}"/>
    <cellStyle name="Normal 9" xfId="161" xr:uid="{00000000-0005-0000-0000-000058020000}"/>
    <cellStyle name="Normal 9 2" xfId="1266" xr:uid="{00000000-0005-0000-0000-000059020000}"/>
    <cellStyle name="Normal_2006-07 Schedule 5 Draft" xfId="4" xr:uid="{00000000-0005-0000-0000-00005A020000}"/>
    <cellStyle name="Normal_pyaje" xfId="5" xr:uid="{00000000-0005-0000-0000-00005B020000}"/>
    <cellStyle name="Normal_PYCollegeSNA" xfId="6" xr:uid="{00000000-0005-0000-0000-00005C020000}"/>
    <cellStyle name="Note 2" xfId="162" xr:uid="{00000000-0005-0000-0000-00005D020000}"/>
    <cellStyle name="Note 2 2" xfId="163" xr:uid="{00000000-0005-0000-0000-00005E020000}"/>
    <cellStyle name="Note 2 3" xfId="164" xr:uid="{00000000-0005-0000-0000-00005F020000}"/>
    <cellStyle name="Note 2 3 10" xfId="614" xr:uid="{00000000-0005-0000-0000-000060020000}"/>
    <cellStyle name="Note 2 3 10 2" xfId="615" xr:uid="{00000000-0005-0000-0000-000061020000}"/>
    <cellStyle name="Note 2 3 11" xfId="616" xr:uid="{00000000-0005-0000-0000-000062020000}"/>
    <cellStyle name="Note 2 3 11 2" xfId="617" xr:uid="{00000000-0005-0000-0000-000063020000}"/>
    <cellStyle name="Note 2 3 12" xfId="618" xr:uid="{00000000-0005-0000-0000-000064020000}"/>
    <cellStyle name="Note 2 3 12 2" xfId="619" xr:uid="{00000000-0005-0000-0000-000065020000}"/>
    <cellStyle name="Note 2 3 13" xfId="620" xr:uid="{00000000-0005-0000-0000-000066020000}"/>
    <cellStyle name="Note 2 3 13 2" xfId="621" xr:uid="{00000000-0005-0000-0000-000067020000}"/>
    <cellStyle name="Note 2 3 14" xfId="622" xr:uid="{00000000-0005-0000-0000-000068020000}"/>
    <cellStyle name="Note 2 3 14 2" xfId="623" xr:uid="{00000000-0005-0000-0000-000069020000}"/>
    <cellStyle name="Note 2 3 15" xfId="624" xr:uid="{00000000-0005-0000-0000-00006A020000}"/>
    <cellStyle name="Note 2 3 15 2" xfId="625" xr:uid="{00000000-0005-0000-0000-00006B020000}"/>
    <cellStyle name="Note 2 3 16" xfId="626" xr:uid="{00000000-0005-0000-0000-00006C020000}"/>
    <cellStyle name="Note 2 3 16 2" xfId="627" xr:uid="{00000000-0005-0000-0000-00006D020000}"/>
    <cellStyle name="Note 2 3 17" xfId="628" xr:uid="{00000000-0005-0000-0000-00006E020000}"/>
    <cellStyle name="Note 2 3 17 2" xfId="629" xr:uid="{00000000-0005-0000-0000-00006F020000}"/>
    <cellStyle name="Note 2 3 18" xfId="630" xr:uid="{00000000-0005-0000-0000-000070020000}"/>
    <cellStyle name="Note 2 3 18 2" xfId="631" xr:uid="{00000000-0005-0000-0000-000071020000}"/>
    <cellStyle name="Note 2 3 19" xfId="632" xr:uid="{00000000-0005-0000-0000-000072020000}"/>
    <cellStyle name="Note 2 3 19 2" xfId="633" xr:uid="{00000000-0005-0000-0000-000073020000}"/>
    <cellStyle name="Note 2 3 2" xfId="634" xr:uid="{00000000-0005-0000-0000-000074020000}"/>
    <cellStyle name="Note 2 3 2 2" xfId="635" xr:uid="{00000000-0005-0000-0000-000075020000}"/>
    <cellStyle name="Note 2 3 20" xfId="636" xr:uid="{00000000-0005-0000-0000-000076020000}"/>
    <cellStyle name="Note 2 3 20 2" xfId="637" xr:uid="{00000000-0005-0000-0000-000077020000}"/>
    <cellStyle name="Note 2 3 21" xfId="638" xr:uid="{00000000-0005-0000-0000-000078020000}"/>
    <cellStyle name="Note 2 3 21 2" xfId="639" xr:uid="{00000000-0005-0000-0000-000079020000}"/>
    <cellStyle name="Note 2 3 22" xfId="640" xr:uid="{00000000-0005-0000-0000-00007A020000}"/>
    <cellStyle name="Note 2 3 22 2" xfId="641" xr:uid="{00000000-0005-0000-0000-00007B020000}"/>
    <cellStyle name="Note 2 3 23" xfId="642" xr:uid="{00000000-0005-0000-0000-00007C020000}"/>
    <cellStyle name="Note 2 3 23 2" xfId="643" xr:uid="{00000000-0005-0000-0000-00007D020000}"/>
    <cellStyle name="Note 2 3 24" xfId="644" xr:uid="{00000000-0005-0000-0000-00007E020000}"/>
    <cellStyle name="Note 2 3 24 2" xfId="645" xr:uid="{00000000-0005-0000-0000-00007F020000}"/>
    <cellStyle name="Note 2 3 25" xfId="646" xr:uid="{00000000-0005-0000-0000-000080020000}"/>
    <cellStyle name="Note 2 3 25 2" xfId="647" xr:uid="{00000000-0005-0000-0000-000081020000}"/>
    <cellStyle name="Note 2 3 26" xfId="648" xr:uid="{00000000-0005-0000-0000-000082020000}"/>
    <cellStyle name="Note 2 3 26 2" xfId="649" xr:uid="{00000000-0005-0000-0000-000083020000}"/>
    <cellStyle name="Note 2 3 27" xfId="650" xr:uid="{00000000-0005-0000-0000-000084020000}"/>
    <cellStyle name="Note 2 3 27 2" xfId="651" xr:uid="{00000000-0005-0000-0000-000085020000}"/>
    <cellStyle name="Note 2 3 28" xfId="652" xr:uid="{00000000-0005-0000-0000-000086020000}"/>
    <cellStyle name="Note 2 3 28 2" xfId="653" xr:uid="{00000000-0005-0000-0000-000087020000}"/>
    <cellStyle name="Note 2 3 29" xfId="654" xr:uid="{00000000-0005-0000-0000-000088020000}"/>
    <cellStyle name="Note 2 3 29 2" xfId="655" xr:uid="{00000000-0005-0000-0000-000089020000}"/>
    <cellStyle name="Note 2 3 3" xfId="656" xr:uid="{00000000-0005-0000-0000-00008A020000}"/>
    <cellStyle name="Note 2 3 3 2" xfId="657" xr:uid="{00000000-0005-0000-0000-00008B020000}"/>
    <cellStyle name="Note 2 3 30" xfId="658" xr:uid="{00000000-0005-0000-0000-00008C020000}"/>
    <cellStyle name="Note 2 3 30 2" xfId="659" xr:uid="{00000000-0005-0000-0000-00008D020000}"/>
    <cellStyle name="Note 2 3 31" xfId="660" xr:uid="{00000000-0005-0000-0000-00008E020000}"/>
    <cellStyle name="Note 2 3 31 2" xfId="661" xr:uid="{00000000-0005-0000-0000-00008F020000}"/>
    <cellStyle name="Note 2 3 32" xfId="662" xr:uid="{00000000-0005-0000-0000-000090020000}"/>
    <cellStyle name="Note 2 3 32 2" xfId="663" xr:uid="{00000000-0005-0000-0000-000091020000}"/>
    <cellStyle name="Note 2 3 33" xfId="664" xr:uid="{00000000-0005-0000-0000-000092020000}"/>
    <cellStyle name="Note 2 3 33 2" xfId="665" xr:uid="{00000000-0005-0000-0000-000093020000}"/>
    <cellStyle name="Note 2 3 34" xfId="666" xr:uid="{00000000-0005-0000-0000-000094020000}"/>
    <cellStyle name="Note 2 3 34 2" xfId="667" xr:uid="{00000000-0005-0000-0000-000095020000}"/>
    <cellStyle name="Note 2 3 35" xfId="668" xr:uid="{00000000-0005-0000-0000-000096020000}"/>
    <cellStyle name="Note 2 3 35 2" xfId="669" xr:uid="{00000000-0005-0000-0000-000097020000}"/>
    <cellStyle name="Note 2 3 36" xfId="670" xr:uid="{00000000-0005-0000-0000-000098020000}"/>
    <cellStyle name="Note 2 3 36 2" xfId="671" xr:uid="{00000000-0005-0000-0000-000099020000}"/>
    <cellStyle name="Note 2 3 37" xfId="672" xr:uid="{00000000-0005-0000-0000-00009A020000}"/>
    <cellStyle name="Note 2 3 37 2" xfId="673" xr:uid="{00000000-0005-0000-0000-00009B020000}"/>
    <cellStyle name="Note 2 3 38" xfId="674" xr:uid="{00000000-0005-0000-0000-00009C020000}"/>
    <cellStyle name="Note 2 3 38 2" xfId="675" xr:uid="{00000000-0005-0000-0000-00009D020000}"/>
    <cellStyle name="Note 2 3 39" xfId="676" xr:uid="{00000000-0005-0000-0000-00009E020000}"/>
    <cellStyle name="Note 2 3 39 2" xfId="677" xr:uid="{00000000-0005-0000-0000-00009F020000}"/>
    <cellStyle name="Note 2 3 4" xfId="678" xr:uid="{00000000-0005-0000-0000-0000A0020000}"/>
    <cellStyle name="Note 2 3 4 2" xfId="679" xr:uid="{00000000-0005-0000-0000-0000A1020000}"/>
    <cellStyle name="Note 2 3 40" xfId="680" xr:uid="{00000000-0005-0000-0000-0000A2020000}"/>
    <cellStyle name="Note 2 3 40 2" xfId="681" xr:uid="{00000000-0005-0000-0000-0000A3020000}"/>
    <cellStyle name="Note 2 3 41" xfId="682" xr:uid="{00000000-0005-0000-0000-0000A4020000}"/>
    <cellStyle name="Note 2 3 41 2" xfId="683" xr:uid="{00000000-0005-0000-0000-0000A5020000}"/>
    <cellStyle name="Note 2 3 42" xfId="684" xr:uid="{00000000-0005-0000-0000-0000A6020000}"/>
    <cellStyle name="Note 2 3 42 2" xfId="685" xr:uid="{00000000-0005-0000-0000-0000A7020000}"/>
    <cellStyle name="Note 2 3 43" xfId="686" xr:uid="{00000000-0005-0000-0000-0000A8020000}"/>
    <cellStyle name="Note 2 3 43 2" xfId="687" xr:uid="{00000000-0005-0000-0000-0000A9020000}"/>
    <cellStyle name="Note 2 3 44" xfId="688" xr:uid="{00000000-0005-0000-0000-0000AA020000}"/>
    <cellStyle name="Note 2 3 44 2" xfId="689" xr:uid="{00000000-0005-0000-0000-0000AB020000}"/>
    <cellStyle name="Note 2 3 45" xfId="690" xr:uid="{00000000-0005-0000-0000-0000AC020000}"/>
    <cellStyle name="Note 2 3 45 2" xfId="691" xr:uid="{00000000-0005-0000-0000-0000AD020000}"/>
    <cellStyle name="Note 2 3 46" xfId="692" xr:uid="{00000000-0005-0000-0000-0000AE020000}"/>
    <cellStyle name="Note 2 3 46 2" xfId="693" xr:uid="{00000000-0005-0000-0000-0000AF020000}"/>
    <cellStyle name="Note 2 3 47" xfId="694" xr:uid="{00000000-0005-0000-0000-0000B0020000}"/>
    <cellStyle name="Note 2 3 47 2" xfId="695" xr:uid="{00000000-0005-0000-0000-0000B1020000}"/>
    <cellStyle name="Note 2 3 48" xfId="696" xr:uid="{00000000-0005-0000-0000-0000B2020000}"/>
    <cellStyle name="Note 2 3 48 2" xfId="697" xr:uid="{00000000-0005-0000-0000-0000B3020000}"/>
    <cellStyle name="Note 2 3 49" xfId="698" xr:uid="{00000000-0005-0000-0000-0000B4020000}"/>
    <cellStyle name="Note 2 3 49 2" xfId="699" xr:uid="{00000000-0005-0000-0000-0000B5020000}"/>
    <cellStyle name="Note 2 3 5" xfId="700" xr:uid="{00000000-0005-0000-0000-0000B6020000}"/>
    <cellStyle name="Note 2 3 5 2" xfId="701" xr:uid="{00000000-0005-0000-0000-0000B7020000}"/>
    <cellStyle name="Note 2 3 50" xfId="702" xr:uid="{00000000-0005-0000-0000-0000B8020000}"/>
    <cellStyle name="Note 2 3 50 2" xfId="703" xr:uid="{00000000-0005-0000-0000-0000B9020000}"/>
    <cellStyle name="Note 2 3 51" xfId="704" xr:uid="{00000000-0005-0000-0000-0000BA020000}"/>
    <cellStyle name="Note 2 3 51 2" xfId="705" xr:uid="{00000000-0005-0000-0000-0000BB020000}"/>
    <cellStyle name="Note 2 3 52" xfId="706" xr:uid="{00000000-0005-0000-0000-0000BC020000}"/>
    <cellStyle name="Note 2 3 52 2" xfId="707" xr:uid="{00000000-0005-0000-0000-0000BD020000}"/>
    <cellStyle name="Note 2 3 53" xfId="708" xr:uid="{00000000-0005-0000-0000-0000BE020000}"/>
    <cellStyle name="Note 2 3 54" xfId="709" xr:uid="{00000000-0005-0000-0000-0000BF020000}"/>
    <cellStyle name="Note 2 3 55" xfId="710" xr:uid="{00000000-0005-0000-0000-0000C0020000}"/>
    <cellStyle name="Note 2 3 56" xfId="711" xr:uid="{00000000-0005-0000-0000-0000C1020000}"/>
    <cellStyle name="Note 2 3 57" xfId="712" xr:uid="{00000000-0005-0000-0000-0000C2020000}"/>
    <cellStyle name="Note 2 3 6" xfId="713" xr:uid="{00000000-0005-0000-0000-0000C3020000}"/>
    <cellStyle name="Note 2 3 6 2" xfId="714" xr:uid="{00000000-0005-0000-0000-0000C4020000}"/>
    <cellStyle name="Note 2 3 7" xfId="715" xr:uid="{00000000-0005-0000-0000-0000C5020000}"/>
    <cellStyle name="Note 2 3 7 2" xfId="716" xr:uid="{00000000-0005-0000-0000-0000C6020000}"/>
    <cellStyle name="Note 2 3 8" xfId="717" xr:uid="{00000000-0005-0000-0000-0000C7020000}"/>
    <cellStyle name="Note 2 3 8 2" xfId="718" xr:uid="{00000000-0005-0000-0000-0000C8020000}"/>
    <cellStyle name="Note 2 3 9" xfId="719" xr:uid="{00000000-0005-0000-0000-0000C9020000}"/>
    <cellStyle name="Note 2 3 9 2" xfId="720" xr:uid="{00000000-0005-0000-0000-0000CA020000}"/>
    <cellStyle name="Note 2 4" xfId="165" xr:uid="{00000000-0005-0000-0000-0000CB020000}"/>
    <cellStyle name="Note 2 4 10" xfId="721" xr:uid="{00000000-0005-0000-0000-0000CC020000}"/>
    <cellStyle name="Note 2 4 10 2" xfId="722" xr:uid="{00000000-0005-0000-0000-0000CD020000}"/>
    <cellStyle name="Note 2 4 11" xfId="723" xr:uid="{00000000-0005-0000-0000-0000CE020000}"/>
    <cellStyle name="Note 2 4 11 2" xfId="724" xr:uid="{00000000-0005-0000-0000-0000CF020000}"/>
    <cellStyle name="Note 2 4 12" xfId="725" xr:uid="{00000000-0005-0000-0000-0000D0020000}"/>
    <cellStyle name="Note 2 4 12 2" xfId="726" xr:uid="{00000000-0005-0000-0000-0000D1020000}"/>
    <cellStyle name="Note 2 4 13" xfId="727" xr:uid="{00000000-0005-0000-0000-0000D2020000}"/>
    <cellStyle name="Note 2 4 13 2" xfId="728" xr:uid="{00000000-0005-0000-0000-0000D3020000}"/>
    <cellStyle name="Note 2 4 14" xfId="729" xr:uid="{00000000-0005-0000-0000-0000D4020000}"/>
    <cellStyle name="Note 2 4 14 2" xfId="730" xr:uid="{00000000-0005-0000-0000-0000D5020000}"/>
    <cellStyle name="Note 2 4 15" xfId="731" xr:uid="{00000000-0005-0000-0000-0000D6020000}"/>
    <cellStyle name="Note 2 4 15 2" xfId="732" xr:uid="{00000000-0005-0000-0000-0000D7020000}"/>
    <cellStyle name="Note 2 4 16" xfId="733" xr:uid="{00000000-0005-0000-0000-0000D8020000}"/>
    <cellStyle name="Note 2 4 16 2" xfId="734" xr:uid="{00000000-0005-0000-0000-0000D9020000}"/>
    <cellStyle name="Note 2 4 17" xfId="735" xr:uid="{00000000-0005-0000-0000-0000DA020000}"/>
    <cellStyle name="Note 2 4 17 2" xfId="736" xr:uid="{00000000-0005-0000-0000-0000DB020000}"/>
    <cellStyle name="Note 2 4 18" xfId="737" xr:uid="{00000000-0005-0000-0000-0000DC020000}"/>
    <cellStyle name="Note 2 4 18 2" xfId="738" xr:uid="{00000000-0005-0000-0000-0000DD020000}"/>
    <cellStyle name="Note 2 4 19" xfId="739" xr:uid="{00000000-0005-0000-0000-0000DE020000}"/>
    <cellStyle name="Note 2 4 19 2" xfId="740" xr:uid="{00000000-0005-0000-0000-0000DF020000}"/>
    <cellStyle name="Note 2 4 2" xfId="741" xr:uid="{00000000-0005-0000-0000-0000E0020000}"/>
    <cellStyle name="Note 2 4 2 2" xfId="742" xr:uid="{00000000-0005-0000-0000-0000E1020000}"/>
    <cellStyle name="Note 2 4 20" xfId="743" xr:uid="{00000000-0005-0000-0000-0000E2020000}"/>
    <cellStyle name="Note 2 4 20 2" xfId="744" xr:uid="{00000000-0005-0000-0000-0000E3020000}"/>
    <cellStyle name="Note 2 4 21" xfId="745" xr:uid="{00000000-0005-0000-0000-0000E4020000}"/>
    <cellStyle name="Note 2 4 21 2" xfId="746" xr:uid="{00000000-0005-0000-0000-0000E5020000}"/>
    <cellStyle name="Note 2 4 22" xfId="747" xr:uid="{00000000-0005-0000-0000-0000E6020000}"/>
    <cellStyle name="Note 2 4 22 2" xfId="748" xr:uid="{00000000-0005-0000-0000-0000E7020000}"/>
    <cellStyle name="Note 2 4 23" xfId="749" xr:uid="{00000000-0005-0000-0000-0000E8020000}"/>
    <cellStyle name="Note 2 4 23 2" xfId="750" xr:uid="{00000000-0005-0000-0000-0000E9020000}"/>
    <cellStyle name="Note 2 4 24" xfId="751" xr:uid="{00000000-0005-0000-0000-0000EA020000}"/>
    <cellStyle name="Note 2 4 24 2" xfId="752" xr:uid="{00000000-0005-0000-0000-0000EB020000}"/>
    <cellStyle name="Note 2 4 25" xfId="753" xr:uid="{00000000-0005-0000-0000-0000EC020000}"/>
    <cellStyle name="Note 2 4 25 2" xfId="754" xr:uid="{00000000-0005-0000-0000-0000ED020000}"/>
    <cellStyle name="Note 2 4 26" xfId="755" xr:uid="{00000000-0005-0000-0000-0000EE020000}"/>
    <cellStyle name="Note 2 4 26 2" xfId="756" xr:uid="{00000000-0005-0000-0000-0000EF020000}"/>
    <cellStyle name="Note 2 4 27" xfId="757" xr:uid="{00000000-0005-0000-0000-0000F0020000}"/>
    <cellStyle name="Note 2 4 27 2" xfId="758" xr:uid="{00000000-0005-0000-0000-0000F1020000}"/>
    <cellStyle name="Note 2 4 28" xfId="759" xr:uid="{00000000-0005-0000-0000-0000F2020000}"/>
    <cellStyle name="Note 2 4 28 2" xfId="760" xr:uid="{00000000-0005-0000-0000-0000F3020000}"/>
    <cellStyle name="Note 2 4 29" xfId="761" xr:uid="{00000000-0005-0000-0000-0000F4020000}"/>
    <cellStyle name="Note 2 4 29 2" xfId="762" xr:uid="{00000000-0005-0000-0000-0000F5020000}"/>
    <cellStyle name="Note 2 4 3" xfId="763" xr:uid="{00000000-0005-0000-0000-0000F6020000}"/>
    <cellStyle name="Note 2 4 3 2" xfId="764" xr:uid="{00000000-0005-0000-0000-0000F7020000}"/>
    <cellStyle name="Note 2 4 30" xfId="765" xr:uid="{00000000-0005-0000-0000-0000F8020000}"/>
    <cellStyle name="Note 2 4 30 2" xfId="766" xr:uid="{00000000-0005-0000-0000-0000F9020000}"/>
    <cellStyle name="Note 2 4 31" xfId="767" xr:uid="{00000000-0005-0000-0000-0000FA020000}"/>
    <cellStyle name="Note 2 4 31 2" xfId="768" xr:uid="{00000000-0005-0000-0000-0000FB020000}"/>
    <cellStyle name="Note 2 4 32" xfId="769" xr:uid="{00000000-0005-0000-0000-0000FC020000}"/>
    <cellStyle name="Note 2 4 32 2" xfId="770" xr:uid="{00000000-0005-0000-0000-0000FD020000}"/>
    <cellStyle name="Note 2 4 33" xfId="771" xr:uid="{00000000-0005-0000-0000-0000FE020000}"/>
    <cellStyle name="Note 2 4 33 2" xfId="772" xr:uid="{00000000-0005-0000-0000-0000FF020000}"/>
    <cellStyle name="Note 2 4 34" xfId="773" xr:uid="{00000000-0005-0000-0000-000000030000}"/>
    <cellStyle name="Note 2 4 34 2" xfId="774" xr:uid="{00000000-0005-0000-0000-000001030000}"/>
    <cellStyle name="Note 2 4 35" xfId="775" xr:uid="{00000000-0005-0000-0000-000002030000}"/>
    <cellStyle name="Note 2 4 35 2" xfId="776" xr:uid="{00000000-0005-0000-0000-000003030000}"/>
    <cellStyle name="Note 2 4 36" xfId="777" xr:uid="{00000000-0005-0000-0000-000004030000}"/>
    <cellStyle name="Note 2 4 36 2" xfId="778" xr:uid="{00000000-0005-0000-0000-000005030000}"/>
    <cellStyle name="Note 2 4 37" xfId="779" xr:uid="{00000000-0005-0000-0000-000006030000}"/>
    <cellStyle name="Note 2 4 37 2" xfId="780" xr:uid="{00000000-0005-0000-0000-000007030000}"/>
    <cellStyle name="Note 2 4 38" xfId="781" xr:uid="{00000000-0005-0000-0000-000008030000}"/>
    <cellStyle name="Note 2 4 38 2" xfId="782" xr:uid="{00000000-0005-0000-0000-000009030000}"/>
    <cellStyle name="Note 2 4 39" xfId="783" xr:uid="{00000000-0005-0000-0000-00000A030000}"/>
    <cellStyle name="Note 2 4 39 2" xfId="784" xr:uid="{00000000-0005-0000-0000-00000B030000}"/>
    <cellStyle name="Note 2 4 4" xfId="785" xr:uid="{00000000-0005-0000-0000-00000C030000}"/>
    <cellStyle name="Note 2 4 4 2" xfId="786" xr:uid="{00000000-0005-0000-0000-00000D030000}"/>
    <cellStyle name="Note 2 4 40" xfId="787" xr:uid="{00000000-0005-0000-0000-00000E030000}"/>
    <cellStyle name="Note 2 4 40 2" xfId="788" xr:uid="{00000000-0005-0000-0000-00000F030000}"/>
    <cellStyle name="Note 2 4 41" xfId="789" xr:uid="{00000000-0005-0000-0000-000010030000}"/>
    <cellStyle name="Note 2 4 41 2" xfId="790" xr:uid="{00000000-0005-0000-0000-000011030000}"/>
    <cellStyle name="Note 2 4 42" xfId="791" xr:uid="{00000000-0005-0000-0000-000012030000}"/>
    <cellStyle name="Note 2 4 42 2" xfId="792" xr:uid="{00000000-0005-0000-0000-000013030000}"/>
    <cellStyle name="Note 2 4 43" xfId="793" xr:uid="{00000000-0005-0000-0000-000014030000}"/>
    <cellStyle name="Note 2 4 43 2" xfId="794" xr:uid="{00000000-0005-0000-0000-000015030000}"/>
    <cellStyle name="Note 2 4 44" xfId="795" xr:uid="{00000000-0005-0000-0000-000016030000}"/>
    <cellStyle name="Note 2 4 44 2" xfId="796" xr:uid="{00000000-0005-0000-0000-000017030000}"/>
    <cellStyle name="Note 2 4 45" xfId="797" xr:uid="{00000000-0005-0000-0000-000018030000}"/>
    <cellStyle name="Note 2 4 45 2" xfId="798" xr:uid="{00000000-0005-0000-0000-000019030000}"/>
    <cellStyle name="Note 2 4 46" xfId="799" xr:uid="{00000000-0005-0000-0000-00001A030000}"/>
    <cellStyle name="Note 2 4 46 2" xfId="800" xr:uid="{00000000-0005-0000-0000-00001B030000}"/>
    <cellStyle name="Note 2 4 47" xfId="801" xr:uid="{00000000-0005-0000-0000-00001C030000}"/>
    <cellStyle name="Note 2 4 47 2" xfId="802" xr:uid="{00000000-0005-0000-0000-00001D030000}"/>
    <cellStyle name="Note 2 4 48" xfId="803" xr:uid="{00000000-0005-0000-0000-00001E030000}"/>
    <cellStyle name="Note 2 4 48 2" xfId="804" xr:uid="{00000000-0005-0000-0000-00001F030000}"/>
    <cellStyle name="Note 2 4 49" xfId="805" xr:uid="{00000000-0005-0000-0000-000020030000}"/>
    <cellStyle name="Note 2 4 49 2" xfId="806" xr:uid="{00000000-0005-0000-0000-000021030000}"/>
    <cellStyle name="Note 2 4 5" xfId="807" xr:uid="{00000000-0005-0000-0000-000022030000}"/>
    <cellStyle name="Note 2 4 5 2" xfId="808" xr:uid="{00000000-0005-0000-0000-000023030000}"/>
    <cellStyle name="Note 2 4 50" xfId="809" xr:uid="{00000000-0005-0000-0000-000024030000}"/>
    <cellStyle name="Note 2 4 50 2" xfId="810" xr:uid="{00000000-0005-0000-0000-000025030000}"/>
    <cellStyle name="Note 2 4 51" xfId="811" xr:uid="{00000000-0005-0000-0000-000026030000}"/>
    <cellStyle name="Note 2 4 51 2" xfId="812" xr:uid="{00000000-0005-0000-0000-000027030000}"/>
    <cellStyle name="Note 2 4 52" xfId="813" xr:uid="{00000000-0005-0000-0000-000028030000}"/>
    <cellStyle name="Note 2 4 52 2" xfId="814" xr:uid="{00000000-0005-0000-0000-000029030000}"/>
    <cellStyle name="Note 2 4 53" xfId="815" xr:uid="{00000000-0005-0000-0000-00002A030000}"/>
    <cellStyle name="Note 2 4 54" xfId="816" xr:uid="{00000000-0005-0000-0000-00002B030000}"/>
    <cellStyle name="Note 2 4 55" xfId="817" xr:uid="{00000000-0005-0000-0000-00002C030000}"/>
    <cellStyle name="Note 2 4 56" xfId="818" xr:uid="{00000000-0005-0000-0000-00002D030000}"/>
    <cellStyle name="Note 2 4 57" xfId="819" xr:uid="{00000000-0005-0000-0000-00002E030000}"/>
    <cellStyle name="Note 2 4 6" xfId="820" xr:uid="{00000000-0005-0000-0000-00002F030000}"/>
    <cellStyle name="Note 2 4 6 2" xfId="821" xr:uid="{00000000-0005-0000-0000-000030030000}"/>
    <cellStyle name="Note 2 4 7" xfId="822" xr:uid="{00000000-0005-0000-0000-000031030000}"/>
    <cellStyle name="Note 2 4 7 2" xfId="823" xr:uid="{00000000-0005-0000-0000-000032030000}"/>
    <cellStyle name="Note 2 4 8" xfId="824" xr:uid="{00000000-0005-0000-0000-000033030000}"/>
    <cellStyle name="Note 2 4 8 2" xfId="825" xr:uid="{00000000-0005-0000-0000-000034030000}"/>
    <cellStyle name="Note 2 4 9" xfId="826" xr:uid="{00000000-0005-0000-0000-000035030000}"/>
    <cellStyle name="Note 2 4 9 2" xfId="827" xr:uid="{00000000-0005-0000-0000-000036030000}"/>
    <cellStyle name="Note 2 5" xfId="828" xr:uid="{00000000-0005-0000-0000-000037030000}"/>
    <cellStyle name="Note 2 5 2" xfId="829" xr:uid="{00000000-0005-0000-0000-000038030000}"/>
    <cellStyle name="Note 2 6" xfId="830" xr:uid="{00000000-0005-0000-0000-000039030000}"/>
    <cellStyle name="Note 2 6 2" xfId="831" xr:uid="{00000000-0005-0000-0000-00003A030000}"/>
    <cellStyle name="Note 2 7" xfId="832" xr:uid="{00000000-0005-0000-0000-00003B030000}"/>
    <cellStyle name="Note 2 7 2" xfId="833" xr:uid="{00000000-0005-0000-0000-00003C030000}"/>
    <cellStyle name="Note 2 8" xfId="834" xr:uid="{00000000-0005-0000-0000-00003D030000}"/>
    <cellStyle name="Note 3" xfId="166" xr:uid="{00000000-0005-0000-0000-00003E030000}"/>
    <cellStyle name="Output 2" xfId="167" xr:uid="{00000000-0005-0000-0000-00003F030000}"/>
    <cellStyle name="Output 2 10" xfId="835" xr:uid="{00000000-0005-0000-0000-000040030000}"/>
    <cellStyle name="Output 2 10 2" xfId="836" xr:uid="{00000000-0005-0000-0000-000041030000}"/>
    <cellStyle name="Output 2 11" xfId="837" xr:uid="{00000000-0005-0000-0000-000042030000}"/>
    <cellStyle name="Output 2 11 2" xfId="838" xr:uid="{00000000-0005-0000-0000-000043030000}"/>
    <cellStyle name="Output 2 12" xfId="839" xr:uid="{00000000-0005-0000-0000-000044030000}"/>
    <cellStyle name="Output 2 12 2" xfId="840" xr:uid="{00000000-0005-0000-0000-000045030000}"/>
    <cellStyle name="Output 2 13" xfId="841" xr:uid="{00000000-0005-0000-0000-000046030000}"/>
    <cellStyle name="Output 2 13 2" xfId="842" xr:uid="{00000000-0005-0000-0000-000047030000}"/>
    <cellStyle name="Output 2 14" xfId="843" xr:uid="{00000000-0005-0000-0000-000048030000}"/>
    <cellStyle name="Output 2 14 2" xfId="844" xr:uid="{00000000-0005-0000-0000-000049030000}"/>
    <cellStyle name="Output 2 15" xfId="845" xr:uid="{00000000-0005-0000-0000-00004A030000}"/>
    <cellStyle name="Output 2 15 2" xfId="846" xr:uid="{00000000-0005-0000-0000-00004B030000}"/>
    <cellStyle name="Output 2 16" xfId="847" xr:uid="{00000000-0005-0000-0000-00004C030000}"/>
    <cellStyle name="Output 2 16 2" xfId="848" xr:uid="{00000000-0005-0000-0000-00004D030000}"/>
    <cellStyle name="Output 2 17" xfId="849" xr:uid="{00000000-0005-0000-0000-00004E030000}"/>
    <cellStyle name="Output 2 17 2" xfId="850" xr:uid="{00000000-0005-0000-0000-00004F030000}"/>
    <cellStyle name="Output 2 18" xfId="851" xr:uid="{00000000-0005-0000-0000-000050030000}"/>
    <cellStyle name="Output 2 18 2" xfId="852" xr:uid="{00000000-0005-0000-0000-000051030000}"/>
    <cellStyle name="Output 2 19" xfId="853" xr:uid="{00000000-0005-0000-0000-000052030000}"/>
    <cellStyle name="Output 2 19 2" xfId="854" xr:uid="{00000000-0005-0000-0000-000053030000}"/>
    <cellStyle name="Output 2 2" xfId="168" xr:uid="{00000000-0005-0000-0000-000054030000}"/>
    <cellStyle name="Output 2 2 10" xfId="855" xr:uid="{00000000-0005-0000-0000-000055030000}"/>
    <cellStyle name="Output 2 2 10 2" xfId="856" xr:uid="{00000000-0005-0000-0000-000056030000}"/>
    <cellStyle name="Output 2 2 11" xfId="857" xr:uid="{00000000-0005-0000-0000-000057030000}"/>
    <cellStyle name="Output 2 2 11 2" xfId="858" xr:uid="{00000000-0005-0000-0000-000058030000}"/>
    <cellStyle name="Output 2 2 12" xfId="859" xr:uid="{00000000-0005-0000-0000-000059030000}"/>
    <cellStyle name="Output 2 2 12 2" xfId="860" xr:uid="{00000000-0005-0000-0000-00005A030000}"/>
    <cellStyle name="Output 2 2 13" xfId="861" xr:uid="{00000000-0005-0000-0000-00005B030000}"/>
    <cellStyle name="Output 2 2 13 2" xfId="862" xr:uid="{00000000-0005-0000-0000-00005C030000}"/>
    <cellStyle name="Output 2 2 14" xfId="863" xr:uid="{00000000-0005-0000-0000-00005D030000}"/>
    <cellStyle name="Output 2 2 14 2" xfId="864" xr:uid="{00000000-0005-0000-0000-00005E030000}"/>
    <cellStyle name="Output 2 2 15" xfId="865" xr:uid="{00000000-0005-0000-0000-00005F030000}"/>
    <cellStyle name="Output 2 2 15 2" xfId="866" xr:uid="{00000000-0005-0000-0000-000060030000}"/>
    <cellStyle name="Output 2 2 16" xfId="867" xr:uid="{00000000-0005-0000-0000-000061030000}"/>
    <cellStyle name="Output 2 2 16 2" xfId="868" xr:uid="{00000000-0005-0000-0000-000062030000}"/>
    <cellStyle name="Output 2 2 17" xfId="869" xr:uid="{00000000-0005-0000-0000-000063030000}"/>
    <cellStyle name="Output 2 2 17 2" xfId="870" xr:uid="{00000000-0005-0000-0000-000064030000}"/>
    <cellStyle name="Output 2 2 18" xfId="871" xr:uid="{00000000-0005-0000-0000-000065030000}"/>
    <cellStyle name="Output 2 2 18 2" xfId="872" xr:uid="{00000000-0005-0000-0000-000066030000}"/>
    <cellStyle name="Output 2 2 19" xfId="873" xr:uid="{00000000-0005-0000-0000-000067030000}"/>
    <cellStyle name="Output 2 2 19 2" xfId="874" xr:uid="{00000000-0005-0000-0000-000068030000}"/>
    <cellStyle name="Output 2 2 2" xfId="875" xr:uid="{00000000-0005-0000-0000-000069030000}"/>
    <cellStyle name="Output 2 2 2 2" xfId="876" xr:uid="{00000000-0005-0000-0000-00006A030000}"/>
    <cellStyle name="Output 2 2 20" xfId="877" xr:uid="{00000000-0005-0000-0000-00006B030000}"/>
    <cellStyle name="Output 2 2 20 2" xfId="878" xr:uid="{00000000-0005-0000-0000-00006C030000}"/>
    <cellStyle name="Output 2 2 21" xfId="879" xr:uid="{00000000-0005-0000-0000-00006D030000}"/>
    <cellStyle name="Output 2 2 21 2" xfId="880" xr:uid="{00000000-0005-0000-0000-00006E030000}"/>
    <cellStyle name="Output 2 2 22" xfId="881" xr:uid="{00000000-0005-0000-0000-00006F030000}"/>
    <cellStyle name="Output 2 2 22 2" xfId="882" xr:uid="{00000000-0005-0000-0000-000070030000}"/>
    <cellStyle name="Output 2 2 23" xfId="883" xr:uid="{00000000-0005-0000-0000-000071030000}"/>
    <cellStyle name="Output 2 2 23 2" xfId="884" xr:uid="{00000000-0005-0000-0000-000072030000}"/>
    <cellStyle name="Output 2 2 24" xfId="885" xr:uid="{00000000-0005-0000-0000-000073030000}"/>
    <cellStyle name="Output 2 2 24 2" xfId="886" xr:uid="{00000000-0005-0000-0000-000074030000}"/>
    <cellStyle name="Output 2 2 25" xfId="887" xr:uid="{00000000-0005-0000-0000-000075030000}"/>
    <cellStyle name="Output 2 2 25 2" xfId="888" xr:uid="{00000000-0005-0000-0000-000076030000}"/>
    <cellStyle name="Output 2 2 26" xfId="889" xr:uid="{00000000-0005-0000-0000-000077030000}"/>
    <cellStyle name="Output 2 2 26 2" xfId="890" xr:uid="{00000000-0005-0000-0000-000078030000}"/>
    <cellStyle name="Output 2 2 27" xfId="891" xr:uid="{00000000-0005-0000-0000-000079030000}"/>
    <cellStyle name="Output 2 2 27 2" xfId="892" xr:uid="{00000000-0005-0000-0000-00007A030000}"/>
    <cellStyle name="Output 2 2 28" xfId="893" xr:uid="{00000000-0005-0000-0000-00007B030000}"/>
    <cellStyle name="Output 2 2 28 2" xfId="894" xr:uid="{00000000-0005-0000-0000-00007C030000}"/>
    <cellStyle name="Output 2 2 29" xfId="895" xr:uid="{00000000-0005-0000-0000-00007D030000}"/>
    <cellStyle name="Output 2 2 29 2" xfId="896" xr:uid="{00000000-0005-0000-0000-00007E030000}"/>
    <cellStyle name="Output 2 2 3" xfId="897" xr:uid="{00000000-0005-0000-0000-00007F030000}"/>
    <cellStyle name="Output 2 2 3 2" xfId="898" xr:uid="{00000000-0005-0000-0000-000080030000}"/>
    <cellStyle name="Output 2 2 30" xfId="899" xr:uid="{00000000-0005-0000-0000-000081030000}"/>
    <cellStyle name="Output 2 2 30 2" xfId="900" xr:uid="{00000000-0005-0000-0000-000082030000}"/>
    <cellStyle name="Output 2 2 31" xfId="901" xr:uid="{00000000-0005-0000-0000-000083030000}"/>
    <cellStyle name="Output 2 2 31 2" xfId="902" xr:uid="{00000000-0005-0000-0000-000084030000}"/>
    <cellStyle name="Output 2 2 32" xfId="903" xr:uid="{00000000-0005-0000-0000-000085030000}"/>
    <cellStyle name="Output 2 2 32 2" xfId="904" xr:uid="{00000000-0005-0000-0000-000086030000}"/>
    <cellStyle name="Output 2 2 33" xfId="905" xr:uid="{00000000-0005-0000-0000-000087030000}"/>
    <cellStyle name="Output 2 2 33 2" xfId="906" xr:uid="{00000000-0005-0000-0000-000088030000}"/>
    <cellStyle name="Output 2 2 34" xfId="907" xr:uid="{00000000-0005-0000-0000-000089030000}"/>
    <cellStyle name="Output 2 2 34 2" xfId="908" xr:uid="{00000000-0005-0000-0000-00008A030000}"/>
    <cellStyle name="Output 2 2 35" xfId="909" xr:uid="{00000000-0005-0000-0000-00008B030000}"/>
    <cellStyle name="Output 2 2 35 2" xfId="910" xr:uid="{00000000-0005-0000-0000-00008C030000}"/>
    <cellStyle name="Output 2 2 36" xfId="911" xr:uid="{00000000-0005-0000-0000-00008D030000}"/>
    <cellStyle name="Output 2 2 36 2" xfId="912" xr:uid="{00000000-0005-0000-0000-00008E030000}"/>
    <cellStyle name="Output 2 2 37" xfId="913" xr:uid="{00000000-0005-0000-0000-00008F030000}"/>
    <cellStyle name="Output 2 2 37 2" xfId="914" xr:uid="{00000000-0005-0000-0000-000090030000}"/>
    <cellStyle name="Output 2 2 38" xfId="915" xr:uid="{00000000-0005-0000-0000-000091030000}"/>
    <cellStyle name="Output 2 2 38 2" xfId="916" xr:uid="{00000000-0005-0000-0000-000092030000}"/>
    <cellStyle name="Output 2 2 39" xfId="917" xr:uid="{00000000-0005-0000-0000-000093030000}"/>
    <cellStyle name="Output 2 2 39 2" xfId="918" xr:uid="{00000000-0005-0000-0000-000094030000}"/>
    <cellStyle name="Output 2 2 4" xfId="919" xr:uid="{00000000-0005-0000-0000-000095030000}"/>
    <cellStyle name="Output 2 2 4 2" xfId="920" xr:uid="{00000000-0005-0000-0000-000096030000}"/>
    <cellStyle name="Output 2 2 40" xfId="921" xr:uid="{00000000-0005-0000-0000-000097030000}"/>
    <cellStyle name="Output 2 2 40 2" xfId="922" xr:uid="{00000000-0005-0000-0000-000098030000}"/>
    <cellStyle name="Output 2 2 41" xfId="923" xr:uid="{00000000-0005-0000-0000-000099030000}"/>
    <cellStyle name="Output 2 2 41 2" xfId="924" xr:uid="{00000000-0005-0000-0000-00009A030000}"/>
    <cellStyle name="Output 2 2 42" xfId="925" xr:uid="{00000000-0005-0000-0000-00009B030000}"/>
    <cellStyle name="Output 2 2 42 2" xfId="926" xr:uid="{00000000-0005-0000-0000-00009C030000}"/>
    <cellStyle name="Output 2 2 43" xfId="927" xr:uid="{00000000-0005-0000-0000-00009D030000}"/>
    <cellStyle name="Output 2 2 43 2" xfId="928" xr:uid="{00000000-0005-0000-0000-00009E030000}"/>
    <cellStyle name="Output 2 2 44" xfId="929" xr:uid="{00000000-0005-0000-0000-00009F030000}"/>
    <cellStyle name="Output 2 2 44 2" xfId="930" xr:uid="{00000000-0005-0000-0000-0000A0030000}"/>
    <cellStyle name="Output 2 2 45" xfId="931" xr:uid="{00000000-0005-0000-0000-0000A1030000}"/>
    <cellStyle name="Output 2 2 45 2" xfId="932" xr:uid="{00000000-0005-0000-0000-0000A2030000}"/>
    <cellStyle name="Output 2 2 46" xfId="933" xr:uid="{00000000-0005-0000-0000-0000A3030000}"/>
    <cellStyle name="Output 2 2 46 2" xfId="934" xr:uid="{00000000-0005-0000-0000-0000A4030000}"/>
    <cellStyle name="Output 2 2 47" xfId="935" xr:uid="{00000000-0005-0000-0000-0000A5030000}"/>
    <cellStyle name="Output 2 2 47 2" xfId="936" xr:uid="{00000000-0005-0000-0000-0000A6030000}"/>
    <cellStyle name="Output 2 2 48" xfId="937" xr:uid="{00000000-0005-0000-0000-0000A7030000}"/>
    <cellStyle name="Output 2 2 48 2" xfId="938" xr:uid="{00000000-0005-0000-0000-0000A8030000}"/>
    <cellStyle name="Output 2 2 49" xfId="939" xr:uid="{00000000-0005-0000-0000-0000A9030000}"/>
    <cellStyle name="Output 2 2 49 2" xfId="940" xr:uid="{00000000-0005-0000-0000-0000AA030000}"/>
    <cellStyle name="Output 2 2 5" xfId="941" xr:uid="{00000000-0005-0000-0000-0000AB030000}"/>
    <cellStyle name="Output 2 2 5 2" xfId="942" xr:uid="{00000000-0005-0000-0000-0000AC030000}"/>
    <cellStyle name="Output 2 2 50" xfId="943" xr:uid="{00000000-0005-0000-0000-0000AD030000}"/>
    <cellStyle name="Output 2 2 50 2" xfId="944" xr:uid="{00000000-0005-0000-0000-0000AE030000}"/>
    <cellStyle name="Output 2 2 51" xfId="945" xr:uid="{00000000-0005-0000-0000-0000AF030000}"/>
    <cellStyle name="Output 2 2 51 2" xfId="946" xr:uid="{00000000-0005-0000-0000-0000B0030000}"/>
    <cellStyle name="Output 2 2 52" xfId="947" xr:uid="{00000000-0005-0000-0000-0000B1030000}"/>
    <cellStyle name="Output 2 2 52 2" xfId="948" xr:uid="{00000000-0005-0000-0000-0000B2030000}"/>
    <cellStyle name="Output 2 2 53" xfId="949" xr:uid="{00000000-0005-0000-0000-0000B3030000}"/>
    <cellStyle name="Output 2 2 54" xfId="950" xr:uid="{00000000-0005-0000-0000-0000B4030000}"/>
    <cellStyle name="Output 2 2 55" xfId="951" xr:uid="{00000000-0005-0000-0000-0000B5030000}"/>
    <cellStyle name="Output 2 2 56" xfId="952" xr:uid="{00000000-0005-0000-0000-0000B6030000}"/>
    <cellStyle name="Output 2 2 57" xfId="953" xr:uid="{00000000-0005-0000-0000-0000B7030000}"/>
    <cellStyle name="Output 2 2 6" xfId="954" xr:uid="{00000000-0005-0000-0000-0000B8030000}"/>
    <cellStyle name="Output 2 2 6 2" xfId="955" xr:uid="{00000000-0005-0000-0000-0000B9030000}"/>
    <cellStyle name="Output 2 2 7" xfId="956" xr:uid="{00000000-0005-0000-0000-0000BA030000}"/>
    <cellStyle name="Output 2 2 7 2" xfId="957" xr:uid="{00000000-0005-0000-0000-0000BB030000}"/>
    <cellStyle name="Output 2 2 8" xfId="958" xr:uid="{00000000-0005-0000-0000-0000BC030000}"/>
    <cellStyle name="Output 2 2 8 2" xfId="959" xr:uid="{00000000-0005-0000-0000-0000BD030000}"/>
    <cellStyle name="Output 2 2 9" xfId="960" xr:uid="{00000000-0005-0000-0000-0000BE030000}"/>
    <cellStyle name="Output 2 2 9 2" xfId="961" xr:uid="{00000000-0005-0000-0000-0000BF030000}"/>
    <cellStyle name="Output 2 20" xfId="962" xr:uid="{00000000-0005-0000-0000-0000C0030000}"/>
    <cellStyle name="Output 2 20 2" xfId="963" xr:uid="{00000000-0005-0000-0000-0000C1030000}"/>
    <cellStyle name="Output 2 21" xfId="964" xr:uid="{00000000-0005-0000-0000-0000C2030000}"/>
    <cellStyle name="Output 2 21 2" xfId="965" xr:uid="{00000000-0005-0000-0000-0000C3030000}"/>
    <cellStyle name="Output 2 22" xfId="966" xr:uid="{00000000-0005-0000-0000-0000C4030000}"/>
    <cellStyle name="Output 2 22 2" xfId="967" xr:uid="{00000000-0005-0000-0000-0000C5030000}"/>
    <cellStyle name="Output 2 23" xfId="968" xr:uid="{00000000-0005-0000-0000-0000C6030000}"/>
    <cellStyle name="Output 2 23 2" xfId="969" xr:uid="{00000000-0005-0000-0000-0000C7030000}"/>
    <cellStyle name="Output 2 24" xfId="970" xr:uid="{00000000-0005-0000-0000-0000C8030000}"/>
    <cellStyle name="Output 2 24 2" xfId="971" xr:uid="{00000000-0005-0000-0000-0000C9030000}"/>
    <cellStyle name="Output 2 25" xfId="972" xr:uid="{00000000-0005-0000-0000-0000CA030000}"/>
    <cellStyle name="Output 2 25 2" xfId="973" xr:uid="{00000000-0005-0000-0000-0000CB030000}"/>
    <cellStyle name="Output 2 26" xfId="974" xr:uid="{00000000-0005-0000-0000-0000CC030000}"/>
    <cellStyle name="Output 2 26 2" xfId="975" xr:uid="{00000000-0005-0000-0000-0000CD030000}"/>
    <cellStyle name="Output 2 27" xfId="976" xr:uid="{00000000-0005-0000-0000-0000CE030000}"/>
    <cellStyle name="Output 2 27 2" xfId="977" xr:uid="{00000000-0005-0000-0000-0000CF030000}"/>
    <cellStyle name="Output 2 28" xfId="978" xr:uid="{00000000-0005-0000-0000-0000D0030000}"/>
    <cellStyle name="Output 2 28 2" xfId="979" xr:uid="{00000000-0005-0000-0000-0000D1030000}"/>
    <cellStyle name="Output 2 29" xfId="980" xr:uid="{00000000-0005-0000-0000-0000D2030000}"/>
    <cellStyle name="Output 2 29 2" xfId="981" xr:uid="{00000000-0005-0000-0000-0000D3030000}"/>
    <cellStyle name="Output 2 3" xfId="982" xr:uid="{00000000-0005-0000-0000-0000D4030000}"/>
    <cellStyle name="Output 2 3 2" xfId="983" xr:uid="{00000000-0005-0000-0000-0000D5030000}"/>
    <cellStyle name="Output 2 30" xfId="984" xr:uid="{00000000-0005-0000-0000-0000D6030000}"/>
    <cellStyle name="Output 2 30 2" xfId="985" xr:uid="{00000000-0005-0000-0000-0000D7030000}"/>
    <cellStyle name="Output 2 31" xfId="986" xr:uid="{00000000-0005-0000-0000-0000D8030000}"/>
    <cellStyle name="Output 2 31 2" xfId="987" xr:uid="{00000000-0005-0000-0000-0000D9030000}"/>
    <cellStyle name="Output 2 32" xfId="988" xr:uid="{00000000-0005-0000-0000-0000DA030000}"/>
    <cellStyle name="Output 2 32 2" xfId="989" xr:uid="{00000000-0005-0000-0000-0000DB030000}"/>
    <cellStyle name="Output 2 33" xfId="990" xr:uid="{00000000-0005-0000-0000-0000DC030000}"/>
    <cellStyle name="Output 2 33 2" xfId="991" xr:uid="{00000000-0005-0000-0000-0000DD030000}"/>
    <cellStyle name="Output 2 34" xfId="992" xr:uid="{00000000-0005-0000-0000-0000DE030000}"/>
    <cellStyle name="Output 2 34 2" xfId="993" xr:uid="{00000000-0005-0000-0000-0000DF030000}"/>
    <cellStyle name="Output 2 35" xfId="994" xr:uid="{00000000-0005-0000-0000-0000E0030000}"/>
    <cellStyle name="Output 2 35 2" xfId="995" xr:uid="{00000000-0005-0000-0000-0000E1030000}"/>
    <cellStyle name="Output 2 36" xfId="996" xr:uid="{00000000-0005-0000-0000-0000E2030000}"/>
    <cellStyle name="Output 2 36 2" xfId="997" xr:uid="{00000000-0005-0000-0000-0000E3030000}"/>
    <cellStyle name="Output 2 37" xfId="998" xr:uid="{00000000-0005-0000-0000-0000E4030000}"/>
    <cellStyle name="Output 2 37 2" xfId="999" xr:uid="{00000000-0005-0000-0000-0000E5030000}"/>
    <cellStyle name="Output 2 38" xfId="1000" xr:uid="{00000000-0005-0000-0000-0000E6030000}"/>
    <cellStyle name="Output 2 38 2" xfId="1001" xr:uid="{00000000-0005-0000-0000-0000E7030000}"/>
    <cellStyle name="Output 2 39" xfId="1002" xr:uid="{00000000-0005-0000-0000-0000E8030000}"/>
    <cellStyle name="Output 2 39 2" xfId="1003" xr:uid="{00000000-0005-0000-0000-0000E9030000}"/>
    <cellStyle name="Output 2 4" xfId="1004" xr:uid="{00000000-0005-0000-0000-0000EA030000}"/>
    <cellStyle name="Output 2 4 2" xfId="1005" xr:uid="{00000000-0005-0000-0000-0000EB030000}"/>
    <cellStyle name="Output 2 40" xfId="1006" xr:uid="{00000000-0005-0000-0000-0000EC030000}"/>
    <cellStyle name="Output 2 40 2" xfId="1007" xr:uid="{00000000-0005-0000-0000-0000ED030000}"/>
    <cellStyle name="Output 2 41" xfId="1008" xr:uid="{00000000-0005-0000-0000-0000EE030000}"/>
    <cellStyle name="Output 2 41 2" xfId="1009" xr:uid="{00000000-0005-0000-0000-0000EF030000}"/>
    <cellStyle name="Output 2 42" xfId="1010" xr:uid="{00000000-0005-0000-0000-0000F0030000}"/>
    <cellStyle name="Output 2 42 2" xfId="1011" xr:uid="{00000000-0005-0000-0000-0000F1030000}"/>
    <cellStyle name="Output 2 43" xfId="1012" xr:uid="{00000000-0005-0000-0000-0000F2030000}"/>
    <cellStyle name="Output 2 43 2" xfId="1013" xr:uid="{00000000-0005-0000-0000-0000F3030000}"/>
    <cellStyle name="Output 2 44" xfId="1014" xr:uid="{00000000-0005-0000-0000-0000F4030000}"/>
    <cellStyle name="Output 2 44 2" xfId="1015" xr:uid="{00000000-0005-0000-0000-0000F5030000}"/>
    <cellStyle name="Output 2 45" xfId="1016" xr:uid="{00000000-0005-0000-0000-0000F6030000}"/>
    <cellStyle name="Output 2 45 2" xfId="1017" xr:uid="{00000000-0005-0000-0000-0000F7030000}"/>
    <cellStyle name="Output 2 46" xfId="1018" xr:uid="{00000000-0005-0000-0000-0000F8030000}"/>
    <cellStyle name="Output 2 46 2" xfId="1019" xr:uid="{00000000-0005-0000-0000-0000F9030000}"/>
    <cellStyle name="Output 2 47" xfId="1020" xr:uid="{00000000-0005-0000-0000-0000FA030000}"/>
    <cellStyle name="Output 2 47 2" xfId="1021" xr:uid="{00000000-0005-0000-0000-0000FB030000}"/>
    <cellStyle name="Output 2 48" xfId="1022" xr:uid="{00000000-0005-0000-0000-0000FC030000}"/>
    <cellStyle name="Output 2 48 2" xfId="1023" xr:uid="{00000000-0005-0000-0000-0000FD030000}"/>
    <cellStyle name="Output 2 49" xfId="1024" xr:uid="{00000000-0005-0000-0000-0000FE030000}"/>
    <cellStyle name="Output 2 49 2" xfId="1025" xr:uid="{00000000-0005-0000-0000-0000FF030000}"/>
    <cellStyle name="Output 2 5" xfId="1026" xr:uid="{00000000-0005-0000-0000-000000040000}"/>
    <cellStyle name="Output 2 5 2" xfId="1027" xr:uid="{00000000-0005-0000-0000-000001040000}"/>
    <cellStyle name="Output 2 50" xfId="1028" xr:uid="{00000000-0005-0000-0000-000002040000}"/>
    <cellStyle name="Output 2 50 2" xfId="1029" xr:uid="{00000000-0005-0000-0000-000003040000}"/>
    <cellStyle name="Output 2 51" xfId="1030" xr:uid="{00000000-0005-0000-0000-000004040000}"/>
    <cellStyle name="Output 2 51 2" xfId="1031" xr:uid="{00000000-0005-0000-0000-000005040000}"/>
    <cellStyle name="Output 2 52" xfId="1032" xr:uid="{00000000-0005-0000-0000-000006040000}"/>
    <cellStyle name="Output 2 52 2" xfId="1033" xr:uid="{00000000-0005-0000-0000-000007040000}"/>
    <cellStyle name="Output 2 53" xfId="1034" xr:uid="{00000000-0005-0000-0000-000008040000}"/>
    <cellStyle name="Output 2 53 2" xfId="1035" xr:uid="{00000000-0005-0000-0000-000009040000}"/>
    <cellStyle name="Output 2 54" xfId="1036" xr:uid="{00000000-0005-0000-0000-00000A040000}"/>
    <cellStyle name="Output 2 55" xfId="1037" xr:uid="{00000000-0005-0000-0000-00000B040000}"/>
    <cellStyle name="Output 2 56" xfId="1038" xr:uid="{00000000-0005-0000-0000-00000C040000}"/>
    <cellStyle name="Output 2 57" xfId="1039" xr:uid="{00000000-0005-0000-0000-00000D040000}"/>
    <cellStyle name="Output 2 58" xfId="1040" xr:uid="{00000000-0005-0000-0000-00000E040000}"/>
    <cellStyle name="Output 2 6" xfId="1041" xr:uid="{00000000-0005-0000-0000-00000F040000}"/>
    <cellStyle name="Output 2 6 2" xfId="1042" xr:uid="{00000000-0005-0000-0000-000010040000}"/>
    <cellStyle name="Output 2 7" xfId="1043" xr:uid="{00000000-0005-0000-0000-000011040000}"/>
    <cellStyle name="Output 2 7 2" xfId="1044" xr:uid="{00000000-0005-0000-0000-000012040000}"/>
    <cellStyle name="Output 2 8" xfId="1045" xr:uid="{00000000-0005-0000-0000-000013040000}"/>
    <cellStyle name="Output 2 8 2" xfId="1046" xr:uid="{00000000-0005-0000-0000-000014040000}"/>
    <cellStyle name="Output 2 9" xfId="1047" xr:uid="{00000000-0005-0000-0000-000015040000}"/>
    <cellStyle name="Output 2 9 2" xfId="1048" xr:uid="{00000000-0005-0000-0000-000016040000}"/>
    <cellStyle name="Percent 2" xfId="169" xr:uid="{00000000-0005-0000-0000-000017040000}"/>
    <cellStyle name="Percent 2 2" xfId="1049" xr:uid="{00000000-0005-0000-0000-000018040000}"/>
    <cellStyle name="Percent 2 3" xfId="1050" xr:uid="{00000000-0005-0000-0000-000019040000}"/>
    <cellStyle name="Title 2" xfId="170" xr:uid="{00000000-0005-0000-0000-00001A040000}"/>
    <cellStyle name="Total 2" xfId="171" xr:uid="{00000000-0005-0000-0000-00001B040000}"/>
    <cellStyle name="Total 2 10" xfId="1051" xr:uid="{00000000-0005-0000-0000-00001C040000}"/>
    <cellStyle name="Total 2 10 2" xfId="1052" xr:uid="{00000000-0005-0000-0000-00001D040000}"/>
    <cellStyle name="Total 2 11" xfId="1053" xr:uid="{00000000-0005-0000-0000-00001E040000}"/>
    <cellStyle name="Total 2 11 2" xfId="1054" xr:uid="{00000000-0005-0000-0000-00001F040000}"/>
    <cellStyle name="Total 2 12" xfId="1055" xr:uid="{00000000-0005-0000-0000-000020040000}"/>
    <cellStyle name="Total 2 12 2" xfId="1056" xr:uid="{00000000-0005-0000-0000-000021040000}"/>
    <cellStyle name="Total 2 13" xfId="1057" xr:uid="{00000000-0005-0000-0000-000022040000}"/>
    <cellStyle name="Total 2 13 2" xfId="1058" xr:uid="{00000000-0005-0000-0000-000023040000}"/>
    <cellStyle name="Total 2 14" xfId="1059" xr:uid="{00000000-0005-0000-0000-000024040000}"/>
    <cellStyle name="Total 2 14 2" xfId="1060" xr:uid="{00000000-0005-0000-0000-000025040000}"/>
    <cellStyle name="Total 2 15" xfId="1061" xr:uid="{00000000-0005-0000-0000-000026040000}"/>
    <cellStyle name="Total 2 15 2" xfId="1062" xr:uid="{00000000-0005-0000-0000-000027040000}"/>
    <cellStyle name="Total 2 16" xfId="1063" xr:uid="{00000000-0005-0000-0000-000028040000}"/>
    <cellStyle name="Total 2 16 2" xfId="1064" xr:uid="{00000000-0005-0000-0000-000029040000}"/>
    <cellStyle name="Total 2 17" xfId="1065" xr:uid="{00000000-0005-0000-0000-00002A040000}"/>
    <cellStyle name="Total 2 17 2" xfId="1066" xr:uid="{00000000-0005-0000-0000-00002B040000}"/>
    <cellStyle name="Total 2 18" xfId="1067" xr:uid="{00000000-0005-0000-0000-00002C040000}"/>
    <cellStyle name="Total 2 18 2" xfId="1068" xr:uid="{00000000-0005-0000-0000-00002D040000}"/>
    <cellStyle name="Total 2 19" xfId="1069" xr:uid="{00000000-0005-0000-0000-00002E040000}"/>
    <cellStyle name="Total 2 19 2" xfId="1070" xr:uid="{00000000-0005-0000-0000-00002F040000}"/>
    <cellStyle name="Total 2 2" xfId="172" xr:uid="{00000000-0005-0000-0000-000030040000}"/>
    <cellStyle name="Total 2 2 10" xfId="1071" xr:uid="{00000000-0005-0000-0000-000031040000}"/>
    <cellStyle name="Total 2 2 10 2" xfId="1072" xr:uid="{00000000-0005-0000-0000-000032040000}"/>
    <cellStyle name="Total 2 2 11" xfId="1073" xr:uid="{00000000-0005-0000-0000-000033040000}"/>
    <cellStyle name="Total 2 2 11 2" xfId="1074" xr:uid="{00000000-0005-0000-0000-000034040000}"/>
    <cellStyle name="Total 2 2 12" xfId="1075" xr:uid="{00000000-0005-0000-0000-000035040000}"/>
    <cellStyle name="Total 2 2 12 2" xfId="1076" xr:uid="{00000000-0005-0000-0000-000036040000}"/>
    <cellStyle name="Total 2 2 13" xfId="1077" xr:uid="{00000000-0005-0000-0000-000037040000}"/>
    <cellStyle name="Total 2 2 13 2" xfId="1078" xr:uid="{00000000-0005-0000-0000-000038040000}"/>
    <cellStyle name="Total 2 2 14" xfId="1079" xr:uid="{00000000-0005-0000-0000-000039040000}"/>
    <cellStyle name="Total 2 2 14 2" xfId="1080" xr:uid="{00000000-0005-0000-0000-00003A040000}"/>
    <cellStyle name="Total 2 2 15" xfId="1081" xr:uid="{00000000-0005-0000-0000-00003B040000}"/>
    <cellStyle name="Total 2 2 15 2" xfId="1082" xr:uid="{00000000-0005-0000-0000-00003C040000}"/>
    <cellStyle name="Total 2 2 16" xfId="1083" xr:uid="{00000000-0005-0000-0000-00003D040000}"/>
    <cellStyle name="Total 2 2 16 2" xfId="1084" xr:uid="{00000000-0005-0000-0000-00003E040000}"/>
    <cellStyle name="Total 2 2 17" xfId="1085" xr:uid="{00000000-0005-0000-0000-00003F040000}"/>
    <cellStyle name="Total 2 2 17 2" xfId="1086" xr:uid="{00000000-0005-0000-0000-000040040000}"/>
    <cellStyle name="Total 2 2 18" xfId="1087" xr:uid="{00000000-0005-0000-0000-000041040000}"/>
    <cellStyle name="Total 2 2 18 2" xfId="1088" xr:uid="{00000000-0005-0000-0000-000042040000}"/>
    <cellStyle name="Total 2 2 19" xfId="1089" xr:uid="{00000000-0005-0000-0000-000043040000}"/>
    <cellStyle name="Total 2 2 19 2" xfId="1090" xr:uid="{00000000-0005-0000-0000-000044040000}"/>
    <cellStyle name="Total 2 2 2" xfId="1091" xr:uid="{00000000-0005-0000-0000-000045040000}"/>
    <cellStyle name="Total 2 2 2 2" xfId="1092" xr:uid="{00000000-0005-0000-0000-000046040000}"/>
    <cellStyle name="Total 2 2 20" xfId="1093" xr:uid="{00000000-0005-0000-0000-000047040000}"/>
    <cellStyle name="Total 2 2 20 2" xfId="1094" xr:uid="{00000000-0005-0000-0000-000048040000}"/>
    <cellStyle name="Total 2 2 21" xfId="1095" xr:uid="{00000000-0005-0000-0000-000049040000}"/>
    <cellStyle name="Total 2 2 21 2" xfId="1096" xr:uid="{00000000-0005-0000-0000-00004A040000}"/>
    <cellStyle name="Total 2 2 22" xfId="1097" xr:uid="{00000000-0005-0000-0000-00004B040000}"/>
    <cellStyle name="Total 2 2 22 2" xfId="1098" xr:uid="{00000000-0005-0000-0000-00004C040000}"/>
    <cellStyle name="Total 2 2 23" xfId="1099" xr:uid="{00000000-0005-0000-0000-00004D040000}"/>
    <cellStyle name="Total 2 2 23 2" xfId="1100" xr:uid="{00000000-0005-0000-0000-00004E040000}"/>
    <cellStyle name="Total 2 2 24" xfId="1101" xr:uid="{00000000-0005-0000-0000-00004F040000}"/>
    <cellStyle name="Total 2 2 24 2" xfId="1102" xr:uid="{00000000-0005-0000-0000-000050040000}"/>
    <cellStyle name="Total 2 2 25" xfId="1103" xr:uid="{00000000-0005-0000-0000-000051040000}"/>
    <cellStyle name="Total 2 2 25 2" xfId="1104" xr:uid="{00000000-0005-0000-0000-000052040000}"/>
    <cellStyle name="Total 2 2 26" xfId="1105" xr:uid="{00000000-0005-0000-0000-000053040000}"/>
    <cellStyle name="Total 2 2 26 2" xfId="1106" xr:uid="{00000000-0005-0000-0000-000054040000}"/>
    <cellStyle name="Total 2 2 27" xfId="1107" xr:uid="{00000000-0005-0000-0000-000055040000}"/>
    <cellStyle name="Total 2 2 27 2" xfId="1108" xr:uid="{00000000-0005-0000-0000-000056040000}"/>
    <cellStyle name="Total 2 2 28" xfId="1109" xr:uid="{00000000-0005-0000-0000-000057040000}"/>
    <cellStyle name="Total 2 2 28 2" xfId="1110" xr:uid="{00000000-0005-0000-0000-000058040000}"/>
    <cellStyle name="Total 2 2 29" xfId="1111" xr:uid="{00000000-0005-0000-0000-000059040000}"/>
    <cellStyle name="Total 2 2 29 2" xfId="1112" xr:uid="{00000000-0005-0000-0000-00005A040000}"/>
    <cellStyle name="Total 2 2 3" xfId="1113" xr:uid="{00000000-0005-0000-0000-00005B040000}"/>
    <cellStyle name="Total 2 2 3 2" xfId="1114" xr:uid="{00000000-0005-0000-0000-00005C040000}"/>
    <cellStyle name="Total 2 2 30" xfId="1115" xr:uid="{00000000-0005-0000-0000-00005D040000}"/>
    <cellStyle name="Total 2 2 30 2" xfId="1116" xr:uid="{00000000-0005-0000-0000-00005E040000}"/>
    <cellStyle name="Total 2 2 31" xfId="1117" xr:uid="{00000000-0005-0000-0000-00005F040000}"/>
    <cellStyle name="Total 2 2 31 2" xfId="1118" xr:uid="{00000000-0005-0000-0000-000060040000}"/>
    <cellStyle name="Total 2 2 32" xfId="1119" xr:uid="{00000000-0005-0000-0000-000061040000}"/>
    <cellStyle name="Total 2 2 32 2" xfId="1120" xr:uid="{00000000-0005-0000-0000-000062040000}"/>
    <cellStyle name="Total 2 2 33" xfId="1121" xr:uid="{00000000-0005-0000-0000-000063040000}"/>
    <cellStyle name="Total 2 2 33 2" xfId="1122" xr:uid="{00000000-0005-0000-0000-000064040000}"/>
    <cellStyle name="Total 2 2 34" xfId="1123" xr:uid="{00000000-0005-0000-0000-000065040000}"/>
    <cellStyle name="Total 2 2 34 2" xfId="1124" xr:uid="{00000000-0005-0000-0000-000066040000}"/>
    <cellStyle name="Total 2 2 35" xfId="1125" xr:uid="{00000000-0005-0000-0000-000067040000}"/>
    <cellStyle name="Total 2 2 35 2" xfId="1126" xr:uid="{00000000-0005-0000-0000-000068040000}"/>
    <cellStyle name="Total 2 2 36" xfId="1127" xr:uid="{00000000-0005-0000-0000-000069040000}"/>
    <cellStyle name="Total 2 2 36 2" xfId="1128" xr:uid="{00000000-0005-0000-0000-00006A040000}"/>
    <cellStyle name="Total 2 2 37" xfId="1129" xr:uid="{00000000-0005-0000-0000-00006B040000}"/>
    <cellStyle name="Total 2 2 37 2" xfId="1130" xr:uid="{00000000-0005-0000-0000-00006C040000}"/>
    <cellStyle name="Total 2 2 38" xfId="1131" xr:uid="{00000000-0005-0000-0000-00006D040000}"/>
    <cellStyle name="Total 2 2 38 2" xfId="1132" xr:uid="{00000000-0005-0000-0000-00006E040000}"/>
    <cellStyle name="Total 2 2 39" xfId="1133" xr:uid="{00000000-0005-0000-0000-00006F040000}"/>
    <cellStyle name="Total 2 2 39 2" xfId="1134" xr:uid="{00000000-0005-0000-0000-000070040000}"/>
    <cellStyle name="Total 2 2 4" xfId="1135" xr:uid="{00000000-0005-0000-0000-000071040000}"/>
    <cellStyle name="Total 2 2 4 2" xfId="1136" xr:uid="{00000000-0005-0000-0000-000072040000}"/>
    <cellStyle name="Total 2 2 40" xfId="1137" xr:uid="{00000000-0005-0000-0000-000073040000}"/>
    <cellStyle name="Total 2 2 40 2" xfId="1138" xr:uid="{00000000-0005-0000-0000-000074040000}"/>
    <cellStyle name="Total 2 2 41" xfId="1139" xr:uid="{00000000-0005-0000-0000-000075040000}"/>
    <cellStyle name="Total 2 2 41 2" xfId="1140" xr:uid="{00000000-0005-0000-0000-000076040000}"/>
    <cellStyle name="Total 2 2 42" xfId="1141" xr:uid="{00000000-0005-0000-0000-000077040000}"/>
    <cellStyle name="Total 2 2 42 2" xfId="1142" xr:uid="{00000000-0005-0000-0000-000078040000}"/>
    <cellStyle name="Total 2 2 43" xfId="1143" xr:uid="{00000000-0005-0000-0000-000079040000}"/>
    <cellStyle name="Total 2 2 43 2" xfId="1144" xr:uid="{00000000-0005-0000-0000-00007A040000}"/>
    <cellStyle name="Total 2 2 44" xfId="1145" xr:uid="{00000000-0005-0000-0000-00007B040000}"/>
    <cellStyle name="Total 2 2 44 2" xfId="1146" xr:uid="{00000000-0005-0000-0000-00007C040000}"/>
    <cellStyle name="Total 2 2 45" xfId="1147" xr:uid="{00000000-0005-0000-0000-00007D040000}"/>
    <cellStyle name="Total 2 2 45 2" xfId="1148" xr:uid="{00000000-0005-0000-0000-00007E040000}"/>
    <cellStyle name="Total 2 2 46" xfId="1149" xr:uid="{00000000-0005-0000-0000-00007F040000}"/>
    <cellStyle name="Total 2 2 46 2" xfId="1150" xr:uid="{00000000-0005-0000-0000-000080040000}"/>
    <cellStyle name="Total 2 2 47" xfId="1151" xr:uid="{00000000-0005-0000-0000-000081040000}"/>
    <cellStyle name="Total 2 2 47 2" xfId="1152" xr:uid="{00000000-0005-0000-0000-000082040000}"/>
    <cellStyle name="Total 2 2 48" xfId="1153" xr:uid="{00000000-0005-0000-0000-000083040000}"/>
    <cellStyle name="Total 2 2 48 2" xfId="1154" xr:uid="{00000000-0005-0000-0000-000084040000}"/>
    <cellStyle name="Total 2 2 49" xfId="1155" xr:uid="{00000000-0005-0000-0000-000085040000}"/>
    <cellStyle name="Total 2 2 49 2" xfId="1156" xr:uid="{00000000-0005-0000-0000-000086040000}"/>
    <cellStyle name="Total 2 2 5" xfId="1157" xr:uid="{00000000-0005-0000-0000-000087040000}"/>
    <cellStyle name="Total 2 2 5 2" xfId="1158" xr:uid="{00000000-0005-0000-0000-000088040000}"/>
    <cellStyle name="Total 2 2 50" xfId="1159" xr:uid="{00000000-0005-0000-0000-000089040000}"/>
    <cellStyle name="Total 2 2 50 2" xfId="1160" xr:uid="{00000000-0005-0000-0000-00008A040000}"/>
    <cellStyle name="Total 2 2 51" xfId="1161" xr:uid="{00000000-0005-0000-0000-00008B040000}"/>
    <cellStyle name="Total 2 2 51 2" xfId="1162" xr:uid="{00000000-0005-0000-0000-00008C040000}"/>
    <cellStyle name="Total 2 2 52" xfId="1163" xr:uid="{00000000-0005-0000-0000-00008D040000}"/>
    <cellStyle name="Total 2 2 52 2" xfId="1164" xr:uid="{00000000-0005-0000-0000-00008E040000}"/>
    <cellStyle name="Total 2 2 53" xfId="1165" xr:uid="{00000000-0005-0000-0000-00008F040000}"/>
    <cellStyle name="Total 2 2 54" xfId="1166" xr:uid="{00000000-0005-0000-0000-000090040000}"/>
    <cellStyle name="Total 2 2 55" xfId="1167" xr:uid="{00000000-0005-0000-0000-000091040000}"/>
    <cellStyle name="Total 2 2 56" xfId="1168" xr:uid="{00000000-0005-0000-0000-000092040000}"/>
    <cellStyle name="Total 2 2 57" xfId="1169" xr:uid="{00000000-0005-0000-0000-000093040000}"/>
    <cellStyle name="Total 2 2 6" xfId="1170" xr:uid="{00000000-0005-0000-0000-000094040000}"/>
    <cellStyle name="Total 2 2 6 2" xfId="1171" xr:uid="{00000000-0005-0000-0000-000095040000}"/>
    <cellStyle name="Total 2 2 7" xfId="1172" xr:uid="{00000000-0005-0000-0000-000096040000}"/>
    <cellStyle name="Total 2 2 7 2" xfId="1173" xr:uid="{00000000-0005-0000-0000-000097040000}"/>
    <cellStyle name="Total 2 2 8" xfId="1174" xr:uid="{00000000-0005-0000-0000-000098040000}"/>
    <cellStyle name="Total 2 2 8 2" xfId="1175" xr:uid="{00000000-0005-0000-0000-000099040000}"/>
    <cellStyle name="Total 2 2 9" xfId="1176" xr:uid="{00000000-0005-0000-0000-00009A040000}"/>
    <cellStyle name="Total 2 2 9 2" xfId="1177" xr:uid="{00000000-0005-0000-0000-00009B040000}"/>
    <cellStyle name="Total 2 20" xfId="1178" xr:uid="{00000000-0005-0000-0000-00009C040000}"/>
    <cellStyle name="Total 2 20 2" xfId="1179" xr:uid="{00000000-0005-0000-0000-00009D040000}"/>
    <cellStyle name="Total 2 21" xfId="1180" xr:uid="{00000000-0005-0000-0000-00009E040000}"/>
    <cellStyle name="Total 2 21 2" xfId="1181" xr:uid="{00000000-0005-0000-0000-00009F040000}"/>
    <cellStyle name="Total 2 22" xfId="1182" xr:uid="{00000000-0005-0000-0000-0000A0040000}"/>
    <cellStyle name="Total 2 22 2" xfId="1183" xr:uid="{00000000-0005-0000-0000-0000A1040000}"/>
    <cellStyle name="Total 2 23" xfId="1184" xr:uid="{00000000-0005-0000-0000-0000A2040000}"/>
    <cellStyle name="Total 2 23 2" xfId="1185" xr:uid="{00000000-0005-0000-0000-0000A3040000}"/>
    <cellStyle name="Total 2 24" xfId="1186" xr:uid="{00000000-0005-0000-0000-0000A4040000}"/>
    <cellStyle name="Total 2 24 2" xfId="1187" xr:uid="{00000000-0005-0000-0000-0000A5040000}"/>
    <cellStyle name="Total 2 25" xfId="1188" xr:uid="{00000000-0005-0000-0000-0000A6040000}"/>
    <cellStyle name="Total 2 25 2" xfId="1189" xr:uid="{00000000-0005-0000-0000-0000A7040000}"/>
    <cellStyle name="Total 2 26" xfId="1190" xr:uid="{00000000-0005-0000-0000-0000A8040000}"/>
    <cellStyle name="Total 2 26 2" xfId="1191" xr:uid="{00000000-0005-0000-0000-0000A9040000}"/>
    <cellStyle name="Total 2 27" xfId="1192" xr:uid="{00000000-0005-0000-0000-0000AA040000}"/>
    <cellStyle name="Total 2 27 2" xfId="1193" xr:uid="{00000000-0005-0000-0000-0000AB040000}"/>
    <cellStyle name="Total 2 28" xfId="1194" xr:uid="{00000000-0005-0000-0000-0000AC040000}"/>
    <cellStyle name="Total 2 28 2" xfId="1195" xr:uid="{00000000-0005-0000-0000-0000AD040000}"/>
    <cellStyle name="Total 2 29" xfId="1196" xr:uid="{00000000-0005-0000-0000-0000AE040000}"/>
    <cellStyle name="Total 2 29 2" xfId="1197" xr:uid="{00000000-0005-0000-0000-0000AF040000}"/>
    <cellStyle name="Total 2 3" xfId="1198" xr:uid="{00000000-0005-0000-0000-0000B0040000}"/>
    <cellStyle name="Total 2 3 2" xfId="1199" xr:uid="{00000000-0005-0000-0000-0000B1040000}"/>
    <cellStyle name="Total 2 30" xfId="1200" xr:uid="{00000000-0005-0000-0000-0000B2040000}"/>
    <cellStyle name="Total 2 30 2" xfId="1201" xr:uid="{00000000-0005-0000-0000-0000B3040000}"/>
    <cellStyle name="Total 2 31" xfId="1202" xr:uid="{00000000-0005-0000-0000-0000B4040000}"/>
    <cellStyle name="Total 2 31 2" xfId="1203" xr:uid="{00000000-0005-0000-0000-0000B5040000}"/>
    <cellStyle name="Total 2 32" xfId="1204" xr:uid="{00000000-0005-0000-0000-0000B6040000}"/>
    <cellStyle name="Total 2 32 2" xfId="1205" xr:uid="{00000000-0005-0000-0000-0000B7040000}"/>
    <cellStyle name="Total 2 33" xfId="1206" xr:uid="{00000000-0005-0000-0000-0000B8040000}"/>
    <cellStyle name="Total 2 33 2" xfId="1207" xr:uid="{00000000-0005-0000-0000-0000B9040000}"/>
    <cellStyle name="Total 2 34" xfId="1208" xr:uid="{00000000-0005-0000-0000-0000BA040000}"/>
    <cellStyle name="Total 2 34 2" xfId="1209" xr:uid="{00000000-0005-0000-0000-0000BB040000}"/>
    <cellStyle name="Total 2 35" xfId="1210" xr:uid="{00000000-0005-0000-0000-0000BC040000}"/>
    <cellStyle name="Total 2 35 2" xfId="1211" xr:uid="{00000000-0005-0000-0000-0000BD040000}"/>
    <cellStyle name="Total 2 36" xfId="1212" xr:uid="{00000000-0005-0000-0000-0000BE040000}"/>
    <cellStyle name="Total 2 36 2" xfId="1213" xr:uid="{00000000-0005-0000-0000-0000BF040000}"/>
    <cellStyle name="Total 2 37" xfId="1214" xr:uid="{00000000-0005-0000-0000-0000C0040000}"/>
    <cellStyle name="Total 2 37 2" xfId="1215" xr:uid="{00000000-0005-0000-0000-0000C1040000}"/>
    <cellStyle name="Total 2 38" xfId="1216" xr:uid="{00000000-0005-0000-0000-0000C2040000}"/>
    <cellStyle name="Total 2 38 2" xfId="1217" xr:uid="{00000000-0005-0000-0000-0000C3040000}"/>
    <cellStyle name="Total 2 39" xfId="1218" xr:uid="{00000000-0005-0000-0000-0000C4040000}"/>
    <cellStyle name="Total 2 39 2" xfId="1219" xr:uid="{00000000-0005-0000-0000-0000C5040000}"/>
    <cellStyle name="Total 2 4" xfId="1220" xr:uid="{00000000-0005-0000-0000-0000C6040000}"/>
    <cellStyle name="Total 2 4 2" xfId="1221" xr:uid="{00000000-0005-0000-0000-0000C7040000}"/>
    <cellStyle name="Total 2 40" xfId="1222" xr:uid="{00000000-0005-0000-0000-0000C8040000}"/>
    <cellStyle name="Total 2 40 2" xfId="1223" xr:uid="{00000000-0005-0000-0000-0000C9040000}"/>
    <cellStyle name="Total 2 41" xfId="1224" xr:uid="{00000000-0005-0000-0000-0000CA040000}"/>
    <cellStyle name="Total 2 41 2" xfId="1225" xr:uid="{00000000-0005-0000-0000-0000CB040000}"/>
    <cellStyle name="Total 2 42" xfId="1226" xr:uid="{00000000-0005-0000-0000-0000CC040000}"/>
    <cellStyle name="Total 2 42 2" xfId="1227" xr:uid="{00000000-0005-0000-0000-0000CD040000}"/>
    <cellStyle name="Total 2 43" xfId="1228" xr:uid="{00000000-0005-0000-0000-0000CE040000}"/>
    <cellStyle name="Total 2 43 2" xfId="1229" xr:uid="{00000000-0005-0000-0000-0000CF040000}"/>
    <cellStyle name="Total 2 44" xfId="1230" xr:uid="{00000000-0005-0000-0000-0000D0040000}"/>
    <cellStyle name="Total 2 44 2" xfId="1231" xr:uid="{00000000-0005-0000-0000-0000D1040000}"/>
    <cellStyle name="Total 2 45" xfId="1232" xr:uid="{00000000-0005-0000-0000-0000D2040000}"/>
    <cellStyle name="Total 2 45 2" xfId="1233" xr:uid="{00000000-0005-0000-0000-0000D3040000}"/>
    <cellStyle name="Total 2 46" xfId="1234" xr:uid="{00000000-0005-0000-0000-0000D4040000}"/>
    <cellStyle name="Total 2 46 2" xfId="1235" xr:uid="{00000000-0005-0000-0000-0000D5040000}"/>
    <cellStyle name="Total 2 47" xfId="1236" xr:uid="{00000000-0005-0000-0000-0000D6040000}"/>
    <cellStyle name="Total 2 47 2" xfId="1237" xr:uid="{00000000-0005-0000-0000-0000D7040000}"/>
    <cellStyle name="Total 2 48" xfId="1238" xr:uid="{00000000-0005-0000-0000-0000D8040000}"/>
    <cellStyle name="Total 2 48 2" xfId="1239" xr:uid="{00000000-0005-0000-0000-0000D9040000}"/>
    <cellStyle name="Total 2 49" xfId="1240" xr:uid="{00000000-0005-0000-0000-0000DA040000}"/>
    <cellStyle name="Total 2 49 2" xfId="1241" xr:uid="{00000000-0005-0000-0000-0000DB040000}"/>
    <cellStyle name="Total 2 5" xfId="1242" xr:uid="{00000000-0005-0000-0000-0000DC040000}"/>
    <cellStyle name="Total 2 5 2" xfId="1243" xr:uid="{00000000-0005-0000-0000-0000DD040000}"/>
    <cellStyle name="Total 2 50" xfId="1244" xr:uid="{00000000-0005-0000-0000-0000DE040000}"/>
    <cellStyle name="Total 2 50 2" xfId="1245" xr:uid="{00000000-0005-0000-0000-0000DF040000}"/>
    <cellStyle name="Total 2 51" xfId="1246" xr:uid="{00000000-0005-0000-0000-0000E0040000}"/>
    <cellStyle name="Total 2 51 2" xfId="1247" xr:uid="{00000000-0005-0000-0000-0000E1040000}"/>
    <cellStyle name="Total 2 52" xfId="1248" xr:uid="{00000000-0005-0000-0000-0000E2040000}"/>
    <cellStyle name="Total 2 52 2" xfId="1249" xr:uid="{00000000-0005-0000-0000-0000E3040000}"/>
    <cellStyle name="Total 2 53" xfId="1250" xr:uid="{00000000-0005-0000-0000-0000E4040000}"/>
    <cellStyle name="Total 2 53 2" xfId="1251" xr:uid="{00000000-0005-0000-0000-0000E5040000}"/>
    <cellStyle name="Total 2 54" xfId="1252" xr:uid="{00000000-0005-0000-0000-0000E6040000}"/>
    <cellStyle name="Total 2 55" xfId="1253" xr:uid="{00000000-0005-0000-0000-0000E7040000}"/>
    <cellStyle name="Total 2 56" xfId="1254" xr:uid="{00000000-0005-0000-0000-0000E8040000}"/>
    <cellStyle name="Total 2 57" xfId="1255" xr:uid="{00000000-0005-0000-0000-0000E9040000}"/>
    <cellStyle name="Total 2 58" xfId="1256" xr:uid="{00000000-0005-0000-0000-0000EA040000}"/>
    <cellStyle name="Total 2 6" xfId="1257" xr:uid="{00000000-0005-0000-0000-0000EB040000}"/>
    <cellStyle name="Total 2 6 2" xfId="1258" xr:uid="{00000000-0005-0000-0000-0000EC040000}"/>
    <cellStyle name="Total 2 7" xfId="1259" xr:uid="{00000000-0005-0000-0000-0000ED040000}"/>
    <cellStyle name="Total 2 7 2" xfId="1260" xr:uid="{00000000-0005-0000-0000-0000EE040000}"/>
    <cellStyle name="Total 2 8" xfId="1261" xr:uid="{00000000-0005-0000-0000-0000EF040000}"/>
    <cellStyle name="Total 2 8 2" xfId="1262" xr:uid="{00000000-0005-0000-0000-0000F0040000}"/>
    <cellStyle name="Total 2 9" xfId="1263" xr:uid="{00000000-0005-0000-0000-0000F1040000}"/>
    <cellStyle name="Total 2 9 2" xfId="1264" xr:uid="{00000000-0005-0000-0000-0000F2040000}"/>
    <cellStyle name="Warning Text 2" xfId="173" xr:uid="{00000000-0005-0000-0000-0000F3040000}"/>
  </cellStyles>
  <dxfs count="169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Broward\2022-23%20AFR%20Broward%20College%2009.06.23%201002AM%20-%20YPH.xlsx" TargetMode="External"/><Relationship Id="rId1" Type="http://schemas.openxmlformats.org/officeDocument/2006/relationships/externalLinkPath" Target="/Finance/Reports%20&amp;%20Surveys/AFR/2022-2023/Colleges%20AFRs/Broward/2022-23%20AFR%20Broward%20College%2009.06.23%201002AM%20-%20YPH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ork/Reports%20&amp;%20Surveys/AFR/2013-2014/College%20AFRs/Eastern%20Florida/Sent%20to%20DFS%20&amp;%20AG/Eastern%20Florida%202013-14%20AFR%20Workbook%202014%20v03%20JRD%207-31-14%20JRD%20REVISED%208-15-14%20JRD%208-29-14%20Final%20DF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22-2023/Colleges%20AFRs/Central%20FL/2022-23%20AFR%20Central%20FL%2008.24.23%20943AM%20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5">
          <cell r="C5" t="str">
            <v>BROWARD COLLEGE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6">
          <cell r="D6">
            <v>58999932</v>
          </cell>
        </row>
        <row r="193">
          <cell r="O193">
            <v>7509818</v>
          </cell>
        </row>
        <row r="194">
          <cell r="O194">
            <v>0</v>
          </cell>
        </row>
        <row r="195">
          <cell r="O195">
            <v>533897</v>
          </cell>
        </row>
      </sheetData>
      <sheetData sheetId="11"/>
      <sheetData sheetId="12">
        <row r="9">
          <cell r="O9" t="str">
            <v>Unit</v>
          </cell>
        </row>
      </sheetData>
      <sheetData sheetId="13">
        <row r="11">
          <cell r="G11">
            <v>36072842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45">
          <cell r="A45" t="str">
            <v>EASTERN FLORIDA STATE COLLEGE</v>
          </cell>
        </row>
        <row r="80">
          <cell r="A80" t="str">
            <v>EASTERN FLORIDA STATE COLLEGE</v>
          </cell>
          <cell r="B80">
            <v>5748777.3499999996</v>
          </cell>
          <cell r="C80">
            <v>675633.69</v>
          </cell>
          <cell r="D80">
            <v>6424411.0399999991</v>
          </cell>
        </row>
        <row r="81">
          <cell r="A81" t="str">
            <v>BROWARD COLLEGE</v>
          </cell>
          <cell r="B81">
            <v>10987924.880000003</v>
          </cell>
          <cell r="C81">
            <v>5854.98</v>
          </cell>
          <cell r="D81">
            <v>10993779.860000003</v>
          </cell>
        </row>
        <row r="82">
          <cell r="A82" t="str">
            <v>COLLEGE OF CENTRAL FLORIDA</v>
          </cell>
          <cell r="B82">
            <v>5379079</v>
          </cell>
          <cell r="C82">
            <v>1042050.37</v>
          </cell>
          <cell r="D82">
            <v>6421129.3700000001</v>
          </cell>
        </row>
        <row r="83">
          <cell r="A83" t="str">
            <v>CHIPOLA COLLEGE</v>
          </cell>
          <cell r="B83">
            <v>509179.78999999992</v>
          </cell>
          <cell r="C83">
            <v>0</v>
          </cell>
          <cell r="D83">
            <v>509179.78999999992</v>
          </cell>
        </row>
        <row r="84">
          <cell r="A84" t="str">
            <v>DAYTONA STATE COLLEGE</v>
          </cell>
          <cell r="B84">
            <v>2442623.1399999997</v>
          </cell>
          <cell r="C84">
            <v>359344.44</v>
          </cell>
          <cell r="D84">
            <v>2801967.5799999996</v>
          </cell>
        </row>
        <row r="85">
          <cell r="A85" t="str">
            <v>FLORIDA SOUTHWESTERN STATE COLLEGE</v>
          </cell>
          <cell r="B85">
            <v>1125175.5199999996</v>
          </cell>
          <cell r="C85">
            <v>4967490.5199999996</v>
          </cell>
          <cell r="D85">
            <v>6092666.0399999991</v>
          </cell>
        </row>
        <row r="86">
          <cell r="A86" t="str">
            <v>FLORIDA STATE COLLEGE AT JACKSONVILLE</v>
          </cell>
          <cell r="B86">
            <v>10419506.859999999</v>
          </cell>
          <cell r="C86">
            <v>805983.32000000007</v>
          </cell>
          <cell r="D86">
            <v>11225490.18</v>
          </cell>
        </row>
        <row r="87">
          <cell r="A87" t="str">
            <v>THE COLLEGE OF THE FLORIDA KEYS</v>
          </cell>
          <cell r="B87">
            <v>902360.71000000008</v>
          </cell>
          <cell r="C87">
            <v>0</v>
          </cell>
          <cell r="D87">
            <v>902360.71000000008</v>
          </cell>
        </row>
        <row r="88">
          <cell r="A88" t="str">
            <v>GULF COAST STATE COLLEGE</v>
          </cell>
          <cell r="B88">
            <v>0</v>
          </cell>
          <cell r="C88">
            <v>0</v>
          </cell>
          <cell r="D88">
            <v>0</v>
          </cell>
        </row>
        <row r="89">
          <cell r="A89" t="str">
            <v>HILLSBOROUGH COMMUNITY COLLEGE</v>
          </cell>
          <cell r="B89">
            <v>-3840645.04</v>
          </cell>
          <cell r="C89">
            <v>551835.96</v>
          </cell>
          <cell r="D89">
            <v>-3288809.08</v>
          </cell>
        </row>
        <row r="90">
          <cell r="A90" t="str">
            <v>INDIAN RIVER STATE COLLEGE</v>
          </cell>
          <cell r="B90">
            <v>288108.55999999982</v>
          </cell>
          <cell r="C90">
            <v>564272.75</v>
          </cell>
          <cell r="D90">
            <v>852381.30999999982</v>
          </cell>
        </row>
        <row r="91">
          <cell r="A91" t="str">
            <v>FLORIDA GATEWAY COLLEGE</v>
          </cell>
          <cell r="B91">
            <v>585297.6599999998</v>
          </cell>
          <cell r="C91">
            <v>92077.64</v>
          </cell>
          <cell r="D91">
            <v>677375.29999999981</v>
          </cell>
        </row>
        <row r="92">
          <cell r="A92" t="str">
            <v>LAKE-SUMTER STATE COLLEGE</v>
          </cell>
          <cell r="B92">
            <v>536929.52</v>
          </cell>
          <cell r="C92">
            <v>186753.46000000002</v>
          </cell>
          <cell r="D92">
            <v>723682.98</v>
          </cell>
        </row>
        <row r="93">
          <cell r="A93" t="str">
            <v>STATE COLLEGE OF FLORIDA, MANATEE-SARASOTA</v>
          </cell>
          <cell r="B93">
            <v>4176332.16</v>
          </cell>
          <cell r="C93">
            <v>556214.56999999995</v>
          </cell>
          <cell r="D93">
            <v>4732546.7300000004</v>
          </cell>
        </row>
        <row r="94">
          <cell r="A94" t="str">
            <v>MIAMI DADE COLLEGE</v>
          </cell>
          <cell r="B94">
            <v>74473528.75</v>
          </cell>
          <cell r="C94">
            <v>22029900.77</v>
          </cell>
          <cell r="D94">
            <v>96503429.519999996</v>
          </cell>
        </row>
        <row r="95">
          <cell r="A95" t="str">
            <v>NORTH FLORIDA COLLEGE</v>
          </cell>
          <cell r="B95">
            <v>273113.03999999998</v>
          </cell>
          <cell r="C95">
            <v>134249.82</v>
          </cell>
          <cell r="D95">
            <v>407362.86</v>
          </cell>
        </row>
        <row r="96">
          <cell r="A96" t="str">
            <v>NORTHWEST FLORIDA STATE COLLEGE</v>
          </cell>
          <cell r="B96">
            <v>370787.1100000001</v>
          </cell>
          <cell r="C96">
            <v>0</v>
          </cell>
          <cell r="D96">
            <v>370787.1100000001</v>
          </cell>
        </row>
        <row r="97">
          <cell r="A97" t="str">
            <v>PALM BEACH STATE COLLEGE</v>
          </cell>
          <cell r="B97">
            <v>18137427.030000001</v>
          </cell>
          <cell r="C97">
            <v>5505413.9500000002</v>
          </cell>
          <cell r="D97">
            <v>23642840.98</v>
          </cell>
        </row>
        <row r="98">
          <cell r="A98" t="str">
            <v>PASCO-HERNANDO STATE COLLEGE</v>
          </cell>
          <cell r="B98">
            <v>5485595.1700000009</v>
          </cell>
          <cell r="C98">
            <v>1786027.13</v>
          </cell>
          <cell r="D98">
            <v>7271622.3000000007</v>
          </cell>
        </row>
        <row r="99">
          <cell r="A99" t="str">
            <v>PENSACOLA STATE COLLEGE</v>
          </cell>
          <cell r="B99">
            <v>6630719.2599999988</v>
          </cell>
          <cell r="C99">
            <v>400227.89999999997</v>
          </cell>
          <cell r="D99">
            <v>7030947.1599999992</v>
          </cell>
        </row>
        <row r="100">
          <cell r="A100" t="str">
            <v>POLK STATE COLLEGE</v>
          </cell>
          <cell r="B100">
            <v>5496900.0499999998</v>
          </cell>
          <cell r="C100">
            <v>0</v>
          </cell>
          <cell r="D100">
            <v>5496900.0499999998</v>
          </cell>
        </row>
        <row r="101">
          <cell r="A101" t="str">
            <v>ST. JOHNS RIVER STATE COLLEGE</v>
          </cell>
          <cell r="B101">
            <v>3802733.8799999994</v>
          </cell>
          <cell r="C101">
            <v>541157.08000000007</v>
          </cell>
          <cell r="D101">
            <v>4343890.959999999</v>
          </cell>
        </row>
        <row r="102">
          <cell r="A102" t="str">
            <v>ST. PETERSBURG COLLEGE</v>
          </cell>
          <cell r="B102">
            <v>115515.45999999903</v>
          </cell>
          <cell r="C102">
            <v>4060615.3500000006</v>
          </cell>
          <cell r="D102">
            <v>4176130.8099999996</v>
          </cell>
        </row>
        <row r="103">
          <cell r="A103" t="str">
            <v>SANTA FE COLLEGE</v>
          </cell>
          <cell r="B103">
            <v>9042145.4099999983</v>
          </cell>
          <cell r="C103">
            <v>0</v>
          </cell>
          <cell r="D103">
            <v>9042145.4099999983</v>
          </cell>
        </row>
        <row r="104">
          <cell r="A104" t="str">
            <v>SEMINOLE STATE COLLEGE OF FLORIDA</v>
          </cell>
          <cell r="B104">
            <v>3210300.4800000004</v>
          </cell>
          <cell r="C104">
            <v>5476207.8699999992</v>
          </cell>
          <cell r="D104">
            <v>8686508.3499999996</v>
          </cell>
        </row>
        <row r="105">
          <cell r="A105" t="str">
            <v>SOUTH FLORIDA STATE COLLEGE</v>
          </cell>
          <cell r="B105">
            <v>861324.71999999986</v>
          </cell>
          <cell r="C105">
            <v>0</v>
          </cell>
          <cell r="D105">
            <v>861324.71999999986</v>
          </cell>
        </row>
        <row r="106">
          <cell r="A106" t="str">
            <v>TALLAHASSEE COMMUNITY COLLEGE</v>
          </cell>
          <cell r="B106">
            <v>6270368.8800000008</v>
          </cell>
          <cell r="C106">
            <v>295864.78000000003</v>
          </cell>
          <cell r="D106">
            <v>6566233.6600000011</v>
          </cell>
        </row>
        <row r="107">
          <cell r="A107" t="str">
            <v>VALENCIA COLLEGE</v>
          </cell>
          <cell r="B107">
            <v>16885342.550000001</v>
          </cell>
          <cell r="C107">
            <v>638213.92999999993</v>
          </cell>
          <cell r="D107">
            <v>17523556.48</v>
          </cell>
        </row>
      </sheetData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ct Information"/>
      <sheetName val="Check Sheet"/>
      <sheetName val="Accounts by GL"/>
      <sheetName val="DOEFSDownload"/>
      <sheetName val="SNP"/>
      <sheetName val="SRECNP"/>
      <sheetName val="SCF"/>
      <sheetName val="Adjustment Form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  <row r="45">
          <cell r="A45" t="str">
            <v>BROWARD COLLEGE</v>
          </cell>
        </row>
        <row r="46">
          <cell r="A46" t="str">
            <v>CHIPOLA COLLEGE</v>
          </cell>
        </row>
        <row r="47">
          <cell r="A47" t="str">
            <v>COLLEGE OF CENTRAL FLORIDA</v>
          </cell>
        </row>
        <row r="48">
          <cell r="A48" t="str">
            <v>DAYTONA STATE COLLEGE</v>
          </cell>
        </row>
        <row r="49">
          <cell r="A49" t="str">
            <v>EASTERN FLORIDA STATE COLLEGE</v>
          </cell>
        </row>
        <row r="50">
          <cell r="A50" t="str">
            <v>FLORIDA SOUTHWESTERN STATE COLLEGE</v>
          </cell>
        </row>
        <row r="51">
          <cell r="A51" t="str">
            <v>FLORIDA GATEWAY COLLEGE</v>
          </cell>
        </row>
        <row r="52">
          <cell r="A52" t="str">
            <v>FLORIDA KEYS COMMUNITY COLLEGE</v>
          </cell>
        </row>
        <row r="53">
          <cell r="A53" t="str">
            <v>FLORIDA STATE COLLEGE AT JACKSONVILLE</v>
          </cell>
        </row>
        <row r="54">
          <cell r="A54" t="str">
            <v>GULF COAST STATE COLLEGE</v>
          </cell>
        </row>
        <row r="55">
          <cell r="A55" t="str">
            <v>HILLSBOROUGH COMMUNITY COLLEGE</v>
          </cell>
        </row>
        <row r="56">
          <cell r="A56" t="str">
            <v>INDIAN RIVER STATE COLLEGE</v>
          </cell>
        </row>
        <row r="57">
          <cell r="A57" t="str">
            <v>LAKE-SUMTER STATE COLLEGE</v>
          </cell>
        </row>
        <row r="58">
          <cell r="A58" t="str">
            <v>MIAMI DADE COLLEGE</v>
          </cell>
        </row>
        <row r="59">
          <cell r="A59" t="str">
            <v>NORTH FLORIDA COMMUNITY COLLEGE</v>
          </cell>
        </row>
        <row r="60">
          <cell r="A60" t="str">
            <v>NORTHWEST FLORIDA STATE COLLEGE</v>
          </cell>
        </row>
        <row r="61">
          <cell r="A61" t="str">
            <v>PALM BEACH STATE COLLEGE</v>
          </cell>
        </row>
        <row r="62">
          <cell r="A62" t="str">
            <v>PASCO-HERNANDO STATE COLLEGE</v>
          </cell>
        </row>
        <row r="63">
          <cell r="A63" t="str">
            <v>PENSACOLA STATE COLLEGE</v>
          </cell>
        </row>
        <row r="64">
          <cell r="A64" t="str">
            <v>POLK STATE COLLEGE</v>
          </cell>
        </row>
        <row r="65">
          <cell r="A65" t="str">
            <v>SANTA FE COLLEGE</v>
          </cell>
        </row>
        <row r="66">
          <cell r="A66" t="str">
            <v>SEMINOLE STATE COLLEGE OF FLORIDA</v>
          </cell>
        </row>
        <row r="67">
          <cell r="A67" t="str">
            <v>SOUTH FLORIDA STATE COLLEGE</v>
          </cell>
        </row>
        <row r="68">
          <cell r="A68" t="str">
            <v>ST. JOHNS RIVER STATE COLLEGE</v>
          </cell>
        </row>
        <row r="69">
          <cell r="A69" t="str">
            <v>ST. PETERSBURG COLLEGE</v>
          </cell>
        </row>
        <row r="70">
          <cell r="A70" t="str">
            <v>STATE COLLEGE OF FLORIDA, MANATEE-SARASOTA</v>
          </cell>
        </row>
        <row r="71">
          <cell r="A71" t="str">
            <v>TALLAHASSEE COMMUNITY COLLEGE</v>
          </cell>
        </row>
        <row r="72">
          <cell r="A72" t="str">
            <v>VALENCIA COLLEGE</v>
          </cell>
        </row>
      </sheetData>
      <sheetData sheetId="1" refreshError="1"/>
      <sheetData sheetId="2">
        <row r="183">
          <cell r="M183">
            <v>23188848.900000002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5">
          <cell r="C5" t="str">
            <v>COLLEGE OF CENTRAL FLORIDA</v>
          </cell>
        </row>
      </sheetData>
      <sheetData sheetId="6"/>
      <sheetData sheetId="7"/>
      <sheetData sheetId="8"/>
      <sheetData sheetId="9"/>
      <sheetData sheetId="10">
        <row r="159">
          <cell r="B159" t="str">
            <v>Tuition-Advanced &amp; Professional - Baccalaureate</v>
          </cell>
        </row>
        <row r="193">
          <cell r="O193">
            <v>1514286.48</v>
          </cell>
        </row>
        <row r="194">
          <cell r="O194">
            <v>14821.18</v>
          </cell>
        </row>
        <row r="195">
          <cell r="O195">
            <v>125333.18</v>
          </cell>
        </row>
      </sheetData>
      <sheetData sheetId="11"/>
      <sheetData sheetId="12"/>
      <sheetData sheetId="13">
        <row r="11">
          <cell r="G11">
            <v>6786543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80">
          <cell r="A80" t="str">
            <v>EASTERN FLORIDA STATE COLLEGE</v>
          </cell>
          <cell r="B80">
            <v>5748777.3499999996</v>
          </cell>
          <cell r="C80">
            <v>675633.69</v>
          </cell>
          <cell r="D80">
            <v>6424411.0399999991</v>
          </cell>
        </row>
        <row r="81">
          <cell r="A81" t="str">
            <v>BROWARD COLLEGE</v>
          </cell>
          <cell r="B81">
            <v>10987924.880000003</v>
          </cell>
          <cell r="C81">
            <v>5854.98</v>
          </cell>
          <cell r="D81">
            <v>10993779.860000003</v>
          </cell>
        </row>
        <row r="82">
          <cell r="A82" t="str">
            <v>COLLEGE OF CENTRAL FLORIDA</v>
          </cell>
          <cell r="B82">
            <v>5379079</v>
          </cell>
          <cell r="C82">
            <v>1042050.37</v>
          </cell>
          <cell r="D82">
            <v>6421129.3700000001</v>
          </cell>
        </row>
        <row r="83">
          <cell r="A83" t="str">
            <v>CHIPOLA COLLEGE</v>
          </cell>
          <cell r="B83">
            <v>509179.78999999992</v>
          </cell>
          <cell r="C83">
            <v>0</v>
          </cell>
          <cell r="D83">
            <v>509179.78999999992</v>
          </cell>
        </row>
        <row r="84">
          <cell r="A84" t="str">
            <v>DAYTONA STATE COLLEGE</v>
          </cell>
          <cell r="B84">
            <v>2442623.1399999997</v>
          </cell>
          <cell r="C84">
            <v>359344.44</v>
          </cell>
          <cell r="D84">
            <v>2801967.5799999996</v>
          </cell>
        </row>
        <row r="85">
          <cell r="A85" t="str">
            <v>FLORIDA SOUTHWESTERN STATE COLLEGE</v>
          </cell>
          <cell r="B85">
            <v>1125175.5199999996</v>
          </cell>
          <cell r="C85">
            <v>4967490.5199999996</v>
          </cell>
          <cell r="D85">
            <v>6092666.0399999991</v>
          </cell>
        </row>
        <row r="86">
          <cell r="A86" t="str">
            <v>FLORIDA STATE COLLEGE AT JACKSONVILLE</v>
          </cell>
          <cell r="B86">
            <v>10419506.859999999</v>
          </cell>
          <cell r="C86">
            <v>805983.32000000007</v>
          </cell>
          <cell r="D86">
            <v>11225490.18</v>
          </cell>
        </row>
        <row r="87">
          <cell r="A87" t="str">
            <v>THE COLLEGE OF THE FLORIDA KEYS</v>
          </cell>
          <cell r="B87">
            <v>902360.71000000008</v>
          </cell>
          <cell r="C87">
            <v>0</v>
          </cell>
          <cell r="D87">
            <v>902360.71000000008</v>
          </cell>
        </row>
        <row r="88">
          <cell r="A88" t="str">
            <v>GULF COAST STATE COLLEGE</v>
          </cell>
          <cell r="B88">
            <v>0</v>
          </cell>
          <cell r="C88">
            <v>0</v>
          </cell>
          <cell r="D88">
            <v>0</v>
          </cell>
        </row>
        <row r="89">
          <cell r="A89" t="str">
            <v>HILLSBOROUGH COMMUNITY COLLEGE</v>
          </cell>
          <cell r="B89">
            <v>-3840645.04</v>
          </cell>
          <cell r="C89">
            <v>551835.96</v>
          </cell>
          <cell r="D89">
            <v>-3288809.08</v>
          </cell>
        </row>
        <row r="90">
          <cell r="A90" t="str">
            <v>INDIAN RIVER STATE COLLEGE</v>
          </cell>
          <cell r="B90">
            <v>288108.55999999982</v>
          </cell>
          <cell r="C90">
            <v>564272.75</v>
          </cell>
          <cell r="D90">
            <v>852381.30999999982</v>
          </cell>
        </row>
        <row r="91">
          <cell r="A91" t="str">
            <v>FLORIDA GATEWAY COLLEGE</v>
          </cell>
          <cell r="B91">
            <v>585297.6599999998</v>
          </cell>
          <cell r="C91">
            <v>92077.64</v>
          </cell>
          <cell r="D91">
            <v>677375.29999999981</v>
          </cell>
        </row>
        <row r="92">
          <cell r="A92" t="str">
            <v>LAKE-SUMTER STATE COLLEGE</v>
          </cell>
          <cell r="B92">
            <v>536929.52</v>
          </cell>
          <cell r="C92">
            <v>186753.46000000002</v>
          </cell>
          <cell r="D92">
            <v>723682.98</v>
          </cell>
        </row>
        <row r="93">
          <cell r="A93" t="str">
            <v>STATE COLLEGE OF FLORIDA, MANATEE-SARASOTA</v>
          </cell>
          <cell r="B93">
            <v>4176332.16</v>
          </cell>
          <cell r="C93">
            <v>556214.56999999995</v>
          </cell>
          <cell r="D93">
            <v>4732546.7300000004</v>
          </cell>
        </row>
        <row r="94">
          <cell r="A94" t="str">
            <v>MIAMI DADE COLLEGE</v>
          </cell>
          <cell r="B94">
            <v>74473528.75</v>
          </cell>
          <cell r="C94">
            <v>22029900.77</v>
          </cell>
          <cell r="D94">
            <v>96503429.519999996</v>
          </cell>
        </row>
        <row r="95">
          <cell r="A95" t="str">
            <v>NORTH FLORIDA COLLEGE</v>
          </cell>
          <cell r="B95">
            <v>273113.03999999998</v>
          </cell>
          <cell r="C95">
            <v>134249.82</v>
          </cell>
          <cell r="D95">
            <v>407362.86</v>
          </cell>
        </row>
        <row r="96">
          <cell r="A96" t="str">
            <v>NORTHWEST FLORIDA STATE COLLEGE</v>
          </cell>
          <cell r="B96">
            <v>370787.1100000001</v>
          </cell>
          <cell r="C96">
            <v>0</v>
          </cell>
          <cell r="D96">
            <v>370787.1100000001</v>
          </cell>
        </row>
        <row r="97">
          <cell r="A97" t="str">
            <v>PALM BEACH STATE COLLEGE</v>
          </cell>
          <cell r="B97">
            <v>18137427.030000001</v>
          </cell>
          <cell r="C97">
            <v>5505413.9500000002</v>
          </cell>
          <cell r="D97">
            <v>23642840.98</v>
          </cell>
        </row>
        <row r="98">
          <cell r="A98" t="str">
            <v>PASCO-HERNANDO STATE COLLEGE</v>
          </cell>
          <cell r="B98">
            <v>5485595.1700000009</v>
          </cell>
          <cell r="C98">
            <v>1786027.13</v>
          </cell>
          <cell r="D98">
            <v>7271622.3000000007</v>
          </cell>
        </row>
        <row r="99">
          <cell r="A99" t="str">
            <v>PENSACOLA STATE COLLEGE</v>
          </cell>
          <cell r="B99">
            <v>6630719.2599999988</v>
          </cell>
          <cell r="C99">
            <v>400227.89999999997</v>
          </cell>
          <cell r="D99">
            <v>7030947.1599999992</v>
          </cell>
        </row>
        <row r="100">
          <cell r="A100" t="str">
            <v>POLK STATE COLLEGE</v>
          </cell>
          <cell r="B100">
            <v>5496900.0499999998</v>
          </cell>
          <cell r="C100">
            <v>0</v>
          </cell>
          <cell r="D100">
            <v>5496900.0499999998</v>
          </cell>
        </row>
        <row r="101">
          <cell r="A101" t="str">
            <v>ST. JOHNS RIVER STATE COLLEGE</v>
          </cell>
          <cell r="B101">
            <v>3802733.8799999994</v>
          </cell>
          <cell r="C101">
            <v>541157.08000000007</v>
          </cell>
          <cell r="D101">
            <v>4343890.959999999</v>
          </cell>
        </row>
        <row r="102">
          <cell r="A102" t="str">
            <v>ST. PETERSBURG COLLEGE</v>
          </cell>
          <cell r="B102">
            <v>115515.45999999903</v>
          </cell>
          <cell r="C102">
            <v>4060615.3500000006</v>
          </cell>
          <cell r="D102">
            <v>4176130.8099999996</v>
          </cell>
        </row>
        <row r="103">
          <cell r="A103" t="str">
            <v>SANTA FE COLLEGE</v>
          </cell>
          <cell r="B103">
            <v>9042145.4099999983</v>
          </cell>
          <cell r="C103">
            <v>0</v>
          </cell>
          <cell r="D103">
            <v>9042145.4099999983</v>
          </cell>
        </row>
        <row r="104">
          <cell r="A104" t="str">
            <v>SEMINOLE STATE COLLEGE OF FLORIDA</v>
          </cell>
          <cell r="B104">
            <v>3210300.4800000004</v>
          </cell>
          <cell r="C104">
            <v>5476207.8699999992</v>
          </cell>
          <cell r="D104">
            <v>8686508.3499999996</v>
          </cell>
        </row>
        <row r="105">
          <cell r="A105" t="str">
            <v>SOUTH FLORIDA STATE COLLEGE</v>
          </cell>
          <cell r="B105">
            <v>861324.71999999986</v>
          </cell>
          <cell r="C105">
            <v>0</v>
          </cell>
          <cell r="D105">
            <v>861324.71999999986</v>
          </cell>
        </row>
        <row r="106">
          <cell r="A106" t="str">
            <v>TALLAHASSEE COMMUNITY COLLEGE</v>
          </cell>
          <cell r="B106">
            <v>6270368.8800000008</v>
          </cell>
          <cell r="C106">
            <v>295864.78000000003</v>
          </cell>
          <cell r="D106">
            <v>6566233.6600000011</v>
          </cell>
        </row>
        <row r="107">
          <cell r="A107" t="str">
            <v>VALENCIA COLLEGE</v>
          </cell>
          <cell r="B107">
            <v>16885342.550000001</v>
          </cell>
          <cell r="C107">
            <v>638213.92999999993</v>
          </cell>
          <cell r="D107">
            <v>17523556.48</v>
          </cell>
        </row>
      </sheetData>
      <sheetData sheetId="6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ickens, Jamaal" id="{3E8CCB91-A740-4DA4-8360-4763E4B62A3F}" userId="Dickens, Jamaal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08" personId="{3E8CCB91-A740-4DA4-8360-4763E4B62A3F}" id="{ABB8065E-CEDA-4486-AA77-1C53EF637D2E}">
    <text>Unhide HERE!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IU109"/>
  <sheetViews>
    <sheetView showGridLines="0" tabSelected="1" zoomScale="90" zoomScaleNormal="90" zoomScaleSheetLayoutView="90" zoomScalePageLayoutView="80" workbookViewId="0"/>
  </sheetViews>
  <sheetFormatPr defaultColWidth="12.42578125" defaultRowHeight="15"/>
  <cols>
    <col min="1" max="1" width="53" bestFit="1" customWidth="1"/>
    <col min="2" max="2" width="20.7109375" customWidth="1"/>
    <col min="3" max="3" width="1" customWidth="1"/>
    <col min="4" max="4" width="20.42578125" customWidth="1"/>
    <col min="5" max="5" width="1" customWidth="1"/>
    <col min="6" max="6" width="19.7109375" customWidth="1"/>
    <col min="14" max="14" width="12.42578125" customWidth="1"/>
  </cols>
  <sheetData>
    <row r="1" spans="1:255">
      <c r="B1" s="89"/>
      <c r="C1" s="98" t="s">
        <v>31</v>
      </c>
      <c r="D1" s="89"/>
      <c r="E1" s="89"/>
      <c r="F1" s="8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B2" s="89"/>
      <c r="C2" s="98" t="s">
        <v>0</v>
      </c>
      <c r="D2" s="89"/>
      <c r="E2" s="89"/>
      <c r="F2" s="8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B3" s="89"/>
      <c r="C3" s="98" t="s">
        <v>1</v>
      </c>
      <c r="D3" s="89"/>
      <c r="E3" s="89"/>
      <c r="F3" s="8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B4" s="89"/>
      <c r="C4" s="98" t="s">
        <v>103</v>
      </c>
      <c r="D4" s="89"/>
      <c r="E4" s="89"/>
      <c r="F4" s="8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5"/>
      <c r="B5" s="15"/>
      <c r="C5" s="16"/>
      <c r="D5" s="15"/>
      <c r="E5" s="17" t="s">
        <v>2</v>
      </c>
      <c r="F5" s="18" t="s">
        <v>104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148" customFormat="1" ht="50.25" customHeight="1">
      <c r="A6" s="146"/>
      <c r="B6" s="149" t="s">
        <v>112</v>
      </c>
      <c r="C6" s="147"/>
      <c r="D6" s="149" t="s">
        <v>110</v>
      </c>
      <c r="E6" s="146"/>
      <c r="F6" s="149" t="s">
        <v>111</v>
      </c>
    </row>
    <row r="7" spans="1:255" s="2" customFormat="1" ht="6.75" customHeight="1">
      <c r="A7" s="15"/>
      <c r="B7" s="19"/>
      <c r="C7" s="20"/>
      <c r="D7" s="19"/>
      <c r="E7" s="19"/>
      <c r="F7" s="19"/>
    </row>
    <row r="8" spans="1:255" s="2" customFormat="1">
      <c r="A8" s="15" t="s">
        <v>105</v>
      </c>
      <c r="B8" s="21">
        <f>SUM(EASTERNFL:VALENCIA!B8)</f>
        <v>190316451.90000001</v>
      </c>
      <c r="C8" s="21"/>
      <c r="D8" s="21">
        <f>SUM(EASTERNFL:VALENCIA!D8)</f>
        <v>50675390.280000001</v>
      </c>
      <c r="E8" s="21"/>
      <c r="F8" s="21">
        <f>SUM(EASTERNFL:VALENCIA!F8)</f>
        <v>240991842.18000001</v>
      </c>
    </row>
    <row r="9" spans="1:255" s="2" customFormat="1" ht="6.75" customHeight="1">
      <c r="A9" s="19"/>
      <c r="B9" s="22"/>
      <c r="C9" s="23"/>
      <c r="D9" s="24"/>
      <c r="E9" s="25"/>
      <c r="F9" s="24"/>
    </row>
    <row r="10" spans="1:255" s="2" customFormat="1">
      <c r="A10" s="26" t="s">
        <v>3</v>
      </c>
      <c r="B10" s="27"/>
      <c r="C10" s="27"/>
      <c r="D10" s="27"/>
      <c r="E10" s="27"/>
      <c r="F10" s="27"/>
    </row>
    <row r="11" spans="1:255" s="2" customFormat="1">
      <c r="A11" s="15" t="s">
        <v>4</v>
      </c>
      <c r="B11" s="27"/>
      <c r="C11" s="27"/>
      <c r="D11" s="27"/>
      <c r="E11" s="27"/>
      <c r="F11" s="27"/>
    </row>
    <row r="12" spans="1:255" s="2" customFormat="1" ht="14.25">
      <c r="A12" s="20" t="s">
        <v>5</v>
      </c>
      <c r="B12" s="28">
        <f>SUM(EASTERNFL:VALENCIA!B12)</f>
        <v>76869455.420000002</v>
      </c>
      <c r="C12" s="28"/>
      <c r="D12" s="28">
        <f>SUM(EASTERNFL:VALENCIA!D12)</f>
        <v>35084.120000000003</v>
      </c>
      <c r="E12" s="28"/>
      <c r="F12" s="28">
        <f>SUM(EASTERNFL:VALENCIA!F12)</f>
        <v>76904539.539999992</v>
      </c>
    </row>
    <row r="13" spans="1:255" s="2" customFormat="1" ht="14.25">
      <c r="A13" s="20" t="s">
        <v>6</v>
      </c>
      <c r="B13" s="28">
        <f>SUM(EASTERNFL:VALENCIA!B13)</f>
        <v>592017.29999999993</v>
      </c>
      <c r="C13" s="28"/>
      <c r="D13" s="28">
        <f>SUM(EASTERNFL:VALENCIA!D13)</f>
        <v>210</v>
      </c>
      <c r="E13" s="28"/>
      <c r="F13" s="28">
        <f>SUM(EASTERNFL:VALENCIA!F13)</f>
        <v>592227.29999999993</v>
      </c>
    </row>
    <row r="14" spans="1:255" s="2" customFormat="1" ht="14.25">
      <c r="A14" s="20" t="s">
        <v>7</v>
      </c>
      <c r="B14" s="28">
        <f>SUM(EASTERNFL:VALENCIA!B14)</f>
        <v>6511784.4899999984</v>
      </c>
      <c r="C14" s="28"/>
      <c r="D14" s="81">
        <f>SUM(EASTERNFL:VALENCIA!D14)</f>
        <v>0</v>
      </c>
      <c r="E14" s="28"/>
      <c r="F14" s="81">
        <f>SUM(EASTERNFL:VALENCIA!F14)</f>
        <v>6511784.4899999984</v>
      </c>
    </row>
    <row r="15" spans="1:255" s="2" customFormat="1" ht="14.25">
      <c r="A15" s="20" t="s">
        <v>8</v>
      </c>
      <c r="B15" s="29">
        <f>SUM(B12:B14)</f>
        <v>83973257.209999993</v>
      </c>
      <c r="C15" s="23"/>
      <c r="D15" s="30">
        <f>SUM(D12:D14)</f>
        <v>35294.120000000003</v>
      </c>
      <c r="E15" s="23"/>
      <c r="F15" s="30">
        <f>B15+D15</f>
        <v>84008551.329999998</v>
      </c>
    </row>
    <row r="16" spans="1:255" s="2" customFormat="1" ht="6.75" customHeight="1">
      <c r="A16" s="19"/>
      <c r="B16" s="31"/>
      <c r="C16" s="23"/>
      <c r="D16" s="24"/>
      <c r="E16" s="25"/>
      <c r="F16" s="24"/>
    </row>
    <row r="17" spans="1:6" s="2" customFormat="1" ht="14.25">
      <c r="A17" s="19" t="s">
        <v>9</v>
      </c>
      <c r="B17" s="32">
        <f>SUM(EASTERNFL:VALENCIA!B17)</f>
        <v>110965.08</v>
      </c>
      <c r="C17" s="30"/>
      <c r="D17" s="32">
        <f>SUM(EASTERNFL:VALENCIA!D17)</f>
        <v>2641038.13</v>
      </c>
      <c r="E17" s="32"/>
      <c r="F17" s="32">
        <f>SUM(EASTERNFL:VALENCIA!F17)</f>
        <v>2752003.21</v>
      </c>
    </row>
    <row r="18" spans="1:6" s="2" customFormat="1" ht="6.75" customHeight="1">
      <c r="A18" s="19"/>
      <c r="B18" s="22"/>
      <c r="C18" s="23"/>
      <c r="D18" s="24"/>
      <c r="E18" s="25"/>
      <c r="F18" s="24"/>
    </row>
    <row r="19" spans="1:6" s="2" customFormat="1" ht="14.25">
      <c r="A19" s="33" t="s">
        <v>10</v>
      </c>
      <c r="B19" s="34" t="s">
        <v>11</v>
      </c>
      <c r="C19" s="23"/>
      <c r="D19" s="35">
        <f>SUM(EASTERNFL:VALENCIA!D19)</f>
        <v>6056765.7599999998</v>
      </c>
      <c r="E19" s="25"/>
      <c r="F19" s="36">
        <f>D19</f>
        <v>6056765.7599999998</v>
      </c>
    </row>
    <row r="20" spans="1:6" s="2" customFormat="1" ht="6.75" customHeight="1">
      <c r="A20" s="15"/>
      <c r="B20" s="22"/>
      <c r="C20" s="23"/>
      <c r="D20" s="24"/>
      <c r="E20" s="25"/>
      <c r="F20" s="24"/>
    </row>
    <row r="21" spans="1:6" s="2" customFormat="1">
      <c r="A21" s="15" t="s">
        <v>12</v>
      </c>
      <c r="B21" s="37">
        <f>B15+B17</f>
        <v>84084222.289999992</v>
      </c>
      <c r="C21" s="23"/>
      <c r="D21" s="38">
        <f>D15+D17+D19</f>
        <v>8733098.0099999998</v>
      </c>
      <c r="E21" s="25"/>
      <c r="F21" s="38">
        <f>F15+F17+F19</f>
        <v>92817320.299999997</v>
      </c>
    </row>
    <row r="22" spans="1:6" s="2" customFormat="1" ht="6.75" customHeight="1">
      <c r="A22" s="15"/>
      <c r="B22" s="27"/>
      <c r="C22" s="27"/>
      <c r="D22" s="27"/>
      <c r="E22" s="27"/>
      <c r="F22" s="27"/>
    </row>
    <row r="23" spans="1:6" s="2" customFormat="1">
      <c r="A23" s="26" t="s">
        <v>13</v>
      </c>
      <c r="B23" s="27"/>
      <c r="C23" s="27"/>
      <c r="D23" s="27"/>
      <c r="E23" s="27"/>
      <c r="F23" s="27"/>
    </row>
    <row r="24" spans="1:6" s="2" customFormat="1" ht="14.25">
      <c r="A24" s="19" t="s">
        <v>14</v>
      </c>
      <c r="B24" s="35">
        <f>SUM(EASTERNFL:VALENCIA!B24)</f>
        <v>18816725.550000001</v>
      </c>
      <c r="C24" s="30"/>
      <c r="D24" s="35">
        <f>SUM(EASTERNFL:VALENCIA!D24)</f>
        <v>0</v>
      </c>
      <c r="E24" s="25"/>
      <c r="F24" s="36">
        <f t="shared" ref="F24:F29" si="0">B24+D24</f>
        <v>18816725.550000001</v>
      </c>
    </row>
    <row r="25" spans="1:6" s="2" customFormat="1" ht="14.25">
      <c r="A25" s="20" t="s">
        <v>15</v>
      </c>
      <c r="B25" s="35">
        <f>SUM(EASTERNFL:VALENCIA!B25)</f>
        <v>6865463.6299999999</v>
      </c>
      <c r="C25" s="30"/>
      <c r="D25" s="35">
        <f>SUM(EASTERNFL:VALENCIA!D25)</f>
        <v>0</v>
      </c>
      <c r="E25" s="39"/>
      <c r="F25" s="30">
        <f t="shared" si="0"/>
        <v>6865463.6299999999</v>
      </c>
    </row>
    <row r="26" spans="1:6" s="2" customFormat="1" ht="14.25">
      <c r="A26" s="20" t="s">
        <v>16</v>
      </c>
      <c r="B26" s="35">
        <f>SUM(EASTERNFL:VALENCIA!B26)</f>
        <v>12953043.250000002</v>
      </c>
      <c r="C26" s="30"/>
      <c r="D26" s="35">
        <f>SUM(EASTERNFL:VALENCIA!D26)</f>
        <v>0</v>
      </c>
      <c r="E26" s="39"/>
      <c r="F26" s="30">
        <f t="shared" si="0"/>
        <v>12953043.250000002</v>
      </c>
    </row>
    <row r="27" spans="1:6" s="2" customFormat="1" ht="14.25">
      <c r="A27" s="20" t="s">
        <v>17</v>
      </c>
      <c r="B27" s="35">
        <f>SUM(EASTERNFL:VALENCIA!B27)</f>
        <v>5611806.5500000007</v>
      </c>
      <c r="C27" s="30"/>
      <c r="D27" s="35">
        <f>SUM(EASTERNFL:VALENCIA!D27)</f>
        <v>0</v>
      </c>
      <c r="E27" s="39"/>
      <c r="F27" s="30">
        <f t="shared" si="0"/>
        <v>5611806.5500000007</v>
      </c>
    </row>
    <row r="28" spans="1:6" s="2" customFormat="1" ht="14.25">
      <c r="A28" s="19" t="s">
        <v>18</v>
      </c>
      <c r="B28" s="35">
        <f>SUM(EASTERNFL:VALENCIA!B28)</f>
        <v>16223933.989999998</v>
      </c>
      <c r="C28" s="30"/>
      <c r="D28" s="35">
        <f>SUM(EASTERNFL:VALENCIA!D28)</f>
        <v>94390.05</v>
      </c>
      <c r="E28" s="40"/>
      <c r="F28" s="36">
        <f t="shared" si="0"/>
        <v>16318324.039999999</v>
      </c>
    </row>
    <row r="29" spans="1:6" s="2" customFormat="1" ht="14.25">
      <c r="A29" s="19" t="s">
        <v>19</v>
      </c>
      <c r="B29" s="35">
        <f>SUM(EASTERNFL:VALENCIA!B29)</f>
        <v>5101330.0999999987</v>
      </c>
      <c r="C29" s="30"/>
      <c r="D29" s="35">
        <f>SUM(EASTERNFL:VALENCIA!D29)</f>
        <v>0</v>
      </c>
      <c r="E29" s="40"/>
      <c r="F29" s="36">
        <f t="shared" si="0"/>
        <v>5101330.0999999987</v>
      </c>
    </row>
    <row r="30" spans="1:6" s="2" customFormat="1" ht="14.25">
      <c r="A30" s="33" t="s">
        <v>20</v>
      </c>
      <c r="B30" s="82">
        <f>SUM(EASTERNFL:VALENCIA!B30)</f>
        <v>4539335.53</v>
      </c>
      <c r="C30" s="30"/>
      <c r="D30" s="82">
        <f>SUM(EASTERNFL:VALENCIA!D30)</f>
        <v>0</v>
      </c>
      <c r="E30" s="40"/>
      <c r="F30" s="41">
        <f>B30+D30</f>
        <v>4539335.53</v>
      </c>
    </row>
    <row r="31" spans="1:6" s="2" customFormat="1">
      <c r="A31" s="15" t="s">
        <v>21</v>
      </c>
      <c r="B31" s="37">
        <f>SUM(B24:B30)</f>
        <v>70111638.599999994</v>
      </c>
      <c r="C31" s="23"/>
      <c r="D31" s="38">
        <f>SUM(D24:D30)</f>
        <v>94390.05</v>
      </c>
      <c r="E31" s="25"/>
      <c r="F31" s="38">
        <f>SUM(F24:F30)</f>
        <v>70206028.650000006</v>
      </c>
    </row>
    <row r="32" spans="1:6" s="2" customFormat="1" ht="6.75" customHeight="1">
      <c r="A32" s="15"/>
      <c r="B32" s="22"/>
      <c r="C32" s="23"/>
      <c r="D32" s="24"/>
      <c r="E32" s="25"/>
      <c r="F32" s="24"/>
    </row>
    <row r="33" spans="1:255" s="2" customFormat="1">
      <c r="A33" s="16" t="s">
        <v>22</v>
      </c>
      <c r="B33" s="42">
        <f>SUM(EASTERNFL:VALENCIA!B33)</f>
        <v>3848693.25</v>
      </c>
      <c r="C33" s="28"/>
      <c r="D33" s="42">
        <f>SUM(EASTERNFL:VALENCIA!D33)</f>
        <v>1960385</v>
      </c>
      <c r="E33" s="23"/>
      <c r="F33" s="28">
        <f>+B33+D33</f>
        <v>5809078.25</v>
      </c>
    </row>
    <row r="34" spans="1:255" s="2" customFormat="1" ht="6.75" customHeight="1">
      <c r="A34" s="15"/>
      <c r="B34" s="22"/>
      <c r="C34" s="23"/>
      <c r="D34" s="24"/>
      <c r="E34" s="25"/>
      <c r="F34" s="24"/>
    </row>
    <row r="35" spans="1:255" s="2" customFormat="1" ht="15.75" thickBot="1">
      <c r="A35" s="15" t="s">
        <v>106</v>
      </c>
      <c r="B35" s="43">
        <f>+B8+B21-B31-B33</f>
        <v>200440342.34</v>
      </c>
      <c r="C35" s="23"/>
      <c r="D35" s="43">
        <f>+D8+D21-D31-D33</f>
        <v>57353713.240000002</v>
      </c>
      <c r="E35" s="25"/>
      <c r="F35" s="43">
        <f>+F8+F21-F31-F33</f>
        <v>257794055.58000001</v>
      </c>
    </row>
    <row r="36" spans="1:255" s="2" customFormat="1" ht="8.25" customHeight="1" thickTop="1">
      <c r="A36" s="33"/>
      <c r="B36" s="44"/>
      <c r="C36" s="20"/>
      <c r="D36" s="33"/>
      <c r="E36" s="33"/>
      <c r="F36" s="33"/>
    </row>
    <row r="37" spans="1:255" s="2" customFormat="1" ht="12.75" customHeight="1">
      <c r="A37" s="90" t="s">
        <v>57</v>
      </c>
      <c r="B37" s="85"/>
      <c r="C37" s="85"/>
      <c r="D37" s="85"/>
      <c r="E37" s="85"/>
      <c r="F37" s="85"/>
    </row>
    <row r="38" spans="1:255" s="2" customFormat="1" ht="12.75" customHeight="1">
      <c r="A38" s="90" t="s">
        <v>55</v>
      </c>
      <c r="B38" s="85"/>
      <c r="C38" s="85"/>
      <c r="D38" s="85"/>
      <c r="E38" s="85"/>
      <c r="F38" s="85"/>
    </row>
    <row r="39" spans="1:255" s="2" customFormat="1" ht="12.75" customHeight="1">
      <c r="A39" s="90" t="s">
        <v>56</v>
      </c>
      <c r="B39" s="90"/>
      <c r="C39" s="90"/>
      <c r="D39" s="90"/>
      <c r="E39" s="90"/>
      <c r="F39" s="90"/>
    </row>
    <row r="40" spans="1:255" s="2" customFormat="1" ht="12.75" customHeight="1">
      <c r="A40" s="90" t="s">
        <v>58</v>
      </c>
      <c r="B40" s="90"/>
      <c r="C40" s="90"/>
      <c r="D40" s="90"/>
      <c r="E40" s="90"/>
      <c r="F40" s="90"/>
    </row>
    <row r="41" spans="1:255" s="2" customFormat="1" ht="14.25">
      <c r="A41" s="90" t="s">
        <v>59</v>
      </c>
      <c r="B41" s="90"/>
      <c r="C41" s="90"/>
      <c r="D41" s="90"/>
      <c r="E41" s="90"/>
      <c r="F41" s="90"/>
    </row>
    <row r="42" spans="1:255" s="2" customFormat="1" ht="14.25">
      <c r="A42" s="27"/>
      <c r="B42" s="27"/>
      <c r="C42" s="27"/>
      <c r="D42" s="27"/>
      <c r="E42" s="27"/>
      <c r="F42" s="27"/>
    </row>
    <row r="43" spans="1:255">
      <c r="A43" s="45" t="s">
        <v>23</v>
      </c>
      <c r="B43" s="45"/>
      <c r="C43" s="45"/>
      <c r="D43" s="45"/>
      <c r="E43" s="45"/>
      <c r="F43" s="4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</row>
    <row r="44" spans="1:255" ht="15" customHeight="1">
      <c r="A44" s="142" t="s">
        <v>108</v>
      </c>
      <c r="B44" s="84"/>
      <c r="C44" s="84"/>
      <c r="D44" s="84"/>
      <c r="E44" s="84"/>
      <c r="F44" s="8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</row>
    <row r="45" spans="1:255">
      <c r="A45" s="142" t="s">
        <v>107</v>
      </c>
      <c r="B45" s="84"/>
      <c r="C45" s="84"/>
      <c r="D45" s="84"/>
      <c r="E45" s="84"/>
      <c r="F45" s="8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>
      <c r="A46" s="84"/>
      <c r="B46" s="84"/>
      <c r="C46" s="84"/>
      <c r="D46" s="84"/>
      <c r="E46" s="84"/>
      <c r="F46" s="8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84"/>
      <c r="B47" s="84"/>
      <c r="C47" s="84"/>
      <c r="D47" s="84"/>
      <c r="E47" s="84"/>
      <c r="F47" s="84"/>
    </row>
    <row r="48" spans="1:255">
      <c r="A48" s="45" t="s">
        <v>24</v>
      </c>
      <c r="B48" s="45"/>
      <c r="C48" s="45"/>
      <c r="D48" s="45"/>
      <c r="E48" s="45"/>
      <c r="F48" s="45"/>
    </row>
    <row r="49" spans="1:7" ht="15" customHeight="1">
      <c r="A49" s="142" t="s">
        <v>109</v>
      </c>
      <c r="B49" s="84"/>
      <c r="C49" s="84"/>
      <c r="D49" s="84"/>
      <c r="E49" s="84"/>
      <c r="F49" s="84"/>
    </row>
    <row r="50" spans="1:7">
      <c r="A50" s="84"/>
      <c r="B50" s="84"/>
      <c r="C50" s="84"/>
      <c r="D50" s="84"/>
      <c r="E50" s="84"/>
      <c r="F50" s="84"/>
    </row>
    <row r="51" spans="1:7">
      <c r="A51" s="84"/>
      <c r="B51" s="84"/>
      <c r="C51" s="84"/>
      <c r="D51" s="84"/>
      <c r="E51" s="84"/>
      <c r="F51" s="84"/>
    </row>
    <row r="52" spans="1:7">
      <c r="A52" s="84"/>
      <c r="B52" s="84"/>
      <c r="C52" s="84"/>
      <c r="D52" s="84"/>
      <c r="E52" s="84"/>
      <c r="F52" s="84"/>
    </row>
    <row r="55" spans="1:7">
      <c r="A55" s="4" t="s">
        <v>25</v>
      </c>
      <c r="B55" s="3"/>
      <c r="C55" s="14"/>
      <c r="D55" s="3"/>
      <c r="E55" s="3"/>
      <c r="F55" s="3"/>
    </row>
    <row r="56" spans="1:7">
      <c r="A56" s="1"/>
      <c r="B56" s="3"/>
      <c r="C56" s="14"/>
      <c r="D56" s="3"/>
      <c r="E56" s="3"/>
      <c r="F56" s="3"/>
    </row>
    <row r="57" spans="1:7">
      <c r="A57" s="1"/>
      <c r="B57" s="3"/>
      <c r="C57" s="14"/>
      <c r="D57" s="3"/>
      <c r="E57" s="3"/>
      <c r="F57" s="3"/>
    </row>
    <row r="58" spans="1:7">
      <c r="A58" s="1"/>
      <c r="B58" s="3"/>
      <c r="C58" s="14"/>
      <c r="D58" s="3"/>
      <c r="E58" s="3"/>
      <c r="F58" s="3"/>
    </row>
    <row r="59" spans="1:7">
      <c r="A59" s="1"/>
      <c r="B59" s="3"/>
      <c r="C59" s="14"/>
      <c r="D59" s="3"/>
      <c r="E59" s="3"/>
      <c r="F59" s="3"/>
    </row>
    <row r="60" spans="1:7">
      <c r="A60" s="1"/>
      <c r="B60" s="3"/>
      <c r="C60" s="14"/>
      <c r="D60" s="3"/>
      <c r="E60" s="3"/>
      <c r="F60" s="3"/>
    </row>
    <row r="61" spans="1:7">
      <c r="A61" s="1"/>
      <c r="B61" s="3"/>
      <c r="C61" s="14"/>
      <c r="D61" s="3"/>
      <c r="E61" s="3"/>
      <c r="F61" s="3"/>
    </row>
    <row r="62" spans="1:7">
      <c r="A62" s="1"/>
      <c r="B62" s="3"/>
      <c r="C62" s="14"/>
      <c r="D62" s="3"/>
      <c r="E62" s="3"/>
      <c r="F62" s="3"/>
    </row>
    <row r="63" spans="1:7">
      <c r="A63" s="1"/>
      <c r="B63" s="3"/>
      <c r="C63" s="14"/>
      <c r="D63" s="3"/>
      <c r="E63" s="3"/>
      <c r="F63" s="3"/>
      <c r="G63" s="1"/>
    </row>
    <row r="64" spans="1:7">
      <c r="A64" s="1"/>
      <c r="B64" s="3"/>
      <c r="C64" s="14"/>
      <c r="D64" s="3"/>
      <c r="E64" s="3"/>
      <c r="F64" s="3"/>
      <c r="G64" s="1"/>
    </row>
    <row r="65" spans="1:7">
      <c r="A65" s="1"/>
      <c r="B65" s="3"/>
      <c r="C65" s="14"/>
      <c r="D65" s="3"/>
      <c r="E65" s="3"/>
      <c r="F65" s="3"/>
      <c r="G65" s="1"/>
    </row>
    <row r="66" spans="1:7">
      <c r="A66" s="1"/>
      <c r="B66" s="3"/>
      <c r="C66" s="14"/>
      <c r="D66" s="3"/>
      <c r="E66" s="3"/>
      <c r="F66" s="3"/>
      <c r="G66" s="1"/>
    </row>
    <row r="67" spans="1:7">
      <c r="A67" s="1"/>
      <c r="B67" s="3"/>
      <c r="C67" s="14"/>
      <c r="D67" s="3"/>
      <c r="E67" s="3"/>
      <c r="F67" s="3"/>
      <c r="G67" s="1"/>
    </row>
    <row r="68" spans="1:7">
      <c r="A68" s="1"/>
      <c r="B68" s="3"/>
      <c r="C68" s="14"/>
      <c r="D68" s="3"/>
      <c r="E68" s="3"/>
      <c r="F68" s="3"/>
      <c r="G68" s="1"/>
    </row>
    <row r="69" spans="1:7">
      <c r="A69" s="1"/>
      <c r="B69" s="3"/>
      <c r="C69" s="14"/>
      <c r="D69" s="3"/>
      <c r="E69" s="3"/>
      <c r="F69" s="3"/>
      <c r="G69" s="1"/>
    </row>
    <row r="74" spans="1:7" ht="15" hidden="1" customHeight="1">
      <c r="A74" s="1"/>
      <c r="B74" s="1"/>
      <c r="C74" s="1"/>
      <c r="D74" s="1"/>
      <c r="E74" s="1"/>
      <c r="F74" s="1"/>
      <c r="G74" s="1"/>
    </row>
    <row r="75" spans="1:7" ht="15" hidden="1" customHeight="1">
      <c r="A75" s="5" t="s">
        <v>26</v>
      </c>
      <c r="B75" s="5"/>
      <c r="C75" s="1"/>
      <c r="D75" s="1"/>
      <c r="E75" s="1"/>
      <c r="F75" s="1"/>
      <c r="G75" s="1"/>
    </row>
    <row r="76" spans="1:7" ht="15" hidden="1" customHeight="1">
      <c r="A76" s="1"/>
      <c r="B76" s="1"/>
      <c r="C76" s="1"/>
      <c r="D76" s="1"/>
      <c r="E76" s="1"/>
      <c r="F76" s="1"/>
      <c r="G76" s="1"/>
    </row>
    <row r="77" spans="1:7" ht="34.5" hidden="1" customHeight="1">
      <c r="A77" s="6" t="s">
        <v>27</v>
      </c>
      <c r="B77" s="7" t="s">
        <v>28</v>
      </c>
      <c r="C77" s="1"/>
      <c r="D77" s="7" t="s">
        <v>29</v>
      </c>
      <c r="E77" s="1"/>
      <c r="F77" s="1"/>
      <c r="G77" s="1"/>
    </row>
    <row r="78" spans="1:7" ht="15" hidden="1" customHeight="1">
      <c r="A78" s="8" t="str">
        <f>'[4]Contact Information'!A45</f>
        <v>BROWARD COLLEGE</v>
      </c>
      <c r="B78" s="9"/>
      <c r="C78" s="1"/>
      <c r="D78" s="9"/>
      <c r="E78" s="1"/>
      <c r="F78" s="1" t="s">
        <v>30</v>
      </c>
      <c r="G78" s="1"/>
    </row>
    <row r="79" spans="1:7" ht="15" hidden="1" customHeight="1">
      <c r="A79" s="8" t="str">
        <f>'[4]Contact Information'!A46</f>
        <v>CHIPOLA COLLEGE</v>
      </c>
      <c r="B79" s="9"/>
      <c r="C79" s="1"/>
      <c r="D79" s="9"/>
      <c r="E79" s="1"/>
      <c r="F79" s="1"/>
      <c r="G79" s="1"/>
    </row>
    <row r="80" spans="1:7" ht="15" hidden="1" customHeight="1">
      <c r="A80" s="8" t="str">
        <f>'[4]Contact Information'!A47</f>
        <v>COLLEGE OF CENTRAL FLORIDA</v>
      </c>
      <c r="B80" s="9"/>
      <c r="C80" s="1"/>
      <c r="D80" s="9"/>
      <c r="E80" s="1"/>
      <c r="F80" s="1"/>
      <c r="G80" s="1"/>
    </row>
    <row r="81" spans="1:7" ht="15" hidden="1" customHeight="1">
      <c r="A81" s="8" t="str">
        <f>'[4]Contact Information'!A48</f>
        <v>DAYTONA STATE COLLEGE</v>
      </c>
      <c r="B81" s="9"/>
      <c r="C81" s="1"/>
      <c r="D81" s="9"/>
      <c r="E81" s="1"/>
      <c r="F81" s="1"/>
      <c r="G81" s="1"/>
    </row>
    <row r="82" spans="1:7" ht="15" hidden="1" customHeight="1">
      <c r="A82" s="10" t="str">
        <f>'[4]Contact Information'!A49</f>
        <v>EASTERN FLORIDA STATE COLLEGE</v>
      </c>
      <c r="B82" s="11"/>
      <c r="C82" s="1"/>
      <c r="D82" s="11"/>
      <c r="E82" s="1"/>
      <c r="F82" s="1"/>
      <c r="G82" s="1"/>
    </row>
    <row r="83" spans="1:7" ht="15" hidden="1" customHeight="1">
      <c r="A83" s="10" t="str">
        <f>'[4]Contact Information'!A50</f>
        <v>FLORIDA SOUTHWESTERN STATE COLLEGE</v>
      </c>
      <c r="B83" s="11"/>
      <c r="C83" s="1"/>
      <c r="D83" s="11"/>
      <c r="E83" s="1"/>
      <c r="F83" s="1"/>
      <c r="G83" s="1"/>
    </row>
    <row r="84" spans="1:7" ht="15" hidden="1" customHeight="1">
      <c r="A84" s="10" t="str">
        <f>'[4]Contact Information'!A51</f>
        <v>FLORIDA GATEWAY COLLEGE</v>
      </c>
      <c r="B84" s="11"/>
      <c r="C84" s="1"/>
      <c r="D84" s="11"/>
      <c r="E84" s="1"/>
      <c r="F84" s="1"/>
      <c r="G84" s="1"/>
    </row>
    <row r="85" spans="1:7" ht="15" hidden="1" customHeight="1">
      <c r="A85" s="10" t="str">
        <f>'[4]Contact Information'!A52</f>
        <v>FLORIDA KEYS COMMUNITY COLLEGE</v>
      </c>
      <c r="B85" s="11"/>
      <c r="C85" s="1"/>
      <c r="D85" s="11"/>
      <c r="E85" s="1"/>
      <c r="F85" s="1"/>
      <c r="G85" s="1"/>
    </row>
    <row r="86" spans="1:7" ht="15" hidden="1" customHeight="1">
      <c r="A86" s="10" t="str">
        <f>'[4]Contact Information'!A53</f>
        <v>FLORIDA STATE COLLEGE AT JACKSONVILLE</v>
      </c>
      <c r="B86" s="11"/>
      <c r="C86" s="1"/>
      <c r="D86" s="11"/>
      <c r="E86" s="1"/>
      <c r="F86" s="1"/>
      <c r="G86" s="1"/>
    </row>
    <row r="87" spans="1:7" ht="15" hidden="1" customHeight="1">
      <c r="A87" s="10" t="str">
        <f>'[4]Contact Information'!A54</f>
        <v>GULF COAST STATE COLLEGE</v>
      </c>
      <c r="B87" s="11"/>
      <c r="C87" s="1"/>
      <c r="D87" s="11"/>
      <c r="E87" s="1"/>
      <c r="F87" s="1"/>
      <c r="G87" s="1"/>
    </row>
    <row r="88" spans="1:7" ht="15" hidden="1" customHeight="1">
      <c r="A88" s="10" t="str">
        <f>'[4]Contact Information'!A55</f>
        <v>HILLSBOROUGH COMMUNITY COLLEGE</v>
      </c>
      <c r="B88" s="11"/>
      <c r="C88" s="1"/>
      <c r="D88" s="11"/>
      <c r="E88" s="1"/>
      <c r="F88" s="1"/>
      <c r="G88" s="1"/>
    </row>
    <row r="89" spans="1:7" ht="15" hidden="1" customHeight="1">
      <c r="A89" s="10" t="str">
        <f>'[4]Contact Information'!A56</f>
        <v>INDIAN RIVER STATE COLLEGE</v>
      </c>
      <c r="B89" s="11"/>
      <c r="C89" s="1"/>
      <c r="D89" s="11"/>
      <c r="E89" s="1"/>
      <c r="F89" s="1"/>
      <c r="G89" s="1"/>
    </row>
    <row r="90" spans="1:7" ht="15" hidden="1" customHeight="1">
      <c r="A90" s="10" t="str">
        <f>'[4]Contact Information'!A57</f>
        <v>LAKE-SUMTER STATE COLLEGE</v>
      </c>
      <c r="B90" s="11"/>
      <c r="C90" s="1"/>
      <c r="D90" s="11"/>
      <c r="E90" s="1"/>
      <c r="F90" s="1"/>
      <c r="G90" s="1"/>
    </row>
    <row r="91" spans="1:7" ht="15" hidden="1" customHeight="1">
      <c r="A91" s="10" t="str">
        <f>'[4]Contact Information'!A58</f>
        <v>MIAMI DADE COLLEGE</v>
      </c>
      <c r="B91" s="11"/>
      <c r="C91" s="1"/>
      <c r="D91" s="11"/>
      <c r="E91" s="1"/>
      <c r="F91" s="1"/>
      <c r="G91" s="1"/>
    </row>
    <row r="92" spans="1:7" ht="15" hidden="1" customHeight="1">
      <c r="A92" s="10" t="str">
        <f>'[4]Contact Information'!A59</f>
        <v>NORTH FLORIDA COMMUNITY COLLEGE</v>
      </c>
      <c r="B92" s="11"/>
      <c r="C92" s="1"/>
      <c r="D92" s="11"/>
      <c r="E92" s="1"/>
      <c r="F92" s="1"/>
      <c r="G92" s="1"/>
    </row>
    <row r="93" spans="1:7" ht="15" hidden="1" customHeight="1">
      <c r="A93" s="10" t="str">
        <f>'[4]Contact Information'!A60</f>
        <v>NORTHWEST FLORIDA STATE COLLEGE</v>
      </c>
      <c r="B93" s="11"/>
      <c r="C93" s="1"/>
      <c r="D93" s="11"/>
      <c r="E93" s="1"/>
      <c r="F93" s="1"/>
      <c r="G93" s="1"/>
    </row>
    <row r="94" spans="1:7" ht="15" hidden="1" customHeight="1">
      <c r="A94" s="10" t="str">
        <f>'[4]Contact Information'!A61</f>
        <v>PALM BEACH STATE COLLEGE</v>
      </c>
      <c r="B94" s="11"/>
      <c r="C94" s="1"/>
      <c r="D94" s="11"/>
      <c r="E94" s="1"/>
      <c r="F94" s="1"/>
      <c r="G94" s="1"/>
    </row>
    <row r="95" spans="1:7" ht="15" hidden="1" customHeight="1">
      <c r="A95" s="10" t="str">
        <f>'[4]Contact Information'!A62</f>
        <v>PASCO-HERNANDO STATE COLLEGE</v>
      </c>
      <c r="B95" s="11"/>
      <c r="C95" s="1"/>
      <c r="D95" s="11"/>
    </row>
    <row r="96" spans="1:7" ht="15" hidden="1" customHeight="1">
      <c r="A96" s="10" t="str">
        <f>'[4]Contact Information'!A63</f>
        <v>PENSACOLA STATE COLLEGE</v>
      </c>
      <c r="B96" s="11"/>
      <c r="C96" s="1"/>
      <c r="D96" s="11"/>
    </row>
    <row r="97" spans="1:4" ht="15" hidden="1" customHeight="1">
      <c r="A97" s="10" t="str">
        <f>'[4]Contact Information'!A64</f>
        <v>POLK STATE COLLEGE</v>
      </c>
      <c r="B97" s="11"/>
      <c r="C97" s="1"/>
      <c r="D97" s="11"/>
    </row>
    <row r="98" spans="1:4" ht="15" hidden="1" customHeight="1">
      <c r="A98" s="10" t="str">
        <f>'[4]Contact Information'!A65</f>
        <v>SANTA FE COLLEGE</v>
      </c>
      <c r="B98" s="11"/>
      <c r="C98" s="1"/>
      <c r="D98" s="11"/>
    </row>
    <row r="99" spans="1:4" ht="15" hidden="1" customHeight="1">
      <c r="A99" s="10" t="str">
        <f>'[4]Contact Information'!A66</f>
        <v>SEMINOLE STATE COLLEGE OF FLORIDA</v>
      </c>
      <c r="B99" s="11"/>
      <c r="C99" s="1"/>
      <c r="D99" s="11"/>
    </row>
    <row r="100" spans="1:4" ht="15" hidden="1" customHeight="1">
      <c r="A100" s="10" t="str">
        <f>'[4]Contact Information'!A67</f>
        <v>SOUTH FLORIDA STATE COLLEGE</v>
      </c>
      <c r="B100" s="11"/>
      <c r="C100" s="1"/>
      <c r="D100" s="11"/>
    </row>
    <row r="101" spans="1:4" ht="15" hidden="1" customHeight="1">
      <c r="A101" s="10" t="str">
        <f>'[4]Contact Information'!A68</f>
        <v>ST. JOHNS RIVER STATE COLLEGE</v>
      </c>
      <c r="B101" s="11"/>
      <c r="C101" s="1"/>
      <c r="D101" s="11"/>
    </row>
    <row r="102" spans="1:4" ht="15" hidden="1" customHeight="1">
      <c r="A102" s="10" t="str">
        <f>'[4]Contact Information'!A69</f>
        <v>ST. PETERSBURG COLLEGE</v>
      </c>
      <c r="B102" s="11"/>
      <c r="C102" s="1"/>
      <c r="D102" s="11"/>
    </row>
    <row r="103" spans="1:4" ht="15" hidden="1" customHeight="1">
      <c r="A103" s="10" t="str">
        <f>'[4]Contact Information'!A70</f>
        <v>STATE COLLEGE OF FLORIDA, MANATEE-SARASOTA</v>
      </c>
      <c r="B103" s="11"/>
      <c r="C103" s="1"/>
      <c r="D103" s="11"/>
    </row>
    <row r="104" spans="1:4" ht="15" hidden="1" customHeight="1">
      <c r="A104" s="10" t="str">
        <f>'[4]Contact Information'!A71</f>
        <v>TALLAHASSEE COMMUNITY COLLEGE</v>
      </c>
      <c r="B104" s="11"/>
      <c r="C104" s="1"/>
      <c r="D104" s="11"/>
    </row>
    <row r="105" spans="1:4" ht="15" hidden="1" customHeight="1">
      <c r="A105" s="10" t="str">
        <f>'[4]Contact Information'!A72</f>
        <v>VALENCIA COLLEGE</v>
      </c>
      <c r="B105" s="11"/>
      <c r="C105" s="1"/>
      <c r="D105" s="11"/>
    </row>
    <row r="106" spans="1:4" ht="15" hidden="1" customHeight="1">
      <c r="A106" s="12"/>
      <c r="B106" s="13"/>
      <c r="C106" s="1"/>
      <c r="D106" s="13"/>
    </row>
    <row r="107" spans="1:4" ht="15" hidden="1" customHeight="1">
      <c r="A107" s="1"/>
      <c r="B107" s="1"/>
      <c r="C107" s="1"/>
      <c r="D107" s="1"/>
    </row>
    <row r="108" spans="1:4">
      <c r="A108" s="1"/>
      <c r="B108" s="1"/>
      <c r="C108" s="1"/>
      <c r="D108" s="1"/>
    </row>
    <row r="109" spans="1:4">
      <c r="A109" s="1"/>
      <c r="B109" s="1"/>
      <c r="C109" s="1"/>
      <c r="D109" s="1"/>
    </row>
  </sheetData>
  <sheetProtection algorithmName="SHA-512" hashValue="ywkuyeIn4FavMmgXP1Y7shJzLmAJyIHi4vBsaqMDMO5aYG4pgqgTQEsEWEBaGUe+d9HSHhFw33Q7EK/WDmUI1w==" saltValue="J3lJkVo5Gd4ffZkjgmTLPg==" spinCount="100000" sheet="1" formatColumns="0"/>
  <conditionalFormatting sqref="A19">
    <cfRule type="expression" dxfId="168" priority="8">
      <formula>$F19&lt;&gt;0</formula>
    </cfRule>
  </conditionalFormatting>
  <conditionalFormatting sqref="A30">
    <cfRule type="expression" dxfId="167" priority="9">
      <formula>$F30&lt;&gt;0</formula>
    </cfRule>
  </conditionalFormatting>
  <conditionalFormatting sqref="A43">
    <cfRule type="expression" dxfId="166" priority="6">
      <formula>$F$19&lt;&gt;0</formula>
    </cfRule>
  </conditionalFormatting>
  <conditionalFormatting sqref="A44">
    <cfRule type="expression" dxfId="165" priority="2">
      <formula>$F$19&lt;&gt;0</formula>
    </cfRule>
  </conditionalFormatting>
  <conditionalFormatting sqref="A48">
    <cfRule type="expression" dxfId="164" priority="4">
      <formula>$F$30&lt;&gt;0</formula>
    </cfRule>
  </conditionalFormatting>
  <conditionalFormatting sqref="A49">
    <cfRule type="expression" dxfId="163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3999755851924192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37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0</v>
      </c>
      <c r="C8" s="51"/>
      <c r="D8" s="50">
        <v>0</v>
      </c>
      <c r="E8" s="51"/>
      <c r="F8" s="52">
        <v>0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562846.62</v>
      </c>
      <c r="C12" s="60"/>
      <c r="D12" s="61">
        <v>0</v>
      </c>
      <c r="E12" s="60"/>
      <c r="F12" s="59">
        <v>562846.62</v>
      </c>
      <c r="G12" s="3"/>
    </row>
    <row r="13" spans="1:7" s="2" customFormat="1">
      <c r="A13" s="58" t="s">
        <v>6</v>
      </c>
      <c r="B13" s="59">
        <v>18319.509999999998</v>
      </c>
      <c r="C13" s="62"/>
      <c r="D13" s="61">
        <v>0</v>
      </c>
      <c r="E13" s="60"/>
      <c r="F13" s="59">
        <v>18319.509999999998</v>
      </c>
      <c r="G13" s="3"/>
    </row>
    <row r="14" spans="1:7" s="2" customFormat="1">
      <c r="A14" s="58" t="s">
        <v>7</v>
      </c>
      <c r="B14" s="59">
        <v>33228.85</v>
      </c>
      <c r="C14" s="62"/>
      <c r="D14" s="63">
        <v>0</v>
      </c>
      <c r="E14" s="60"/>
      <c r="F14" s="64">
        <v>33228.85</v>
      </c>
      <c r="G14" s="3"/>
    </row>
    <row r="15" spans="1:7" s="2" customFormat="1">
      <c r="A15" s="58" t="s">
        <v>8</v>
      </c>
      <c r="B15" s="65">
        <v>614394.98</v>
      </c>
      <c r="C15" s="60"/>
      <c r="D15" s="66">
        <v>0</v>
      </c>
      <c r="E15" s="60"/>
      <c r="F15" s="66">
        <v>614394.98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614394.98</v>
      </c>
      <c r="C21" s="54"/>
      <c r="D21" s="52">
        <v>0</v>
      </c>
      <c r="E21" s="54"/>
      <c r="F21" s="52">
        <v>614394.98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0</v>
      </c>
      <c r="C26" s="62"/>
      <c r="D26" s="69">
        <v>0</v>
      </c>
      <c r="E26" s="62"/>
      <c r="F26" s="66">
        <v>0</v>
      </c>
      <c r="G26" s="3"/>
    </row>
    <row r="27" spans="1:7" s="2" customFormat="1">
      <c r="A27" s="58" t="s">
        <v>17</v>
      </c>
      <c r="B27" s="69">
        <v>0</v>
      </c>
      <c r="C27" s="62"/>
      <c r="D27" s="69">
        <v>0</v>
      </c>
      <c r="E27" s="62"/>
      <c r="F27" s="66">
        <v>0</v>
      </c>
      <c r="G27" s="3"/>
    </row>
    <row r="28" spans="1:7" s="2" customFormat="1">
      <c r="A28" s="49" t="s">
        <v>18</v>
      </c>
      <c r="B28" s="69">
        <v>265894.98</v>
      </c>
      <c r="C28" s="74"/>
      <c r="D28" s="69">
        <v>0</v>
      </c>
      <c r="E28" s="74"/>
      <c r="F28" s="70">
        <v>265894.98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265894.98</v>
      </c>
      <c r="C31" s="54"/>
      <c r="D31" s="52">
        <v>0</v>
      </c>
      <c r="E31" s="54"/>
      <c r="F31" s="52">
        <v>265894.98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348500</v>
      </c>
      <c r="C33" s="60"/>
      <c r="D33" s="61">
        <v>0</v>
      </c>
      <c r="E33" s="60"/>
      <c r="F33" s="59">
        <v>348500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0</v>
      </c>
      <c r="C35" s="54"/>
      <c r="D35" s="77">
        <v>0</v>
      </c>
      <c r="E35" s="54"/>
      <c r="F35" s="77">
        <v>0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/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/>
      <c r="B50" s="95"/>
      <c r="C50" s="95"/>
      <c r="D50" s="95"/>
      <c r="E50" s="95"/>
      <c r="F50" s="95"/>
      <c r="G50" s="80"/>
    </row>
    <row r="51" spans="1:7">
      <c r="A51" s="95"/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3BwBEv95NUxYMufiQyp+kWO90GNvKEAw6Xp28yfWOQ3z6LAQfg/dHqUAkzwb7vKJfSAq4OevzvHyBh2s/fRDXA==" saltValue="MdNknc9HN3pDD5TzZUc7Kg==" spinCount="100000" sheet="1" formatColumns="0"/>
  <conditionalFormatting sqref="A19">
    <cfRule type="expression" dxfId="115" priority="5">
      <formula>$F19&lt;&gt;0</formula>
    </cfRule>
  </conditionalFormatting>
  <conditionalFormatting sqref="A30">
    <cfRule type="expression" dxfId="114" priority="6">
      <formula>$F30&lt;&gt;0</formula>
    </cfRule>
  </conditionalFormatting>
  <conditionalFormatting sqref="A43">
    <cfRule type="expression" dxfId="113" priority="3">
      <formula>$F$19&lt;&gt;0</formula>
    </cfRule>
  </conditionalFormatting>
  <conditionalFormatting sqref="A49">
    <cfRule type="expression" dxfId="112" priority="2">
      <formula>$F$30&lt;&gt;0</formula>
    </cfRule>
  </conditionalFormatting>
  <conditionalFormatting sqref="A44:F48">
    <cfRule type="expression" dxfId="111" priority="4">
      <formula>$F$19&lt;&gt;0</formula>
    </cfRule>
  </conditionalFormatting>
  <conditionalFormatting sqref="A50:F54">
    <cfRule type="expression" dxfId="110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3999755851924192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38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-3840645.04</v>
      </c>
      <c r="C8" s="51"/>
      <c r="D8" s="50">
        <v>551835.96</v>
      </c>
      <c r="E8" s="51"/>
      <c r="F8" s="52">
        <v>-3288809.08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4732469.71</v>
      </c>
      <c r="C12" s="60"/>
      <c r="D12" s="61">
        <v>0</v>
      </c>
      <c r="E12" s="60"/>
      <c r="F12" s="59">
        <v>4732469.71</v>
      </c>
      <c r="G12" s="3"/>
    </row>
    <row r="13" spans="1:7" s="2" customFormat="1">
      <c r="A13" s="58" t="s">
        <v>6</v>
      </c>
      <c r="B13" s="59">
        <v>20172.580000000002</v>
      </c>
      <c r="C13" s="62"/>
      <c r="D13" s="61">
        <v>0</v>
      </c>
      <c r="E13" s="60"/>
      <c r="F13" s="59">
        <v>20172.580000000002</v>
      </c>
      <c r="G13" s="3"/>
    </row>
    <row r="14" spans="1:7" s="2" customFormat="1">
      <c r="A14" s="58" t="s">
        <v>7</v>
      </c>
      <c r="B14" s="59">
        <v>20079.96</v>
      </c>
      <c r="C14" s="62"/>
      <c r="D14" s="63">
        <v>0</v>
      </c>
      <c r="E14" s="60"/>
      <c r="F14" s="64">
        <v>20079.96</v>
      </c>
      <c r="G14" s="3"/>
    </row>
    <row r="15" spans="1:7" s="2" customFormat="1">
      <c r="A15" s="58" t="s">
        <v>8</v>
      </c>
      <c r="B15" s="65">
        <v>4772722.25</v>
      </c>
      <c r="C15" s="60"/>
      <c r="D15" s="66">
        <v>0</v>
      </c>
      <c r="E15" s="60"/>
      <c r="F15" s="66">
        <v>4772722.25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4772722.25</v>
      </c>
      <c r="C21" s="54"/>
      <c r="D21" s="52">
        <v>0</v>
      </c>
      <c r="E21" s="54"/>
      <c r="F21" s="52">
        <v>4772722.25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1010901.85</v>
      </c>
      <c r="C25" s="62"/>
      <c r="D25" s="69">
        <v>0</v>
      </c>
      <c r="E25" s="62"/>
      <c r="F25" s="66">
        <v>1010901.85</v>
      </c>
      <c r="G25" s="3"/>
    </row>
    <row r="26" spans="1:7" s="2" customFormat="1">
      <c r="A26" s="58" t="s">
        <v>16</v>
      </c>
      <c r="B26" s="69">
        <v>0</v>
      </c>
      <c r="C26" s="62"/>
      <c r="D26" s="69">
        <v>0</v>
      </c>
      <c r="E26" s="62"/>
      <c r="F26" s="66">
        <v>0</v>
      </c>
      <c r="G26" s="3"/>
    </row>
    <row r="27" spans="1:7" s="2" customFormat="1">
      <c r="A27" s="58" t="s">
        <v>17</v>
      </c>
      <c r="B27" s="69">
        <v>382383.55</v>
      </c>
      <c r="C27" s="62"/>
      <c r="D27" s="69">
        <v>0</v>
      </c>
      <c r="E27" s="62"/>
      <c r="F27" s="66">
        <v>382383.55</v>
      </c>
      <c r="G27" s="3"/>
    </row>
    <row r="28" spans="1:7" s="2" customFormat="1">
      <c r="A28" s="49" t="s">
        <v>18</v>
      </c>
      <c r="B28" s="69">
        <v>1220935.55</v>
      </c>
      <c r="C28" s="74"/>
      <c r="D28" s="69">
        <v>0</v>
      </c>
      <c r="E28" s="74"/>
      <c r="F28" s="70">
        <v>1220935.55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2614220.9500000002</v>
      </c>
      <c r="C31" s="54"/>
      <c r="D31" s="52">
        <v>0</v>
      </c>
      <c r="E31" s="54"/>
      <c r="F31" s="52">
        <v>2614220.9500000002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-1682143.7400000002</v>
      </c>
      <c r="C35" s="54"/>
      <c r="D35" s="77">
        <v>551835.96</v>
      </c>
      <c r="E35" s="54"/>
      <c r="F35" s="77">
        <v>-1130307.7800000003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/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 ht="12.75" customHeight="1">
      <c r="A50" s="97"/>
      <c r="B50" s="97"/>
      <c r="C50" s="97"/>
      <c r="D50" s="97"/>
      <c r="E50" s="97"/>
      <c r="F50" s="97"/>
      <c r="G50" s="80"/>
    </row>
    <row r="51" spans="1:7">
      <c r="A51" s="97"/>
      <c r="B51" s="97"/>
      <c r="C51" s="97"/>
      <c r="D51" s="97"/>
      <c r="E51" s="97"/>
      <c r="F51" s="97"/>
      <c r="G51" s="80"/>
    </row>
    <row r="52" spans="1:7">
      <c r="A52" s="97"/>
      <c r="B52" s="97"/>
      <c r="C52" s="97"/>
      <c r="D52" s="97"/>
      <c r="E52" s="97"/>
      <c r="F52" s="97"/>
      <c r="G52" s="80"/>
    </row>
    <row r="53" spans="1:7">
      <c r="A53" s="97"/>
      <c r="B53" s="97"/>
      <c r="C53" s="97"/>
      <c r="D53" s="97"/>
      <c r="E53" s="97"/>
      <c r="F53" s="97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JHqWS3eitdTfqHN7IbkEK/eBnWJjy2wByJuWpyiZTQExuvLhN1ORXyDYGuUfUhPNbfbolk2MlGs8PG64omphCw==" saltValue="Jrfq5nJNa6Uy0fCxxv4eWQ==" spinCount="100000" sheet="1" formatColumns="0"/>
  <conditionalFormatting sqref="A19">
    <cfRule type="expression" dxfId="109" priority="6">
      <formula>$F19&lt;&gt;0</formula>
    </cfRule>
  </conditionalFormatting>
  <conditionalFormatting sqref="A30">
    <cfRule type="expression" dxfId="108" priority="7">
      <formula>$F30&lt;&gt;0</formula>
    </cfRule>
  </conditionalFormatting>
  <conditionalFormatting sqref="A43">
    <cfRule type="expression" dxfId="107" priority="4">
      <formula>$F$19&lt;&gt;0</formula>
    </cfRule>
  </conditionalFormatting>
  <conditionalFormatting sqref="A49">
    <cfRule type="expression" dxfId="106" priority="3">
      <formula>$F$30&lt;&gt;0</formula>
    </cfRule>
  </conditionalFormatting>
  <conditionalFormatting sqref="A44:F48">
    <cfRule type="expression" dxfId="105" priority="5">
      <formula>$F$19&lt;&gt;0</formula>
    </cfRule>
  </conditionalFormatting>
  <conditionalFormatting sqref="A50:F54">
    <cfRule type="expression" dxfId="104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3999755851924192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39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288108.55999999982</v>
      </c>
      <c r="C8" s="51"/>
      <c r="D8" s="50">
        <v>564272.75</v>
      </c>
      <c r="E8" s="51"/>
      <c r="F8" s="52">
        <v>852381.30999999982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2030224.5</v>
      </c>
      <c r="C12" s="60"/>
      <c r="D12" s="61">
        <v>0</v>
      </c>
      <c r="E12" s="60"/>
      <c r="F12" s="59">
        <v>2030224.5</v>
      </c>
      <c r="G12" s="3"/>
    </row>
    <row r="13" spans="1:7" s="2" customFormat="1">
      <c r="A13" s="58" t="s">
        <v>6</v>
      </c>
      <c r="B13" s="59">
        <v>24250.2</v>
      </c>
      <c r="C13" s="62"/>
      <c r="D13" s="61">
        <v>0</v>
      </c>
      <c r="E13" s="60"/>
      <c r="F13" s="59">
        <v>24250.2</v>
      </c>
      <c r="G13" s="3"/>
    </row>
    <row r="14" spans="1:7" s="2" customFormat="1">
      <c r="A14" s="58" t="s">
        <v>7</v>
      </c>
      <c r="B14" s="59">
        <v>402728.52</v>
      </c>
      <c r="C14" s="62"/>
      <c r="D14" s="63">
        <v>0</v>
      </c>
      <c r="E14" s="60"/>
      <c r="F14" s="64">
        <v>402728.52</v>
      </c>
      <c r="G14" s="3"/>
    </row>
    <row r="15" spans="1:7" s="2" customFormat="1">
      <c r="A15" s="58" t="s">
        <v>8</v>
      </c>
      <c r="B15" s="65">
        <v>2457203.2199999997</v>
      </c>
      <c r="C15" s="60"/>
      <c r="D15" s="66">
        <v>0</v>
      </c>
      <c r="E15" s="60"/>
      <c r="F15" s="66">
        <v>2457203.2199999997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2457203.2199999997</v>
      </c>
      <c r="C21" s="54"/>
      <c r="D21" s="52">
        <v>0</v>
      </c>
      <c r="E21" s="54"/>
      <c r="F21" s="52">
        <v>2457203.2199999997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0</v>
      </c>
      <c r="C26" s="62"/>
      <c r="D26" s="69">
        <v>0</v>
      </c>
      <c r="E26" s="62"/>
      <c r="F26" s="66">
        <v>0</v>
      </c>
      <c r="G26" s="3"/>
    </row>
    <row r="27" spans="1:7" s="2" customFormat="1">
      <c r="A27" s="58" t="s">
        <v>17</v>
      </c>
      <c r="B27" s="69">
        <v>187697.88</v>
      </c>
      <c r="C27" s="62"/>
      <c r="D27" s="69">
        <v>0</v>
      </c>
      <c r="E27" s="62"/>
      <c r="F27" s="66">
        <v>187697.88</v>
      </c>
      <c r="G27" s="3"/>
    </row>
    <row r="28" spans="1:7" s="2" customFormat="1">
      <c r="A28" s="49" t="s">
        <v>18</v>
      </c>
      <c r="B28" s="69">
        <v>5444.16</v>
      </c>
      <c r="C28" s="74"/>
      <c r="D28" s="69">
        <v>0</v>
      </c>
      <c r="E28" s="74"/>
      <c r="F28" s="70">
        <v>5444.16</v>
      </c>
      <c r="G28" s="3"/>
    </row>
    <row r="29" spans="1:7" s="2" customFormat="1">
      <c r="A29" s="49" t="s">
        <v>19</v>
      </c>
      <c r="B29" s="69">
        <v>927878.01</v>
      </c>
      <c r="C29" s="74"/>
      <c r="D29" s="69">
        <v>0</v>
      </c>
      <c r="E29" s="74"/>
      <c r="F29" s="70">
        <v>927878.01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1121020.05</v>
      </c>
      <c r="C31" s="54"/>
      <c r="D31" s="52">
        <v>0</v>
      </c>
      <c r="E31" s="54"/>
      <c r="F31" s="52">
        <v>1121020.05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1624291.7299999993</v>
      </c>
      <c r="C35" s="54"/>
      <c r="D35" s="77">
        <v>564272.75</v>
      </c>
      <c r="E35" s="54"/>
      <c r="F35" s="77">
        <v>2188564.4799999995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/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/>
      <c r="B50" s="95"/>
      <c r="C50" s="95"/>
      <c r="D50" s="95"/>
      <c r="E50" s="95"/>
      <c r="F50" s="95"/>
      <c r="G50" s="80"/>
    </row>
    <row r="51" spans="1:7">
      <c r="A51" s="95"/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vb4MtxaI8Yv9DUxj66VPQ9RkJyOHJUQooK6TjIHDULmQMPg/oqsf7X114wS7x5TzYjIIRaRIy+MlsveYNxJQNw==" saltValue="JXCfv+sOYucMvn2uHzrBZg==" spinCount="100000" sheet="1" formatColumns="0"/>
  <conditionalFormatting sqref="A19">
    <cfRule type="expression" dxfId="103" priority="7">
      <formula>$F19&lt;&gt;0</formula>
    </cfRule>
  </conditionalFormatting>
  <conditionalFormatting sqref="A30">
    <cfRule type="expression" dxfId="102" priority="8">
      <formula>$F30&lt;&gt;0</formula>
    </cfRule>
  </conditionalFormatting>
  <conditionalFormatting sqref="A43">
    <cfRule type="expression" dxfId="101" priority="5">
      <formula>$F$19&lt;&gt;0</formula>
    </cfRule>
  </conditionalFormatting>
  <conditionalFormatting sqref="A49">
    <cfRule type="expression" dxfId="100" priority="4">
      <formula>$F$30&lt;&gt;0</formula>
    </cfRule>
  </conditionalFormatting>
  <conditionalFormatting sqref="A44:F48">
    <cfRule type="expression" dxfId="99" priority="6">
      <formula>$F$19&lt;&gt;0</formula>
    </cfRule>
  </conditionalFormatting>
  <conditionalFormatting sqref="A50:F54">
    <cfRule type="expression" dxfId="98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3999755851924192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40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585297.6599999998</v>
      </c>
      <c r="C8" s="51"/>
      <c r="D8" s="50">
        <v>92077.64</v>
      </c>
      <c r="E8" s="51"/>
      <c r="F8" s="52">
        <v>677375.29999999981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312201.87</v>
      </c>
      <c r="C12" s="60"/>
      <c r="D12" s="61">
        <v>1150</v>
      </c>
      <c r="E12" s="60"/>
      <c r="F12" s="59">
        <v>313351.87</v>
      </c>
      <c r="G12" s="3"/>
    </row>
    <row r="13" spans="1:7" s="2" customFormat="1">
      <c r="A13" s="58" t="s">
        <v>6</v>
      </c>
      <c r="B13" s="59">
        <v>29172.560000000001</v>
      </c>
      <c r="C13" s="62"/>
      <c r="D13" s="61">
        <v>210</v>
      </c>
      <c r="E13" s="60"/>
      <c r="F13" s="59">
        <v>29382.560000000001</v>
      </c>
      <c r="G13" s="3"/>
    </row>
    <row r="14" spans="1:7" s="2" customFormat="1">
      <c r="A14" s="58" t="s">
        <v>7</v>
      </c>
      <c r="B14" s="59">
        <v>30430.799999999999</v>
      </c>
      <c r="C14" s="62"/>
      <c r="D14" s="63">
        <v>0</v>
      </c>
      <c r="E14" s="60"/>
      <c r="F14" s="64">
        <v>30430.799999999999</v>
      </c>
      <c r="G14" s="3"/>
    </row>
    <row r="15" spans="1:7" s="2" customFormat="1">
      <c r="A15" s="58" t="s">
        <v>8</v>
      </c>
      <c r="B15" s="65">
        <v>371805.23</v>
      </c>
      <c r="C15" s="60"/>
      <c r="D15" s="66">
        <v>1360</v>
      </c>
      <c r="E15" s="60"/>
      <c r="F15" s="66">
        <v>373165.23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12607.5</v>
      </c>
      <c r="E19" s="54"/>
      <c r="F19" s="70">
        <v>12607.5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371805.23</v>
      </c>
      <c r="C21" s="54"/>
      <c r="D21" s="52">
        <v>13967.5</v>
      </c>
      <c r="E21" s="54"/>
      <c r="F21" s="52">
        <v>385772.73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0</v>
      </c>
      <c r="C26" s="62"/>
      <c r="D26" s="69">
        <v>0</v>
      </c>
      <c r="E26" s="62"/>
      <c r="F26" s="66">
        <v>0</v>
      </c>
      <c r="G26" s="3"/>
    </row>
    <row r="27" spans="1:7" s="2" customFormat="1">
      <c r="A27" s="58" t="s">
        <v>17</v>
      </c>
      <c r="B27" s="69">
        <v>0</v>
      </c>
      <c r="C27" s="62"/>
      <c r="D27" s="69">
        <v>0</v>
      </c>
      <c r="E27" s="62"/>
      <c r="F27" s="66">
        <v>0</v>
      </c>
      <c r="G27" s="3"/>
    </row>
    <row r="28" spans="1:7" s="2" customFormat="1">
      <c r="A28" s="49" t="s">
        <v>18</v>
      </c>
      <c r="B28" s="69">
        <v>0</v>
      </c>
      <c r="C28" s="74"/>
      <c r="D28" s="69">
        <v>0</v>
      </c>
      <c r="E28" s="74"/>
      <c r="F28" s="70">
        <v>0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583015.04</v>
      </c>
      <c r="C30" s="74"/>
      <c r="D30" s="63">
        <v>0</v>
      </c>
      <c r="E30" s="74"/>
      <c r="F30" s="75">
        <v>583015.04</v>
      </c>
      <c r="G30" s="3"/>
    </row>
    <row r="31" spans="1:7" s="2" customFormat="1">
      <c r="A31" s="47" t="s">
        <v>21</v>
      </c>
      <c r="B31" s="73">
        <v>583015.04</v>
      </c>
      <c r="C31" s="54"/>
      <c r="D31" s="52">
        <v>0</v>
      </c>
      <c r="E31" s="54"/>
      <c r="F31" s="52">
        <v>583015.04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374087.84999999974</v>
      </c>
      <c r="C35" s="54"/>
      <c r="D35" s="77">
        <v>106045.14</v>
      </c>
      <c r="E35" s="54"/>
      <c r="F35" s="77">
        <v>480132.98999999976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 t="s">
        <v>71</v>
      </c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86" t="s">
        <v>72</v>
      </c>
      <c r="B50" s="86"/>
      <c r="C50" s="86"/>
      <c r="D50" s="86"/>
      <c r="E50" s="86"/>
      <c r="F50" s="86"/>
      <c r="G50" s="80"/>
    </row>
    <row r="51" spans="1:7">
      <c r="A51" s="86"/>
      <c r="B51" s="86"/>
      <c r="C51" s="86"/>
      <c r="D51" s="86"/>
      <c r="E51" s="86"/>
      <c r="F51" s="86"/>
      <c r="G51" s="80"/>
    </row>
    <row r="52" spans="1:7">
      <c r="A52" s="86"/>
      <c r="B52" s="86"/>
      <c r="C52" s="86"/>
      <c r="D52" s="86"/>
      <c r="E52" s="86"/>
      <c r="F52" s="86"/>
      <c r="G52" s="80"/>
    </row>
    <row r="53" spans="1:7">
      <c r="A53" s="86"/>
      <c r="B53" s="86"/>
      <c r="C53" s="86"/>
      <c r="D53" s="86"/>
      <c r="E53" s="86"/>
      <c r="F53" s="86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Hb4ir4wsYG02tbmqGqbU/eAyHpTuMcrdh2Y2SXpvWNf84ssJHMzfeDHgTu+4hSb5X8X8ew6o70ElSD1RwnMmyQ==" saltValue="Qvs8DHirW2XuFdSsqy1C8A==" spinCount="100000" sheet="1" formatColumns="0"/>
  <conditionalFormatting sqref="A19">
    <cfRule type="expression" dxfId="97" priority="6">
      <formula>$F19&lt;&gt;0</formula>
    </cfRule>
  </conditionalFormatting>
  <conditionalFormatting sqref="A30">
    <cfRule type="expression" dxfId="96" priority="7">
      <formula>$F30&lt;&gt;0</formula>
    </cfRule>
  </conditionalFormatting>
  <conditionalFormatting sqref="A43">
    <cfRule type="expression" dxfId="95" priority="4">
      <formula>$F$19&lt;&gt;0</formula>
    </cfRule>
  </conditionalFormatting>
  <conditionalFormatting sqref="A49">
    <cfRule type="expression" dxfId="94" priority="3">
      <formula>$F$30&lt;&gt;0</formula>
    </cfRule>
  </conditionalFormatting>
  <conditionalFormatting sqref="A44:F48">
    <cfRule type="expression" dxfId="93" priority="5">
      <formula>$F$19&lt;&gt;0</formula>
    </cfRule>
  </conditionalFormatting>
  <conditionalFormatting sqref="A50:F54">
    <cfRule type="expression" dxfId="92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41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536929.52</v>
      </c>
      <c r="C8" s="51"/>
      <c r="D8" s="50">
        <v>186753.46000000002</v>
      </c>
      <c r="E8" s="51"/>
      <c r="F8" s="52">
        <v>723682.98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918936.03</v>
      </c>
      <c r="C12" s="60"/>
      <c r="D12" s="61">
        <v>0</v>
      </c>
      <c r="E12" s="60"/>
      <c r="F12" s="59">
        <v>918936.03</v>
      </c>
      <c r="G12" s="3"/>
    </row>
    <row r="13" spans="1:7" s="2" customFormat="1">
      <c r="A13" s="58" t="s">
        <v>6</v>
      </c>
      <c r="B13" s="59">
        <v>0</v>
      </c>
      <c r="C13" s="62"/>
      <c r="D13" s="61">
        <v>0</v>
      </c>
      <c r="E13" s="60"/>
      <c r="F13" s="59">
        <v>0</v>
      </c>
      <c r="G13" s="3"/>
    </row>
    <row r="14" spans="1:7" s="2" customFormat="1">
      <c r="A14" s="58" t="s">
        <v>7</v>
      </c>
      <c r="B14" s="59">
        <v>46496.76</v>
      </c>
      <c r="C14" s="62"/>
      <c r="D14" s="63">
        <v>0</v>
      </c>
      <c r="E14" s="60"/>
      <c r="F14" s="64">
        <v>46496.76</v>
      </c>
      <c r="G14" s="3"/>
    </row>
    <row r="15" spans="1:7" s="2" customFormat="1">
      <c r="A15" s="58" t="s">
        <v>8</v>
      </c>
      <c r="B15" s="65">
        <v>965432.79</v>
      </c>
      <c r="C15" s="60"/>
      <c r="D15" s="66">
        <v>0</v>
      </c>
      <c r="E15" s="60"/>
      <c r="F15" s="66">
        <v>965432.79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965432.79</v>
      </c>
      <c r="C21" s="54"/>
      <c r="D21" s="52">
        <v>0</v>
      </c>
      <c r="E21" s="54"/>
      <c r="F21" s="52">
        <v>965432.79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0</v>
      </c>
      <c r="C26" s="62"/>
      <c r="D26" s="69">
        <v>0</v>
      </c>
      <c r="E26" s="62"/>
      <c r="F26" s="66">
        <v>0</v>
      </c>
      <c r="G26" s="3"/>
    </row>
    <row r="27" spans="1:7" s="2" customFormat="1">
      <c r="A27" s="58" t="s">
        <v>17</v>
      </c>
      <c r="B27" s="69">
        <v>0</v>
      </c>
      <c r="C27" s="62"/>
      <c r="D27" s="69">
        <v>0</v>
      </c>
      <c r="E27" s="62"/>
      <c r="F27" s="66">
        <v>0</v>
      </c>
      <c r="G27" s="3"/>
    </row>
    <row r="28" spans="1:7" s="2" customFormat="1">
      <c r="A28" s="49" t="s">
        <v>18</v>
      </c>
      <c r="B28" s="69">
        <v>5200</v>
      </c>
      <c r="C28" s="74"/>
      <c r="D28" s="69">
        <v>0</v>
      </c>
      <c r="E28" s="74"/>
      <c r="F28" s="70">
        <v>5200</v>
      </c>
      <c r="G28" s="3"/>
    </row>
    <row r="29" spans="1:7" s="2" customFormat="1">
      <c r="A29" s="49" t="s">
        <v>19</v>
      </c>
      <c r="B29" s="69">
        <v>647303.75</v>
      </c>
      <c r="C29" s="74"/>
      <c r="D29" s="69">
        <v>0</v>
      </c>
      <c r="E29" s="74"/>
      <c r="F29" s="70">
        <v>647303.75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652503.75</v>
      </c>
      <c r="C31" s="54"/>
      <c r="D31" s="52">
        <v>0</v>
      </c>
      <c r="E31" s="54"/>
      <c r="F31" s="52">
        <v>652503.75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849858.56000000006</v>
      </c>
      <c r="C35" s="54"/>
      <c r="D35" s="77">
        <v>186753.46000000002</v>
      </c>
      <c r="E35" s="54"/>
      <c r="F35" s="77">
        <v>1036612.02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140"/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/>
      <c r="B50" s="95"/>
      <c r="C50" s="95"/>
      <c r="D50" s="95"/>
      <c r="E50" s="95"/>
      <c r="F50" s="95"/>
      <c r="G50" s="80"/>
    </row>
    <row r="51" spans="1:7">
      <c r="A51" s="95"/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RGu8rTYyjvvx0HNX2zkzDfEIMrES4Q0VHJcHxTRmeoXVGjZeZB46zHa8nUZ31zIXSJeN7+mExGflLlhXmEUAOA==" saltValue="8N8PR3n+VKGWNNRxI+oyKw==" spinCount="100000" sheet="1" formatColumns="0"/>
  <conditionalFormatting sqref="A19">
    <cfRule type="expression" dxfId="91" priority="5">
      <formula>$F19&lt;&gt;0</formula>
    </cfRule>
  </conditionalFormatting>
  <conditionalFormatting sqref="A30">
    <cfRule type="expression" dxfId="90" priority="6">
      <formula>$F30&lt;&gt;0</formula>
    </cfRule>
  </conditionalFormatting>
  <conditionalFormatting sqref="A43">
    <cfRule type="expression" dxfId="89" priority="3">
      <formula>$F$19&lt;&gt;0</formula>
    </cfRule>
  </conditionalFormatting>
  <conditionalFormatting sqref="A49">
    <cfRule type="expression" dxfId="88" priority="2">
      <formula>$F$30&lt;&gt;0</formula>
    </cfRule>
  </conditionalFormatting>
  <conditionalFormatting sqref="A45:F48 A50:F54">
    <cfRule type="expression" dxfId="87" priority="1">
      <formula>$F$19&lt;&gt;0</formula>
    </cfRule>
  </conditionalFormatting>
  <conditionalFormatting sqref="B44:F44">
    <cfRule type="expression" dxfId="86" priority="4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3999755851924192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42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4176332.16</v>
      </c>
      <c r="C8" s="51"/>
      <c r="D8" s="50">
        <v>556214.56999999995</v>
      </c>
      <c r="E8" s="51"/>
      <c r="F8" s="52">
        <v>4732546.7300000004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1441297.71</v>
      </c>
      <c r="C12" s="60"/>
      <c r="D12" s="61">
        <v>0</v>
      </c>
      <c r="E12" s="60"/>
      <c r="F12" s="59">
        <v>1441297.71</v>
      </c>
      <c r="G12" s="3"/>
    </row>
    <row r="13" spans="1:7" s="2" customFormat="1">
      <c r="A13" s="58" t="s">
        <v>6</v>
      </c>
      <c r="B13" s="59">
        <v>0</v>
      </c>
      <c r="C13" s="62"/>
      <c r="D13" s="61">
        <v>0</v>
      </c>
      <c r="E13" s="60"/>
      <c r="F13" s="59">
        <v>0</v>
      </c>
      <c r="G13" s="3"/>
    </row>
    <row r="14" spans="1:7" s="2" customFormat="1">
      <c r="A14" s="58" t="s">
        <v>7</v>
      </c>
      <c r="B14" s="59">
        <v>97306.340000000011</v>
      </c>
      <c r="C14" s="62"/>
      <c r="D14" s="63">
        <v>0</v>
      </c>
      <c r="E14" s="60"/>
      <c r="F14" s="64">
        <v>97306.340000000011</v>
      </c>
      <c r="G14" s="3"/>
    </row>
    <row r="15" spans="1:7" s="2" customFormat="1">
      <c r="A15" s="58" t="s">
        <v>8</v>
      </c>
      <c r="B15" s="65">
        <v>1538604.05</v>
      </c>
      <c r="C15" s="60"/>
      <c r="D15" s="66">
        <v>0</v>
      </c>
      <c r="E15" s="60"/>
      <c r="F15" s="66">
        <v>1538604.05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1538604.05</v>
      </c>
      <c r="C21" s="54"/>
      <c r="D21" s="52">
        <v>0</v>
      </c>
      <c r="E21" s="54"/>
      <c r="F21" s="52">
        <v>1538604.05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0</v>
      </c>
      <c r="C26" s="62"/>
      <c r="D26" s="69">
        <v>0</v>
      </c>
      <c r="E26" s="62"/>
      <c r="F26" s="66">
        <v>0</v>
      </c>
      <c r="G26" s="3"/>
    </row>
    <row r="27" spans="1:7" s="2" customFormat="1">
      <c r="A27" s="58" t="s">
        <v>17</v>
      </c>
      <c r="B27" s="69">
        <v>0</v>
      </c>
      <c r="C27" s="62"/>
      <c r="D27" s="69">
        <v>0</v>
      </c>
      <c r="E27" s="62"/>
      <c r="F27" s="66">
        <v>0</v>
      </c>
      <c r="G27" s="3"/>
    </row>
    <row r="28" spans="1:7" s="2" customFormat="1">
      <c r="A28" s="49" t="s">
        <v>18</v>
      </c>
      <c r="B28" s="69">
        <v>0</v>
      </c>
      <c r="C28" s="74"/>
      <c r="D28" s="69">
        <v>0</v>
      </c>
      <c r="E28" s="74"/>
      <c r="F28" s="70">
        <v>0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0</v>
      </c>
      <c r="C31" s="54"/>
      <c r="D31" s="52">
        <v>0</v>
      </c>
      <c r="E31" s="54"/>
      <c r="F31" s="52">
        <v>0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5714936.21</v>
      </c>
      <c r="C35" s="54"/>
      <c r="D35" s="77">
        <v>556214.56999999995</v>
      </c>
      <c r="E35" s="54"/>
      <c r="F35" s="77">
        <v>6271150.7800000003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/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/>
      <c r="B50" s="95"/>
      <c r="C50" s="95"/>
      <c r="D50" s="95"/>
      <c r="E50" s="95"/>
      <c r="F50" s="95"/>
      <c r="G50" s="80"/>
    </row>
    <row r="51" spans="1:7">
      <c r="A51" s="95"/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rZGzXLQcZ5qniLpuSosgyUjF4EndzLOJQdy0teWCBpoFP1VAOEy0VfTxgi8EKNcV/4ACuKg5GmhcFewA1vk8Yw==" saltValue="u0KMCfElQtqGWxUD84RQcg==" spinCount="100000" sheet="1" formatColumns="0"/>
  <conditionalFormatting sqref="A19">
    <cfRule type="expression" dxfId="85" priority="5">
      <formula>$F19&lt;&gt;0</formula>
    </cfRule>
  </conditionalFormatting>
  <conditionalFormatting sqref="A30">
    <cfRule type="expression" dxfId="84" priority="6">
      <formula>$F30&lt;&gt;0</formula>
    </cfRule>
  </conditionalFormatting>
  <conditionalFormatting sqref="A43">
    <cfRule type="expression" dxfId="83" priority="3">
      <formula>$F$19&lt;&gt;0</formula>
    </cfRule>
  </conditionalFormatting>
  <conditionalFormatting sqref="A49">
    <cfRule type="expression" dxfId="82" priority="2">
      <formula>$F$30&lt;&gt;0</formula>
    </cfRule>
  </conditionalFormatting>
  <conditionalFormatting sqref="A44:F48">
    <cfRule type="expression" dxfId="81" priority="4">
      <formula>$F$19&lt;&gt;0</formula>
    </cfRule>
  </conditionalFormatting>
  <conditionalFormatting sqref="A50:F54">
    <cfRule type="expression" dxfId="80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3999755851924192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43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74473528.75</v>
      </c>
      <c r="C8" s="51"/>
      <c r="D8" s="50">
        <v>22029900.77</v>
      </c>
      <c r="E8" s="51"/>
      <c r="F8" s="52">
        <v>96503429.519999996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16111423.949999999</v>
      </c>
      <c r="C12" s="60"/>
      <c r="D12" s="61">
        <v>0</v>
      </c>
      <c r="E12" s="60"/>
      <c r="F12" s="59">
        <v>16111423.949999999</v>
      </c>
      <c r="G12" s="3"/>
    </row>
    <row r="13" spans="1:7" s="2" customFormat="1">
      <c r="A13" s="58" t="s">
        <v>6</v>
      </c>
      <c r="B13" s="59">
        <v>84326.2</v>
      </c>
      <c r="C13" s="62"/>
      <c r="D13" s="61">
        <v>0</v>
      </c>
      <c r="E13" s="60"/>
      <c r="F13" s="59">
        <v>84326.2</v>
      </c>
      <c r="G13" s="3"/>
    </row>
    <row r="14" spans="1:7" s="2" customFormat="1">
      <c r="A14" s="58" t="s">
        <v>7</v>
      </c>
      <c r="B14" s="59">
        <v>1246825.3900000001</v>
      </c>
      <c r="C14" s="62"/>
      <c r="D14" s="63">
        <v>0</v>
      </c>
      <c r="E14" s="60"/>
      <c r="F14" s="64">
        <v>1246825.3900000001</v>
      </c>
      <c r="G14" s="3"/>
    </row>
    <row r="15" spans="1:7" s="2" customFormat="1">
      <c r="A15" s="58" t="s">
        <v>8</v>
      </c>
      <c r="B15" s="65">
        <v>17442575.539999999</v>
      </c>
      <c r="C15" s="60"/>
      <c r="D15" s="66">
        <v>0</v>
      </c>
      <c r="E15" s="60"/>
      <c r="F15" s="66">
        <v>17442575.539999999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1676230.72</v>
      </c>
      <c r="E17" s="54"/>
      <c r="F17" s="70">
        <v>1676230.72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3005922.19</v>
      </c>
      <c r="E19" s="54"/>
      <c r="F19" s="70">
        <v>3005922.19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17442575.539999999</v>
      </c>
      <c r="C21" s="54"/>
      <c r="D21" s="52">
        <v>4682152.91</v>
      </c>
      <c r="E21" s="54"/>
      <c r="F21" s="52">
        <v>22124728.449999999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15784803.25</v>
      </c>
      <c r="C24" s="54"/>
      <c r="D24" s="69">
        <v>0</v>
      </c>
      <c r="E24" s="54"/>
      <c r="F24" s="70">
        <v>15784803.25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854153.36</v>
      </c>
      <c r="C26" s="62"/>
      <c r="D26" s="69">
        <v>0</v>
      </c>
      <c r="E26" s="62"/>
      <c r="F26" s="66">
        <v>854153.36</v>
      </c>
      <c r="G26" s="3"/>
    </row>
    <row r="27" spans="1:7" s="2" customFormat="1">
      <c r="A27" s="58" t="s">
        <v>17</v>
      </c>
      <c r="B27" s="69">
        <v>0</v>
      </c>
      <c r="C27" s="62"/>
      <c r="D27" s="69">
        <v>0</v>
      </c>
      <c r="E27" s="62"/>
      <c r="F27" s="66">
        <v>0</v>
      </c>
      <c r="G27" s="3"/>
    </row>
    <row r="28" spans="1:7" s="2" customFormat="1">
      <c r="A28" s="49" t="s">
        <v>18</v>
      </c>
      <c r="B28" s="69">
        <v>0</v>
      </c>
      <c r="C28" s="74"/>
      <c r="D28" s="69">
        <v>0</v>
      </c>
      <c r="E28" s="74"/>
      <c r="F28" s="70">
        <v>0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52092.06</v>
      </c>
      <c r="C30" s="74"/>
      <c r="D30" s="63">
        <v>0</v>
      </c>
      <c r="E30" s="74"/>
      <c r="F30" s="75">
        <v>52092.06</v>
      </c>
      <c r="G30" s="3"/>
    </row>
    <row r="31" spans="1:7" s="2" customFormat="1">
      <c r="A31" s="47" t="s">
        <v>21</v>
      </c>
      <c r="B31" s="73">
        <v>16691048.67</v>
      </c>
      <c r="C31" s="54"/>
      <c r="D31" s="52">
        <v>0</v>
      </c>
      <c r="E31" s="54"/>
      <c r="F31" s="52">
        <v>16691048.67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75225055.61999999</v>
      </c>
      <c r="C35" s="54"/>
      <c r="D35" s="77">
        <v>26712053.68</v>
      </c>
      <c r="E35" s="54"/>
      <c r="F35" s="77">
        <v>101937109.3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 ht="15.75">
      <c r="A43" s="143" t="s">
        <v>23</v>
      </c>
      <c r="G43" s="80"/>
    </row>
    <row r="44" spans="1:7">
      <c r="A44" s="95" t="s">
        <v>86</v>
      </c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 ht="15.75">
      <c r="A50" s="144" t="s">
        <v>87</v>
      </c>
      <c r="B50" s="99"/>
      <c r="C50" s="99"/>
      <c r="D50" s="99"/>
      <c r="E50" s="99"/>
      <c r="F50" s="99"/>
      <c r="G50" s="80"/>
    </row>
    <row r="51" spans="1:7">
      <c r="A51" s="99" t="s">
        <v>88</v>
      </c>
      <c r="B51" s="99"/>
      <c r="C51" s="99"/>
      <c r="D51" s="99"/>
      <c r="E51" s="99"/>
      <c r="F51" s="99"/>
      <c r="G51" s="80"/>
    </row>
    <row r="52" spans="1:7">
      <c r="A52" s="100"/>
      <c r="B52" s="100"/>
      <c r="C52" s="100"/>
      <c r="D52" s="100"/>
      <c r="E52" s="100"/>
      <c r="F52" s="100"/>
      <c r="G52" s="80"/>
    </row>
    <row r="53" spans="1:7">
      <c r="A53" s="100"/>
      <c r="B53" s="100"/>
      <c r="C53" s="100"/>
      <c r="D53" s="100"/>
      <c r="E53" s="100"/>
      <c r="F53" s="100"/>
      <c r="G53" s="80"/>
    </row>
    <row r="54" spans="1:7">
      <c r="A54" s="100"/>
      <c r="B54" s="100"/>
      <c r="C54" s="100"/>
      <c r="D54" s="100"/>
      <c r="E54" s="100"/>
      <c r="F54" s="100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gAwBO6jbcszZbwU11H4s9ROvXUsxr38vBsvumzauj21p+uvaRfGbZCCJuI7W7okWSAt3TKYIYERpeZyv70+7kg==" saltValue="zvyjqI4TDGwPjNGRS2nxNA==" spinCount="100000" sheet="1" formatColumns="0"/>
  <conditionalFormatting sqref="A19">
    <cfRule type="expression" dxfId="79" priority="5">
      <formula>$F19&lt;&gt;0</formula>
    </cfRule>
  </conditionalFormatting>
  <conditionalFormatting sqref="A30">
    <cfRule type="expression" dxfId="78" priority="6">
      <formula>$F30&lt;&gt;0</formula>
    </cfRule>
  </conditionalFormatting>
  <conditionalFormatting sqref="A43">
    <cfRule type="expression" dxfId="77" priority="3">
      <formula>$F$19&lt;&gt;0</formula>
    </cfRule>
  </conditionalFormatting>
  <conditionalFormatting sqref="A49">
    <cfRule type="expression" dxfId="76" priority="2">
      <formula>$F$30&lt;&gt;0</formula>
    </cfRule>
  </conditionalFormatting>
  <conditionalFormatting sqref="A44:F48">
    <cfRule type="expression" dxfId="75" priority="4">
      <formula>$F$19&lt;&gt;0</formula>
    </cfRule>
  </conditionalFormatting>
  <conditionalFormatting sqref="A50:F54">
    <cfRule type="expression" dxfId="74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3999755851924192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68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273113.03999999998</v>
      </c>
      <c r="C8" s="51"/>
      <c r="D8" s="50">
        <v>134249.82</v>
      </c>
      <c r="E8" s="51"/>
      <c r="F8" s="52">
        <v>407362.86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170211.17</v>
      </c>
      <c r="C12" s="60"/>
      <c r="D12" s="61">
        <v>0</v>
      </c>
      <c r="E12" s="60"/>
      <c r="F12" s="59">
        <v>170211.17</v>
      </c>
      <c r="G12" s="3">
        <v>273113.03999999998</v>
      </c>
    </row>
    <row r="13" spans="1:7" s="2" customFormat="1">
      <c r="A13" s="58" t="s">
        <v>6</v>
      </c>
      <c r="B13" s="59">
        <v>4490.97</v>
      </c>
      <c r="C13" s="62"/>
      <c r="D13" s="61">
        <v>0</v>
      </c>
      <c r="E13" s="60"/>
      <c r="F13" s="59">
        <v>4490.97</v>
      </c>
      <c r="G13" s="3">
        <v>346414.07</v>
      </c>
    </row>
    <row r="14" spans="1:7" s="2" customFormat="1">
      <c r="A14" s="58" t="s">
        <v>7</v>
      </c>
      <c r="B14" s="59">
        <v>6859.48</v>
      </c>
      <c r="C14" s="62"/>
      <c r="D14" s="63">
        <v>0</v>
      </c>
      <c r="E14" s="60"/>
      <c r="F14" s="64">
        <v>6859.48</v>
      </c>
      <c r="G14" s="3">
        <v>73301.030000000028</v>
      </c>
    </row>
    <row r="15" spans="1:7" s="2" customFormat="1">
      <c r="A15" s="58" t="s">
        <v>8</v>
      </c>
      <c r="B15" s="65">
        <v>181561.62000000002</v>
      </c>
      <c r="C15" s="60"/>
      <c r="D15" s="66">
        <v>0</v>
      </c>
      <c r="E15" s="60"/>
      <c r="F15" s="66">
        <v>181561.62000000002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181561.62000000002</v>
      </c>
      <c r="C21" s="54"/>
      <c r="D21" s="52">
        <v>0</v>
      </c>
      <c r="E21" s="54"/>
      <c r="F21" s="52">
        <v>181561.62000000002</v>
      </c>
      <c r="G21" s="3">
        <v>471676</v>
      </c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>
        <v>73300.960000000021</v>
      </c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0</v>
      </c>
      <c r="C26" s="62"/>
      <c r="D26" s="69">
        <v>0</v>
      </c>
      <c r="E26" s="62"/>
      <c r="F26" s="66">
        <v>0</v>
      </c>
      <c r="G26" s="3"/>
    </row>
    <row r="27" spans="1:7" s="2" customFormat="1">
      <c r="A27" s="58" t="s">
        <v>17</v>
      </c>
      <c r="B27" s="69">
        <v>3994.52</v>
      </c>
      <c r="C27" s="62"/>
      <c r="D27" s="69">
        <v>0</v>
      </c>
      <c r="E27" s="62"/>
      <c r="F27" s="66">
        <v>3994.52</v>
      </c>
      <c r="G27" s="3"/>
    </row>
    <row r="28" spans="1:7" s="2" customFormat="1">
      <c r="A28" s="49" t="s">
        <v>18</v>
      </c>
      <c r="B28" s="69">
        <v>52305.1</v>
      </c>
      <c r="C28" s="74"/>
      <c r="D28" s="69">
        <v>0</v>
      </c>
      <c r="E28" s="74"/>
      <c r="F28" s="70">
        <v>52305.1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56299.619999999995</v>
      </c>
      <c r="C31" s="54"/>
      <c r="D31" s="52">
        <v>0</v>
      </c>
      <c r="E31" s="54"/>
      <c r="F31" s="52">
        <v>56299.619999999995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398375.04000000004</v>
      </c>
      <c r="C35" s="54"/>
      <c r="D35" s="77">
        <v>134249.82</v>
      </c>
      <c r="E35" s="54"/>
      <c r="F35" s="77">
        <v>532624.86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 t="s">
        <v>89</v>
      </c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/>
      <c r="B50" s="95"/>
      <c r="C50" s="95"/>
      <c r="D50" s="95"/>
      <c r="E50" s="95"/>
      <c r="F50" s="95"/>
      <c r="G50" s="80"/>
    </row>
    <row r="51" spans="1:7">
      <c r="A51" s="95"/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liQKrlBQY9MsV/zVTv607RIxFAjcGvTP/S63pmEIPN0w+aum5LCLZjSQUjQfpZ/Ujnbsq9ckWtKOEAzo0GddMA==" saltValue="10o7o8/dXxkgf8YGZZUrlQ==" spinCount="100000" sheet="1" formatColumns="0"/>
  <conditionalFormatting sqref="A19">
    <cfRule type="expression" dxfId="73" priority="5">
      <formula>$F19&lt;&gt;0</formula>
    </cfRule>
  </conditionalFormatting>
  <conditionalFormatting sqref="A30">
    <cfRule type="expression" dxfId="72" priority="6">
      <formula>$F30&lt;&gt;0</formula>
    </cfRule>
  </conditionalFormatting>
  <conditionalFormatting sqref="A43">
    <cfRule type="expression" dxfId="71" priority="3">
      <formula>$F$19&lt;&gt;0</formula>
    </cfRule>
  </conditionalFormatting>
  <conditionalFormatting sqref="A49">
    <cfRule type="expression" dxfId="70" priority="2">
      <formula>$F$30&lt;&gt;0</formula>
    </cfRule>
  </conditionalFormatting>
  <conditionalFormatting sqref="A44:F48">
    <cfRule type="expression" dxfId="69" priority="4">
      <formula>$F$19&lt;&gt;0</formula>
    </cfRule>
  </conditionalFormatting>
  <conditionalFormatting sqref="A50:F54">
    <cfRule type="expression" dxfId="68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0.3999755851924192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44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370787.1100000001</v>
      </c>
      <c r="C8" s="51"/>
      <c r="D8" s="50">
        <v>0</v>
      </c>
      <c r="E8" s="51"/>
      <c r="F8" s="52">
        <v>370787.1100000001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876377.83</v>
      </c>
      <c r="C12" s="60"/>
      <c r="D12" s="61">
        <v>0</v>
      </c>
      <c r="E12" s="60"/>
      <c r="F12" s="59">
        <v>876377.83</v>
      </c>
      <c r="G12" s="3"/>
    </row>
    <row r="13" spans="1:7" s="2" customFormat="1">
      <c r="A13" s="58" t="s">
        <v>6</v>
      </c>
      <c r="B13" s="59">
        <v>25281.98</v>
      </c>
      <c r="C13" s="62"/>
      <c r="D13" s="61">
        <v>0</v>
      </c>
      <c r="E13" s="60"/>
      <c r="F13" s="59">
        <v>25281.98</v>
      </c>
      <c r="G13" s="3"/>
    </row>
    <row r="14" spans="1:7" s="2" customFormat="1">
      <c r="A14" s="58" t="s">
        <v>7</v>
      </c>
      <c r="B14" s="59">
        <v>126788.03</v>
      </c>
      <c r="C14" s="62"/>
      <c r="D14" s="63">
        <v>0</v>
      </c>
      <c r="E14" s="60"/>
      <c r="F14" s="64">
        <v>126788.03</v>
      </c>
      <c r="G14" s="3"/>
    </row>
    <row r="15" spans="1:7" s="2" customFormat="1">
      <c r="A15" s="58" t="s">
        <v>8</v>
      </c>
      <c r="B15" s="65">
        <v>1028447.84</v>
      </c>
      <c r="C15" s="60"/>
      <c r="D15" s="66">
        <v>0</v>
      </c>
      <c r="E15" s="60"/>
      <c r="F15" s="66">
        <v>1028447.84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1028447.84</v>
      </c>
      <c r="C21" s="54"/>
      <c r="D21" s="52">
        <v>0</v>
      </c>
      <c r="E21" s="54"/>
      <c r="F21" s="52">
        <v>1028447.84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1078231.82</v>
      </c>
      <c r="C26" s="62"/>
      <c r="D26" s="69">
        <v>0</v>
      </c>
      <c r="E26" s="62"/>
      <c r="F26" s="66">
        <v>1078231.82</v>
      </c>
      <c r="G26" s="3"/>
    </row>
    <row r="27" spans="1:7" s="2" customFormat="1">
      <c r="A27" s="58" t="s">
        <v>17</v>
      </c>
      <c r="B27" s="69">
        <v>34656.65</v>
      </c>
      <c r="C27" s="62"/>
      <c r="D27" s="69">
        <v>0</v>
      </c>
      <c r="E27" s="62"/>
      <c r="F27" s="66">
        <v>34656.65</v>
      </c>
      <c r="G27" s="3"/>
    </row>
    <row r="28" spans="1:7" s="2" customFormat="1">
      <c r="A28" s="49" t="s">
        <v>18</v>
      </c>
      <c r="B28" s="69">
        <v>508707.87</v>
      </c>
      <c r="C28" s="74"/>
      <c r="D28" s="69">
        <v>0</v>
      </c>
      <c r="E28" s="74"/>
      <c r="F28" s="70">
        <v>508707.87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335676.77</v>
      </c>
      <c r="C30" s="74"/>
      <c r="D30" s="63">
        <v>0</v>
      </c>
      <c r="E30" s="74"/>
      <c r="F30" s="75">
        <v>335676.77</v>
      </c>
      <c r="G30" s="3"/>
    </row>
    <row r="31" spans="1:7" s="2" customFormat="1">
      <c r="A31" s="47" t="s">
        <v>21</v>
      </c>
      <c r="B31" s="73">
        <v>1957273.1099999999</v>
      </c>
      <c r="C31" s="54"/>
      <c r="D31" s="52">
        <v>0</v>
      </c>
      <c r="E31" s="54"/>
      <c r="F31" s="52">
        <v>1957273.1099999999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-558038.15999999968</v>
      </c>
      <c r="C35" s="54"/>
      <c r="D35" s="77">
        <v>0</v>
      </c>
      <c r="E35" s="54"/>
      <c r="F35" s="77">
        <v>-558038.15999999968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/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 ht="15">
      <c r="A50" s="145" t="s">
        <v>90</v>
      </c>
      <c r="B50" s="101"/>
      <c r="C50" s="101"/>
      <c r="D50" s="101"/>
      <c r="E50" s="101"/>
      <c r="F50" s="101"/>
      <c r="G50" s="80"/>
    </row>
    <row r="51" spans="1:7">
      <c r="A51" s="101"/>
      <c r="B51" s="101"/>
      <c r="C51" s="101"/>
      <c r="D51" s="101"/>
      <c r="E51" s="101"/>
      <c r="F51" s="101"/>
      <c r="G51" s="80"/>
    </row>
    <row r="52" spans="1:7">
      <c r="A52" s="101"/>
      <c r="B52" s="101"/>
      <c r="C52" s="101"/>
      <c r="D52" s="101"/>
      <c r="E52" s="101"/>
      <c r="F52" s="101"/>
      <c r="G52" s="80"/>
    </row>
    <row r="53" spans="1:7">
      <c r="A53" s="101"/>
      <c r="B53" s="101"/>
      <c r="C53" s="101"/>
      <c r="D53" s="101"/>
      <c r="E53" s="101"/>
      <c r="F53" s="101"/>
      <c r="G53" s="80"/>
    </row>
    <row r="54" spans="1:7">
      <c r="A54" s="101"/>
      <c r="B54" s="101"/>
      <c r="C54" s="101"/>
      <c r="D54" s="101"/>
      <c r="E54" s="101"/>
      <c r="F54" s="101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d8swygwbrl6P+PY4CWPnZw5XoGP1dAqmXDf3VL7iauwo8M6TJ6Iv60mItCOT/Am/8EvFKLzBxe5nNS+Gdht3wg==" saltValue="2JPKGDc1S2wrj1uUYiWA+g==" spinCount="100000" sheet="1" formatColumns="0"/>
  <conditionalFormatting sqref="A19">
    <cfRule type="expression" dxfId="67" priority="5">
      <formula>$F19&lt;&gt;0</formula>
    </cfRule>
  </conditionalFormatting>
  <conditionalFormatting sqref="A30">
    <cfRule type="expression" dxfId="66" priority="6">
      <formula>$F30&lt;&gt;0</formula>
    </cfRule>
  </conditionalFormatting>
  <conditionalFormatting sqref="A43">
    <cfRule type="expression" dxfId="65" priority="3">
      <formula>$F$19&lt;&gt;0</formula>
    </cfRule>
  </conditionalFormatting>
  <conditionalFormatting sqref="A49">
    <cfRule type="expression" dxfId="64" priority="2">
      <formula>$F$30&lt;&gt;0</formula>
    </cfRule>
  </conditionalFormatting>
  <conditionalFormatting sqref="A44:F48">
    <cfRule type="expression" dxfId="63" priority="4">
      <formula>$F$19&lt;&gt;0</formula>
    </cfRule>
  </conditionalFormatting>
  <conditionalFormatting sqref="A50:F54">
    <cfRule type="expression" dxfId="62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39997558519241921"/>
    <pageSetUpPr fitToPage="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45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18137427.030000001</v>
      </c>
      <c r="C8" s="51"/>
      <c r="D8" s="50">
        <v>5505413.9500000002</v>
      </c>
      <c r="E8" s="51"/>
      <c r="F8" s="52">
        <v>23642840.98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4545061.1500000004</v>
      </c>
      <c r="C12" s="60"/>
      <c r="D12" s="61">
        <v>0</v>
      </c>
      <c r="E12" s="60"/>
      <c r="F12" s="59">
        <v>4545061.1500000004</v>
      </c>
      <c r="G12" s="3"/>
    </row>
    <row r="13" spans="1:7" s="2" customFormat="1">
      <c r="A13" s="58" t="s">
        <v>6</v>
      </c>
      <c r="B13" s="59">
        <v>67835.13</v>
      </c>
      <c r="C13" s="62"/>
      <c r="D13" s="61">
        <v>0</v>
      </c>
      <c r="E13" s="60"/>
      <c r="F13" s="59">
        <v>67835.13</v>
      </c>
      <c r="G13" s="3"/>
    </row>
    <row r="14" spans="1:7" s="2" customFormat="1">
      <c r="A14" s="58" t="s">
        <v>7</v>
      </c>
      <c r="B14" s="59">
        <v>343852.5</v>
      </c>
      <c r="C14" s="62"/>
      <c r="D14" s="63">
        <v>0</v>
      </c>
      <c r="E14" s="60"/>
      <c r="F14" s="64">
        <v>343852.5</v>
      </c>
      <c r="G14" s="3"/>
    </row>
    <row r="15" spans="1:7" s="2" customFormat="1">
      <c r="A15" s="58" t="s">
        <v>8</v>
      </c>
      <c r="B15" s="65">
        <v>4956748.78</v>
      </c>
      <c r="C15" s="60"/>
      <c r="D15" s="66">
        <v>0</v>
      </c>
      <c r="E15" s="60"/>
      <c r="F15" s="66">
        <v>4956748.78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127294.1</v>
      </c>
      <c r="E17" s="54"/>
      <c r="F17" s="70">
        <v>127294.1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14630.46</v>
      </c>
      <c r="E19" s="54"/>
      <c r="F19" s="70">
        <v>14630.46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4956748.78</v>
      </c>
      <c r="C21" s="54"/>
      <c r="D21" s="52">
        <v>141924.56</v>
      </c>
      <c r="E21" s="54"/>
      <c r="F21" s="52">
        <v>5098673.34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1859802.09</v>
      </c>
      <c r="C25" s="62"/>
      <c r="D25" s="69">
        <v>0</v>
      </c>
      <c r="E25" s="62"/>
      <c r="F25" s="66">
        <v>1859802.09</v>
      </c>
      <c r="G25" s="3"/>
    </row>
    <row r="26" spans="1:7" s="2" customFormat="1">
      <c r="A26" s="58" t="s">
        <v>16</v>
      </c>
      <c r="B26" s="69">
        <v>0</v>
      </c>
      <c r="C26" s="62"/>
      <c r="D26" s="69">
        <v>0</v>
      </c>
      <c r="E26" s="62"/>
      <c r="F26" s="66">
        <v>0</v>
      </c>
      <c r="G26" s="3"/>
    </row>
    <row r="27" spans="1:7" s="2" customFormat="1">
      <c r="A27" s="58" t="s">
        <v>17</v>
      </c>
      <c r="B27" s="69">
        <v>523567.01</v>
      </c>
      <c r="C27" s="62"/>
      <c r="D27" s="69">
        <v>0</v>
      </c>
      <c r="E27" s="62"/>
      <c r="F27" s="66">
        <v>523567.01</v>
      </c>
      <c r="G27" s="3"/>
    </row>
    <row r="28" spans="1:7" s="2" customFormat="1">
      <c r="A28" s="49" t="s">
        <v>18</v>
      </c>
      <c r="B28" s="69">
        <v>1935303.85</v>
      </c>
      <c r="C28" s="74"/>
      <c r="D28" s="69">
        <v>0</v>
      </c>
      <c r="E28" s="74"/>
      <c r="F28" s="70">
        <v>1935303.85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4318672.95</v>
      </c>
      <c r="C31" s="54"/>
      <c r="D31" s="52">
        <v>0</v>
      </c>
      <c r="E31" s="54"/>
      <c r="F31" s="52">
        <v>4318672.95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1234495.5</v>
      </c>
      <c r="C33" s="60"/>
      <c r="D33" s="61">
        <v>0</v>
      </c>
      <c r="E33" s="60"/>
      <c r="F33" s="59">
        <v>1234495.5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17541007.360000003</v>
      </c>
      <c r="C35" s="54"/>
      <c r="D35" s="77">
        <v>5647338.5099999998</v>
      </c>
      <c r="E35" s="54"/>
      <c r="F35" s="77">
        <v>23188345.870000001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 ht="25.5">
      <c r="A44" s="95" t="s">
        <v>91</v>
      </c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3"/>
      <c r="B50" s="3"/>
      <c r="C50" s="3"/>
      <c r="D50" s="3"/>
      <c r="E50" s="3"/>
      <c r="F50" s="3"/>
      <c r="G50" s="80"/>
    </row>
    <row r="51" spans="1:7">
      <c r="A51" s="3"/>
      <c r="B51" s="3"/>
      <c r="C51" s="3"/>
      <c r="D51" s="3"/>
      <c r="E51" s="3"/>
      <c r="F51" s="3"/>
      <c r="G51" s="80"/>
    </row>
    <row r="52" spans="1:7">
      <c r="A52" s="3"/>
      <c r="B52" s="3"/>
      <c r="C52" s="3"/>
      <c r="D52" s="3"/>
      <c r="E52" s="3"/>
      <c r="F52" s="3"/>
      <c r="G52" s="80"/>
    </row>
    <row r="53" spans="1:7">
      <c r="A53" s="3"/>
      <c r="B53" s="3"/>
      <c r="C53" s="3"/>
      <c r="D53" s="3"/>
      <c r="E53" s="3"/>
      <c r="F53" s="3"/>
      <c r="G53" s="80"/>
    </row>
    <row r="54" spans="1:7">
      <c r="A54" s="3"/>
      <c r="B54" s="3"/>
      <c r="C54" s="3"/>
      <c r="D54" s="3"/>
      <c r="E54" s="3"/>
      <c r="F54" s="3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pu8Nk+LhMmTO4Z66bGDVjMQ7U2R2JTG7qqT5LOETwm0hpSzwNo/kRmnfAI1N7xMOPKTJ3uvqaa1ybdQ73p6SbQ==" saltValue="qbeC8Z8U6bHoHBZLMJrs2g==" spinCount="100000" sheet="1" formatColumns="0"/>
  <conditionalFormatting sqref="A19">
    <cfRule type="expression" dxfId="61" priority="5">
      <formula>$F19&lt;&gt;0</formula>
    </cfRule>
  </conditionalFormatting>
  <conditionalFormatting sqref="A30">
    <cfRule type="expression" dxfId="60" priority="6">
      <formula>$F30&lt;&gt;0</formula>
    </cfRule>
  </conditionalFormatting>
  <conditionalFormatting sqref="A43">
    <cfRule type="expression" dxfId="59" priority="3">
      <formula>$F$19&lt;&gt;0</formula>
    </cfRule>
  </conditionalFormatting>
  <conditionalFormatting sqref="A49">
    <cfRule type="expression" dxfId="58" priority="2">
      <formula>$F$30&lt;&gt;0</formula>
    </cfRule>
  </conditionalFormatting>
  <conditionalFormatting sqref="A44:F48">
    <cfRule type="expression" dxfId="57" priority="4">
      <formula>$F$19&lt;&gt;0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54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5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5748777.3499999996</v>
      </c>
      <c r="C8" s="51"/>
      <c r="D8" s="50">
        <v>675633.69</v>
      </c>
      <c r="E8" s="51"/>
      <c r="F8" s="52">
        <v>6424411.0399999991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2142317.39</v>
      </c>
      <c r="C12" s="60"/>
      <c r="D12" s="61">
        <v>0</v>
      </c>
      <c r="E12" s="60"/>
      <c r="F12" s="59">
        <v>2142317.39</v>
      </c>
      <c r="G12" s="3"/>
    </row>
    <row r="13" spans="1:7" s="2" customFormat="1">
      <c r="A13" s="58" t="s">
        <v>6</v>
      </c>
      <c r="B13" s="59">
        <v>35366.71</v>
      </c>
      <c r="C13" s="62"/>
      <c r="D13" s="61">
        <v>0</v>
      </c>
      <c r="E13" s="60"/>
      <c r="F13" s="59">
        <v>35366.71</v>
      </c>
      <c r="G13" s="3"/>
    </row>
    <row r="14" spans="1:7" s="2" customFormat="1">
      <c r="A14" s="58" t="s">
        <v>7</v>
      </c>
      <c r="B14" s="59">
        <v>488961.89</v>
      </c>
      <c r="C14" s="62"/>
      <c r="D14" s="63">
        <v>0</v>
      </c>
      <c r="E14" s="60"/>
      <c r="F14" s="64">
        <v>488961.89</v>
      </c>
      <c r="G14" s="3"/>
    </row>
    <row r="15" spans="1:7" s="2" customFormat="1">
      <c r="A15" s="58" t="s">
        <v>8</v>
      </c>
      <c r="B15" s="65">
        <v>2666645.9900000002</v>
      </c>
      <c r="C15" s="60"/>
      <c r="D15" s="66">
        <v>0</v>
      </c>
      <c r="E15" s="60"/>
      <c r="F15" s="66">
        <v>2666645.9900000002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344024.02</v>
      </c>
      <c r="E19" s="54"/>
      <c r="F19" s="70">
        <v>344024.02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2666645.9900000002</v>
      </c>
      <c r="C21" s="54"/>
      <c r="D21" s="52">
        <v>344024.02</v>
      </c>
      <c r="E21" s="54"/>
      <c r="F21" s="52">
        <v>3010670.0100000002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1308220.4000000001</v>
      </c>
      <c r="C26" s="62"/>
      <c r="D26" s="69">
        <v>0</v>
      </c>
      <c r="E26" s="62"/>
      <c r="F26" s="66">
        <v>1308220.4000000001</v>
      </c>
      <c r="G26" s="3"/>
    </row>
    <row r="27" spans="1:7" s="2" customFormat="1">
      <c r="A27" s="58" t="s">
        <v>17</v>
      </c>
      <c r="B27" s="69">
        <v>40851.11</v>
      </c>
      <c r="C27" s="62"/>
      <c r="D27" s="69">
        <v>0</v>
      </c>
      <c r="E27" s="62"/>
      <c r="F27" s="66">
        <v>40851.11</v>
      </c>
      <c r="G27" s="3"/>
    </row>
    <row r="28" spans="1:7" s="2" customFormat="1">
      <c r="A28" s="49" t="s">
        <v>18</v>
      </c>
      <c r="B28" s="69">
        <v>737487.40999999992</v>
      </c>
      <c r="C28" s="74"/>
      <c r="D28" s="69">
        <v>0</v>
      </c>
      <c r="E28" s="74"/>
      <c r="F28" s="70">
        <v>737487.40999999992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2086558.9200000002</v>
      </c>
      <c r="C31" s="54"/>
      <c r="D31" s="52">
        <v>0</v>
      </c>
      <c r="E31" s="54"/>
      <c r="F31" s="52">
        <v>2086558.9200000002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6328864.4199999999</v>
      </c>
      <c r="C35" s="54"/>
      <c r="D35" s="77">
        <v>1019657.71</v>
      </c>
      <c r="E35" s="54"/>
      <c r="F35" s="77">
        <v>7348522.129999999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 t="s">
        <v>69</v>
      </c>
      <c r="B44" s="95"/>
      <c r="C44" s="95"/>
      <c r="D44" s="95"/>
      <c r="E44" s="95"/>
      <c r="F44" s="95"/>
      <c r="G44" s="80"/>
    </row>
    <row r="45" spans="1:7">
      <c r="A45" s="95" t="s">
        <v>70</v>
      </c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3"/>
      <c r="B50" s="3"/>
      <c r="C50" s="3"/>
      <c r="D50" s="3"/>
      <c r="E50" s="3"/>
      <c r="F50" s="3"/>
      <c r="G50" s="80"/>
    </row>
    <row r="51" spans="1:7">
      <c r="A51" s="3"/>
      <c r="B51" s="3"/>
      <c r="C51" s="3"/>
      <c r="D51" s="3"/>
      <c r="E51" s="3"/>
      <c r="F51" s="3"/>
      <c r="G51" s="80"/>
    </row>
    <row r="52" spans="1:7">
      <c r="A52" s="3"/>
      <c r="B52" s="3"/>
      <c r="C52" s="3"/>
      <c r="D52" s="3"/>
      <c r="E52" s="3"/>
      <c r="F52" s="3"/>
      <c r="G52" s="80"/>
    </row>
    <row r="53" spans="1:7">
      <c r="A53" s="3"/>
      <c r="B53" s="3"/>
      <c r="C53" s="3"/>
      <c r="D53" s="3"/>
      <c r="E53" s="3"/>
      <c r="F53" s="3"/>
      <c r="G53" s="80"/>
    </row>
    <row r="54" spans="1:7">
      <c r="A54" s="3"/>
      <c r="B54" s="3"/>
      <c r="C54" s="3"/>
      <c r="D54" s="3"/>
      <c r="E54" s="3"/>
      <c r="F54" s="3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+eyWsr2kjQrfzj8sBGj6lpEt5/1oUg6Selhol2cden3f0hPqvqJItP5RV4Sh+Hohyhat6Ry+pDTGwTHhP2Oibg==" saltValue="DnS9RTyJv/7WfIGCyYXAcA==" spinCount="100000" sheet="1" formatColumns="0"/>
  <conditionalFormatting sqref="A19">
    <cfRule type="expression" dxfId="162" priority="5">
      <formula>$F19&lt;&gt;0</formula>
    </cfRule>
  </conditionalFormatting>
  <conditionalFormatting sqref="A30">
    <cfRule type="expression" dxfId="161" priority="6">
      <formula>$F30&lt;&gt;0</formula>
    </cfRule>
  </conditionalFormatting>
  <conditionalFormatting sqref="A43">
    <cfRule type="expression" dxfId="160" priority="3">
      <formula>$F$19&lt;&gt;0</formula>
    </cfRule>
  </conditionalFormatting>
  <conditionalFormatting sqref="A49">
    <cfRule type="expression" dxfId="159" priority="2">
      <formula>$F$30&lt;&gt;0</formula>
    </cfRule>
  </conditionalFormatting>
  <conditionalFormatting sqref="A44:F48">
    <cfRule type="expression" dxfId="158" priority="4">
      <formula>$F$19&lt;&gt;0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 tint="0.3999755851924192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46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5485595.1700000009</v>
      </c>
      <c r="C8" s="51"/>
      <c r="D8" s="50">
        <v>1786027.13</v>
      </c>
      <c r="E8" s="51"/>
      <c r="F8" s="52">
        <v>7271622.3000000007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1756100.71</v>
      </c>
      <c r="C12" s="60"/>
      <c r="D12" s="61">
        <v>0</v>
      </c>
      <c r="E12" s="60"/>
      <c r="F12" s="59">
        <v>1756100.71</v>
      </c>
      <c r="G12" s="3"/>
    </row>
    <row r="13" spans="1:7" s="2" customFormat="1">
      <c r="A13" s="58" t="s">
        <v>6</v>
      </c>
      <c r="B13" s="59">
        <v>24166.53</v>
      </c>
      <c r="C13" s="62"/>
      <c r="D13" s="61">
        <v>0</v>
      </c>
      <c r="E13" s="60"/>
      <c r="F13" s="59">
        <v>24166.53</v>
      </c>
      <c r="G13" s="3"/>
    </row>
    <row r="14" spans="1:7" s="2" customFormat="1">
      <c r="A14" s="58" t="s">
        <v>7</v>
      </c>
      <c r="B14" s="59">
        <v>159155.94</v>
      </c>
      <c r="C14" s="62"/>
      <c r="D14" s="63">
        <v>0</v>
      </c>
      <c r="E14" s="60"/>
      <c r="F14" s="64">
        <v>159155.94</v>
      </c>
      <c r="G14" s="3"/>
    </row>
    <row r="15" spans="1:7" s="2" customFormat="1">
      <c r="A15" s="58" t="s">
        <v>8</v>
      </c>
      <c r="B15" s="65">
        <v>1939423.18</v>
      </c>
      <c r="C15" s="60"/>
      <c r="D15" s="66">
        <v>0</v>
      </c>
      <c r="E15" s="60"/>
      <c r="F15" s="66">
        <v>1939423.18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58176.73</v>
      </c>
      <c r="E17" s="54"/>
      <c r="F17" s="70">
        <v>58176.73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579993.82999999996</v>
      </c>
      <c r="E19" s="54"/>
      <c r="F19" s="70">
        <v>579993.82999999996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1939423.18</v>
      </c>
      <c r="C21" s="54"/>
      <c r="D21" s="52">
        <v>638170.55999999994</v>
      </c>
      <c r="E21" s="54"/>
      <c r="F21" s="52">
        <v>2577593.7399999998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198369.45</v>
      </c>
      <c r="C26" s="62"/>
      <c r="D26" s="69">
        <v>0</v>
      </c>
      <c r="E26" s="62"/>
      <c r="F26" s="66">
        <v>198369.45</v>
      </c>
      <c r="G26" s="3"/>
    </row>
    <row r="27" spans="1:7" s="2" customFormat="1">
      <c r="A27" s="58" t="s">
        <v>17</v>
      </c>
      <c r="B27" s="69">
        <v>0</v>
      </c>
      <c r="C27" s="62"/>
      <c r="D27" s="69">
        <v>0</v>
      </c>
      <c r="E27" s="62"/>
      <c r="F27" s="66">
        <v>0</v>
      </c>
      <c r="G27" s="3"/>
    </row>
    <row r="28" spans="1:7" s="2" customFormat="1">
      <c r="A28" s="49" t="s">
        <v>18</v>
      </c>
      <c r="B28" s="69">
        <v>0</v>
      </c>
      <c r="C28" s="74"/>
      <c r="D28" s="69">
        <v>0</v>
      </c>
      <c r="E28" s="74"/>
      <c r="F28" s="70">
        <v>0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198369.45</v>
      </c>
      <c r="C31" s="54"/>
      <c r="D31" s="52">
        <v>0</v>
      </c>
      <c r="E31" s="54"/>
      <c r="F31" s="52">
        <v>198369.45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7226648.9000000004</v>
      </c>
      <c r="C35" s="54"/>
      <c r="D35" s="77">
        <v>2424197.69</v>
      </c>
      <c r="E35" s="54"/>
      <c r="F35" s="77">
        <v>9650846.5900000017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 t="s">
        <v>92</v>
      </c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141"/>
      <c r="B50" s="141"/>
      <c r="C50" s="141"/>
      <c r="D50" s="141"/>
      <c r="E50" s="141"/>
      <c r="F50" s="141"/>
    </row>
    <row r="51" spans="1:7">
      <c r="A51" s="141"/>
      <c r="B51" s="141"/>
      <c r="C51" s="141"/>
      <c r="D51" s="141"/>
      <c r="E51" s="141"/>
      <c r="F51" s="141"/>
    </row>
    <row r="52" spans="1:7">
      <c r="A52" s="141"/>
      <c r="B52" s="141"/>
      <c r="C52" s="141"/>
      <c r="D52" s="141"/>
      <c r="E52" s="141"/>
      <c r="F52" s="141"/>
    </row>
    <row r="53" spans="1:7">
      <c r="A53" s="141"/>
      <c r="B53" s="141"/>
      <c r="C53" s="141"/>
      <c r="D53" s="141"/>
      <c r="E53" s="141"/>
      <c r="F53" s="141"/>
    </row>
    <row r="54" spans="1:7">
      <c r="A54" s="141"/>
      <c r="B54" s="141"/>
      <c r="C54" s="141"/>
      <c r="D54" s="141"/>
      <c r="E54" s="141"/>
      <c r="F54" s="141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dG2ZZbPZd81v92akkmysB0iFoHPBR/x+2jpsfVNU6pQYHc2neFtrsF8cBtnCwN1/M4gMU8Ylnpbd2uPp8CsNUg==" saltValue="0ZXQKdWlhBLLZlIDyhL/hA==" spinCount="100000" sheet="1" formatColumns="0"/>
  <conditionalFormatting sqref="A19">
    <cfRule type="expression" dxfId="56" priority="7">
      <formula>$F19&lt;&gt;0</formula>
    </cfRule>
  </conditionalFormatting>
  <conditionalFormatting sqref="A30">
    <cfRule type="expression" dxfId="55" priority="8">
      <formula>$F30&lt;&gt;0</formula>
    </cfRule>
  </conditionalFormatting>
  <conditionalFormatting sqref="A43">
    <cfRule type="expression" dxfId="54" priority="5">
      <formula>$F$19&lt;&gt;0</formula>
    </cfRule>
  </conditionalFormatting>
  <conditionalFormatting sqref="A49">
    <cfRule type="expression" dxfId="53" priority="4">
      <formula>$F$30&lt;&gt;0</formula>
    </cfRule>
  </conditionalFormatting>
  <conditionalFormatting sqref="A44:F48">
    <cfRule type="expression" dxfId="52" priority="6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3999755851924192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47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6630719.2599999988</v>
      </c>
      <c r="C8" s="51"/>
      <c r="D8" s="50">
        <v>400227.89999999997</v>
      </c>
      <c r="E8" s="51"/>
      <c r="F8" s="52">
        <v>7030947.1599999992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1390359.24</v>
      </c>
      <c r="C12" s="60"/>
      <c r="D12" s="61">
        <v>0</v>
      </c>
      <c r="E12" s="60"/>
      <c r="F12" s="59">
        <v>1390359.24</v>
      </c>
      <c r="G12" s="3"/>
    </row>
    <row r="13" spans="1:7" s="2" customFormat="1">
      <c r="A13" s="58" t="s">
        <v>6</v>
      </c>
      <c r="B13" s="59">
        <v>36877.18</v>
      </c>
      <c r="C13" s="62"/>
      <c r="D13" s="61">
        <v>0</v>
      </c>
      <c r="E13" s="60"/>
      <c r="F13" s="59">
        <v>36877.18</v>
      </c>
      <c r="G13" s="3"/>
    </row>
    <row r="14" spans="1:7" s="2" customFormat="1">
      <c r="A14" s="58" t="s">
        <v>7</v>
      </c>
      <c r="B14" s="59">
        <v>117644.06</v>
      </c>
      <c r="C14" s="62"/>
      <c r="D14" s="63">
        <v>0</v>
      </c>
      <c r="E14" s="60"/>
      <c r="F14" s="64">
        <v>117644.06</v>
      </c>
      <c r="G14" s="3"/>
    </row>
    <row r="15" spans="1:7" s="2" customFormat="1">
      <c r="A15" s="58" t="s">
        <v>8</v>
      </c>
      <c r="B15" s="65">
        <v>1544880.48</v>
      </c>
      <c r="C15" s="60"/>
      <c r="D15" s="66">
        <v>0</v>
      </c>
      <c r="E15" s="60"/>
      <c r="F15" s="66">
        <v>1544880.48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1544880.48</v>
      </c>
      <c r="C21" s="54"/>
      <c r="D21" s="52">
        <v>0</v>
      </c>
      <c r="E21" s="54"/>
      <c r="F21" s="52">
        <v>1544880.48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1599792.94</v>
      </c>
      <c r="C24" s="54"/>
      <c r="D24" s="69">
        <v>0</v>
      </c>
      <c r="E24" s="54"/>
      <c r="F24" s="70">
        <v>1599792.94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0</v>
      </c>
      <c r="C26" s="62"/>
      <c r="D26" s="69">
        <v>0</v>
      </c>
      <c r="E26" s="62"/>
      <c r="F26" s="66">
        <v>0</v>
      </c>
      <c r="G26" s="3"/>
    </row>
    <row r="27" spans="1:7" s="2" customFormat="1">
      <c r="A27" s="58" t="s">
        <v>17</v>
      </c>
      <c r="B27" s="69">
        <v>3447.66</v>
      </c>
      <c r="C27" s="62"/>
      <c r="D27" s="69">
        <v>0</v>
      </c>
      <c r="E27" s="62"/>
      <c r="F27" s="66">
        <v>3447.66</v>
      </c>
      <c r="G27" s="3"/>
    </row>
    <row r="28" spans="1:7" s="2" customFormat="1">
      <c r="A28" s="49" t="s">
        <v>18</v>
      </c>
      <c r="B28" s="69">
        <v>0</v>
      </c>
      <c r="C28" s="74"/>
      <c r="D28" s="69">
        <v>0</v>
      </c>
      <c r="E28" s="74"/>
      <c r="F28" s="70">
        <v>0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1603240.5999999999</v>
      </c>
      <c r="C31" s="54"/>
      <c r="D31" s="52">
        <v>0</v>
      </c>
      <c r="E31" s="54"/>
      <c r="F31" s="52">
        <v>1603240.5999999999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6572359.1399999987</v>
      </c>
      <c r="C35" s="54"/>
      <c r="D35" s="77">
        <v>400227.89999999997</v>
      </c>
      <c r="E35" s="54"/>
      <c r="F35" s="77">
        <v>6972587.0399999991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/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/>
      <c r="B50" s="95"/>
      <c r="C50" s="95"/>
      <c r="D50" s="95"/>
      <c r="E50" s="95"/>
      <c r="F50" s="95"/>
      <c r="G50" s="80"/>
    </row>
    <row r="51" spans="1:7">
      <c r="A51" s="95"/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bFxHxOOeHjM1bPYIuG06ce2vEnvhE7A2H17SXuoVc/bbpWpmyHStJmAW8SOfkokERfLBVgd7cawElcWr+l75Jw==" saltValue="VLB2P8jJWzdvdT0EcFWFEA==" spinCount="100000" sheet="1" formatColumns="0"/>
  <conditionalFormatting sqref="A19">
    <cfRule type="expression" dxfId="51" priority="5">
      <formula>$F19&lt;&gt;0</formula>
    </cfRule>
  </conditionalFormatting>
  <conditionalFormatting sqref="A30">
    <cfRule type="expression" dxfId="50" priority="6">
      <formula>$F30&lt;&gt;0</formula>
    </cfRule>
  </conditionalFormatting>
  <conditionalFormatting sqref="A43">
    <cfRule type="expression" dxfId="49" priority="3">
      <formula>$F$19&lt;&gt;0</formula>
    </cfRule>
  </conditionalFormatting>
  <conditionalFormatting sqref="A49">
    <cfRule type="expression" dxfId="48" priority="2">
      <formula>$F$30&lt;&gt;0</formula>
    </cfRule>
  </conditionalFormatting>
  <conditionalFormatting sqref="A44:F48">
    <cfRule type="expression" dxfId="47" priority="4">
      <formula>$F$19&lt;&gt;0</formula>
    </cfRule>
  </conditionalFormatting>
  <conditionalFormatting sqref="A50:F54">
    <cfRule type="expression" dxfId="46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4" tint="0.3999755851924192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73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25" customHeight="1">
      <c r="B4" s="91" t="s">
        <v>77</v>
      </c>
      <c r="C4" s="46"/>
      <c r="D4" s="46"/>
      <c r="E4" s="46"/>
      <c r="F4" s="88"/>
    </row>
    <row r="5" spans="1:7" ht="14.25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5496900.0499999998</v>
      </c>
      <c r="C8" s="51"/>
      <c r="D8" s="50">
        <v>0</v>
      </c>
      <c r="E8" s="51"/>
      <c r="F8" s="52">
        <v>5496900.0499999998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1551087.73</v>
      </c>
      <c r="C12" s="60"/>
      <c r="D12" s="61">
        <v>0</v>
      </c>
      <c r="E12" s="60"/>
      <c r="F12" s="59">
        <v>1551087.73</v>
      </c>
      <c r="G12" s="3"/>
    </row>
    <row r="13" spans="1:7" s="2" customFormat="1">
      <c r="A13" s="58" t="s">
        <v>6</v>
      </c>
      <c r="B13" s="59">
        <v>14663.74</v>
      </c>
      <c r="C13" s="62"/>
      <c r="D13" s="61">
        <v>0</v>
      </c>
      <c r="E13" s="60"/>
      <c r="F13" s="59">
        <v>14663.74</v>
      </c>
      <c r="G13" s="3"/>
    </row>
    <row r="14" spans="1:7" s="2" customFormat="1">
      <c r="A14" s="58" t="s">
        <v>7</v>
      </c>
      <c r="B14" s="59">
        <v>276395.56</v>
      </c>
      <c r="C14" s="62"/>
      <c r="D14" s="63">
        <v>0</v>
      </c>
      <c r="E14" s="60"/>
      <c r="F14" s="64">
        <v>276395.56</v>
      </c>
      <c r="G14" s="3"/>
    </row>
    <row r="15" spans="1:7" s="2" customFormat="1">
      <c r="A15" s="58" t="s">
        <v>8</v>
      </c>
      <c r="B15" s="65">
        <v>1842147.03</v>
      </c>
      <c r="C15" s="60"/>
      <c r="D15" s="66">
        <v>0</v>
      </c>
      <c r="E15" s="60"/>
      <c r="F15" s="66">
        <v>1842147.03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1842147.03</v>
      </c>
      <c r="C21" s="54"/>
      <c r="D21" s="52">
        <v>0</v>
      </c>
      <c r="E21" s="54"/>
      <c r="F21" s="52">
        <v>1842147.03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0</v>
      </c>
      <c r="C26" s="62"/>
      <c r="D26" s="69">
        <v>0</v>
      </c>
      <c r="E26" s="62"/>
      <c r="F26" s="66">
        <v>0</v>
      </c>
      <c r="G26" s="3"/>
    </row>
    <row r="27" spans="1:7" s="2" customFormat="1">
      <c r="A27" s="58" t="s">
        <v>17</v>
      </c>
      <c r="B27" s="69">
        <v>0</v>
      </c>
      <c r="C27" s="62"/>
      <c r="D27" s="69">
        <v>0</v>
      </c>
      <c r="E27" s="62"/>
      <c r="F27" s="66">
        <v>0</v>
      </c>
      <c r="G27" s="3"/>
    </row>
    <row r="28" spans="1:7" s="2" customFormat="1">
      <c r="A28" s="49" t="s">
        <v>18</v>
      </c>
      <c r="B28" s="69">
        <v>0</v>
      </c>
      <c r="C28" s="74"/>
      <c r="D28" s="69">
        <v>0</v>
      </c>
      <c r="E28" s="74"/>
      <c r="F28" s="70">
        <v>0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0</v>
      </c>
      <c r="C31" s="54"/>
      <c r="D31" s="52">
        <v>0</v>
      </c>
      <c r="E31" s="54"/>
      <c r="F31" s="52">
        <v>0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7339047.0800000001</v>
      </c>
      <c r="C35" s="54"/>
      <c r="D35" s="77">
        <v>0</v>
      </c>
      <c r="E35" s="54"/>
      <c r="F35" s="77">
        <v>7339047.0800000001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/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/>
      <c r="B50" s="95"/>
      <c r="C50" s="95"/>
      <c r="D50" s="95"/>
      <c r="E50" s="95"/>
      <c r="F50" s="95"/>
      <c r="G50" s="80"/>
    </row>
    <row r="51" spans="1:7">
      <c r="A51" s="95"/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Ls6xtfnMbUbli+x9TIbWHM3sbbF/kULNAtHAGU9DGBDh/26arMyPlgHnIYIj7WXa+GkKRmoLDMwuIdCvuFdNKw==" saltValue="ofPu4wYjQGXGerGz+fRusw==" spinCount="100000" sheet="1" formatColumns="0"/>
  <conditionalFormatting sqref="A19">
    <cfRule type="expression" dxfId="45" priority="5">
      <formula>$F19&lt;&gt;0</formula>
    </cfRule>
  </conditionalFormatting>
  <conditionalFormatting sqref="A30">
    <cfRule type="expression" dxfId="44" priority="6">
      <formula>$F30&lt;&gt;0</formula>
    </cfRule>
  </conditionalFormatting>
  <conditionalFormatting sqref="A43">
    <cfRule type="expression" dxfId="43" priority="3">
      <formula>$F$19&lt;&gt;0</formula>
    </cfRule>
  </conditionalFormatting>
  <conditionalFormatting sqref="A49">
    <cfRule type="expression" dxfId="42" priority="2">
      <formula>$F$30&lt;&gt;0</formula>
    </cfRule>
  </conditionalFormatting>
  <conditionalFormatting sqref="A44:F48">
    <cfRule type="expression" dxfId="41" priority="4">
      <formula>$F$19&lt;&gt;0</formula>
    </cfRule>
  </conditionalFormatting>
  <conditionalFormatting sqref="A50:F54">
    <cfRule type="expression" dxfId="40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 tint="0.3999755851924192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48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3802733.8799999994</v>
      </c>
      <c r="C8" s="51"/>
      <c r="D8" s="50">
        <v>541157.08000000007</v>
      </c>
      <c r="E8" s="51"/>
      <c r="F8" s="52">
        <v>4343890.959999999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939985.36</v>
      </c>
      <c r="C12" s="60"/>
      <c r="D12" s="61">
        <v>0</v>
      </c>
      <c r="E12" s="60"/>
      <c r="F12" s="59">
        <v>939985.36</v>
      </c>
      <c r="G12" s="3"/>
    </row>
    <row r="13" spans="1:7" s="2" customFormat="1">
      <c r="A13" s="58" t="s">
        <v>6</v>
      </c>
      <c r="B13" s="59">
        <v>0</v>
      </c>
      <c r="C13" s="62"/>
      <c r="D13" s="61">
        <v>0</v>
      </c>
      <c r="E13" s="60"/>
      <c r="F13" s="59">
        <v>0</v>
      </c>
      <c r="G13" s="3"/>
    </row>
    <row r="14" spans="1:7" s="2" customFormat="1">
      <c r="A14" s="58" t="s">
        <v>7</v>
      </c>
      <c r="B14" s="59">
        <v>82191.8</v>
      </c>
      <c r="C14" s="62"/>
      <c r="D14" s="63">
        <v>0</v>
      </c>
      <c r="E14" s="60"/>
      <c r="F14" s="64">
        <v>82191.8</v>
      </c>
      <c r="G14" s="3"/>
    </row>
    <row r="15" spans="1:7" s="2" customFormat="1">
      <c r="A15" s="58" t="s">
        <v>8</v>
      </c>
      <c r="B15" s="65">
        <v>1022177.16</v>
      </c>
      <c r="C15" s="60"/>
      <c r="D15" s="66">
        <v>0</v>
      </c>
      <c r="E15" s="60"/>
      <c r="F15" s="66">
        <v>1022177.16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1022177.16</v>
      </c>
      <c r="C21" s="54"/>
      <c r="D21" s="52">
        <v>0</v>
      </c>
      <c r="E21" s="54"/>
      <c r="F21" s="52">
        <v>1022177.16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43995</v>
      </c>
      <c r="C25" s="62"/>
      <c r="D25" s="69">
        <v>0</v>
      </c>
      <c r="E25" s="62"/>
      <c r="F25" s="66">
        <v>43995</v>
      </c>
      <c r="G25" s="3"/>
    </row>
    <row r="26" spans="1:7" s="2" customFormat="1">
      <c r="A26" s="58" t="s">
        <v>16</v>
      </c>
      <c r="B26" s="69">
        <v>479.77</v>
      </c>
      <c r="C26" s="62"/>
      <c r="D26" s="69">
        <v>0</v>
      </c>
      <c r="E26" s="62"/>
      <c r="F26" s="66">
        <v>479.77</v>
      </c>
      <c r="G26" s="3"/>
    </row>
    <row r="27" spans="1:7" s="2" customFormat="1">
      <c r="A27" s="58" t="s">
        <v>17</v>
      </c>
      <c r="B27" s="69">
        <v>658810.28</v>
      </c>
      <c r="C27" s="62"/>
      <c r="D27" s="69">
        <v>0</v>
      </c>
      <c r="E27" s="62"/>
      <c r="F27" s="66">
        <v>658810.28</v>
      </c>
      <c r="G27" s="3"/>
    </row>
    <row r="28" spans="1:7" s="2" customFormat="1">
      <c r="A28" s="49" t="s">
        <v>18</v>
      </c>
      <c r="B28" s="69">
        <v>0</v>
      </c>
      <c r="C28" s="74"/>
      <c r="D28" s="69">
        <v>0</v>
      </c>
      <c r="E28" s="74"/>
      <c r="F28" s="70">
        <v>0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703285.05</v>
      </c>
      <c r="C31" s="54"/>
      <c r="D31" s="52">
        <v>0</v>
      </c>
      <c r="E31" s="54"/>
      <c r="F31" s="52">
        <v>703285.05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4121625.9899999993</v>
      </c>
      <c r="C35" s="54"/>
      <c r="D35" s="77">
        <v>541157.08000000007</v>
      </c>
      <c r="E35" s="54"/>
      <c r="F35" s="77">
        <v>4662783.0699999994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/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/>
      <c r="B50" s="95"/>
      <c r="C50" s="95"/>
      <c r="D50" s="95"/>
      <c r="E50" s="95"/>
      <c r="F50" s="95"/>
      <c r="G50" s="80"/>
    </row>
    <row r="51" spans="1:7">
      <c r="A51" s="95"/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1TeZ5sFG8P2+T5zDxCaiaqEPD9OAIOMxtZVLUZLBd4WL6eNwDoUe8gjLq0QvtnA6w/yDpw7mePtwi2xoXGpDYg==" saltValue="fzCoBn1mMYkN6ZtuSZAhbg==" spinCount="100000" sheet="1" formatColumns="0"/>
  <conditionalFormatting sqref="A19">
    <cfRule type="expression" dxfId="39" priority="5">
      <formula>$F19&lt;&gt;0</formula>
    </cfRule>
  </conditionalFormatting>
  <conditionalFormatting sqref="A30">
    <cfRule type="expression" dxfId="38" priority="6">
      <formula>$F30&lt;&gt;0</formula>
    </cfRule>
  </conditionalFormatting>
  <conditionalFormatting sqref="A43">
    <cfRule type="expression" dxfId="37" priority="3">
      <formula>$F$19&lt;&gt;0</formula>
    </cfRule>
  </conditionalFormatting>
  <conditionalFormatting sqref="A49">
    <cfRule type="expression" dxfId="36" priority="2">
      <formula>$F$30&lt;&gt;0</formula>
    </cfRule>
  </conditionalFormatting>
  <conditionalFormatting sqref="A44:F48">
    <cfRule type="expression" dxfId="35" priority="4">
      <formula>$F$19&lt;&gt;0</formula>
    </cfRule>
  </conditionalFormatting>
  <conditionalFormatting sqref="A50:F54">
    <cfRule type="expression" dxfId="34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4" tint="0.39997558519241921"/>
    <pageSetUpPr fitToPage="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49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115515.45999999903</v>
      </c>
      <c r="C8" s="51"/>
      <c r="D8" s="50">
        <v>4060615.3500000006</v>
      </c>
      <c r="E8" s="51"/>
      <c r="F8" s="52">
        <v>4176130.8099999996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5049573.4400000004</v>
      </c>
      <c r="C12" s="60"/>
      <c r="D12" s="61">
        <v>0</v>
      </c>
      <c r="E12" s="60"/>
      <c r="F12" s="59">
        <v>5049573.4400000004</v>
      </c>
      <c r="G12" s="3"/>
    </row>
    <row r="13" spans="1:7" s="2" customFormat="1">
      <c r="A13" s="58" t="s">
        <v>6</v>
      </c>
      <c r="B13" s="59">
        <v>13397.66</v>
      </c>
      <c r="C13" s="62"/>
      <c r="D13" s="61">
        <v>0</v>
      </c>
      <c r="E13" s="60"/>
      <c r="F13" s="59">
        <v>13397.66</v>
      </c>
      <c r="G13" s="3"/>
    </row>
    <row r="14" spans="1:7" s="2" customFormat="1">
      <c r="A14" s="58" t="s">
        <v>7</v>
      </c>
      <c r="B14" s="59">
        <v>854102.8</v>
      </c>
      <c r="C14" s="62"/>
      <c r="D14" s="63">
        <v>0</v>
      </c>
      <c r="E14" s="60"/>
      <c r="F14" s="64">
        <v>854102.8</v>
      </c>
      <c r="G14" s="3"/>
    </row>
    <row r="15" spans="1:7" s="2" customFormat="1">
      <c r="A15" s="58" t="s">
        <v>8</v>
      </c>
      <c r="B15" s="65">
        <v>5917073.9000000004</v>
      </c>
      <c r="C15" s="60"/>
      <c r="D15" s="66">
        <v>0</v>
      </c>
      <c r="E15" s="60"/>
      <c r="F15" s="66">
        <v>5917073.9000000004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135632.38</v>
      </c>
      <c r="E17" s="54"/>
      <c r="F17" s="70">
        <v>135632.38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1375.66</v>
      </c>
      <c r="E19" s="54"/>
      <c r="F19" s="70">
        <v>1375.66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5917073.9000000004</v>
      </c>
      <c r="C21" s="54"/>
      <c r="D21" s="52">
        <v>137008.04</v>
      </c>
      <c r="E21" s="54"/>
      <c r="F21" s="52">
        <v>6054081.9400000004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267217.96999999997</v>
      </c>
      <c r="C25" s="62"/>
      <c r="D25" s="69">
        <v>0</v>
      </c>
      <c r="E25" s="62"/>
      <c r="F25" s="66">
        <v>267217.96999999997</v>
      </c>
      <c r="G25" s="3"/>
    </row>
    <row r="26" spans="1:7" s="2" customFormat="1">
      <c r="A26" s="58" t="s">
        <v>16</v>
      </c>
      <c r="B26" s="69">
        <v>1038077.23</v>
      </c>
      <c r="C26" s="62"/>
      <c r="D26" s="69">
        <v>0</v>
      </c>
      <c r="E26" s="62"/>
      <c r="F26" s="66">
        <v>1038077.23</v>
      </c>
      <c r="G26" s="3"/>
    </row>
    <row r="27" spans="1:7" s="2" customFormat="1">
      <c r="A27" s="58" t="s">
        <v>17</v>
      </c>
      <c r="B27" s="69">
        <v>240326.67</v>
      </c>
      <c r="C27" s="62"/>
      <c r="D27" s="69">
        <v>0</v>
      </c>
      <c r="E27" s="62"/>
      <c r="F27" s="66">
        <v>240326.67</v>
      </c>
      <c r="G27" s="3"/>
    </row>
    <row r="28" spans="1:7" s="2" customFormat="1">
      <c r="A28" s="49" t="s">
        <v>18</v>
      </c>
      <c r="B28" s="69">
        <v>2079867.02</v>
      </c>
      <c r="C28" s="74"/>
      <c r="D28" s="69">
        <v>0</v>
      </c>
      <c r="E28" s="74"/>
      <c r="F28" s="70">
        <v>2079867.02</v>
      </c>
      <c r="G28" s="3"/>
    </row>
    <row r="29" spans="1:7" s="2" customFormat="1">
      <c r="A29" s="49" t="s">
        <v>19</v>
      </c>
      <c r="B29" s="69">
        <v>2029724.46</v>
      </c>
      <c r="C29" s="74"/>
      <c r="D29" s="69">
        <v>0</v>
      </c>
      <c r="E29" s="74"/>
      <c r="F29" s="70">
        <v>2029724.46</v>
      </c>
      <c r="G29" s="3"/>
    </row>
    <row r="30" spans="1:7" s="2" customFormat="1">
      <c r="A30" s="71" t="s">
        <v>20</v>
      </c>
      <c r="B30" s="63">
        <v>69480.67</v>
      </c>
      <c r="C30" s="74"/>
      <c r="D30" s="63">
        <v>0</v>
      </c>
      <c r="E30" s="74"/>
      <c r="F30" s="75">
        <v>69480.67</v>
      </c>
      <c r="G30" s="3"/>
    </row>
    <row r="31" spans="1:7" s="2" customFormat="1">
      <c r="A31" s="47" t="s">
        <v>21</v>
      </c>
      <c r="B31" s="73">
        <v>5724694.0199999996</v>
      </c>
      <c r="C31" s="54"/>
      <c r="D31" s="52">
        <v>0</v>
      </c>
      <c r="E31" s="54"/>
      <c r="F31" s="52">
        <v>5724694.0199999996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1960385</v>
      </c>
      <c r="E33" s="60"/>
      <c r="F33" s="59">
        <v>1960385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307895.33999999985</v>
      </c>
      <c r="C35" s="54"/>
      <c r="D35" s="77">
        <v>2237238.3900000006</v>
      </c>
      <c r="E35" s="54"/>
      <c r="F35" s="77">
        <v>2545133.7300000004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3.1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 t="s">
        <v>93</v>
      </c>
      <c r="B44" s="95"/>
      <c r="C44" s="95"/>
      <c r="D44" s="95"/>
      <c r="E44" s="95"/>
      <c r="F44" s="95"/>
      <c r="G44" s="80"/>
    </row>
    <row r="45" spans="1:7">
      <c r="A45" s="95" t="s">
        <v>94</v>
      </c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 t="s">
        <v>95</v>
      </c>
      <c r="B50" s="95"/>
      <c r="C50" s="95"/>
      <c r="D50" s="95"/>
      <c r="E50" s="95"/>
      <c r="F50" s="95"/>
      <c r="G50" s="80"/>
    </row>
    <row r="51" spans="1:7">
      <c r="A51" s="95" t="s">
        <v>96</v>
      </c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b79Ya2/zd7TIcLbVSST1yQ7Gd+Dm/NYYhHpHLShd1YVo1pvPsTbpi/F2QfQk5qJYsGZJqdyynlQnVEduwKA3sw==" saltValue="BlmorqD2u5vas8LZzmwCNQ==" spinCount="100000" sheet="1" formatColumns="0"/>
  <conditionalFormatting sqref="A19">
    <cfRule type="expression" dxfId="33" priority="5">
      <formula>$F19&lt;&gt;0</formula>
    </cfRule>
  </conditionalFormatting>
  <conditionalFormatting sqref="A30">
    <cfRule type="expression" dxfId="32" priority="6">
      <formula>$F30&lt;&gt;0</formula>
    </cfRule>
  </conditionalFormatting>
  <conditionalFormatting sqref="A43">
    <cfRule type="expression" dxfId="31" priority="3">
      <formula>$F$19&lt;&gt;0</formula>
    </cfRule>
  </conditionalFormatting>
  <conditionalFormatting sqref="A49">
    <cfRule type="expression" dxfId="30" priority="2">
      <formula>$F$30&lt;&gt;0</formula>
    </cfRule>
  </conditionalFormatting>
  <conditionalFormatting sqref="A44:F48">
    <cfRule type="expression" dxfId="29" priority="4">
      <formula>$F$19&lt;&gt;0</formula>
    </cfRule>
  </conditionalFormatting>
  <conditionalFormatting sqref="A50:F54">
    <cfRule type="expression" dxfId="28" priority="1">
      <formula>$F$19&lt;&gt;0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4" tint="0.39997558519241921"/>
    <pageSetUpPr fitToPage="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50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9042145.4099999983</v>
      </c>
      <c r="C8" s="51"/>
      <c r="D8" s="50">
        <v>0</v>
      </c>
      <c r="E8" s="51"/>
      <c r="F8" s="52">
        <v>9042145.4099999983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2502709.5299999998</v>
      </c>
      <c r="C12" s="60"/>
      <c r="D12" s="61">
        <v>0</v>
      </c>
      <c r="E12" s="60"/>
      <c r="F12" s="59">
        <v>2502709.5299999998</v>
      </c>
      <c r="G12" s="3"/>
    </row>
    <row r="13" spans="1:7" s="2" customFormat="1">
      <c r="A13" s="58" t="s">
        <v>6</v>
      </c>
      <c r="B13" s="59">
        <v>0</v>
      </c>
      <c r="C13" s="62"/>
      <c r="D13" s="61">
        <v>0</v>
      </c>
      <c r="E13" s="60"/>
      <c r="F13" s="59">
        <v>0</v>
      </c>
      <c r="G13" s="3"/>
    </row>
    <row r="14" spans="1:7" s="2" customFormat="1">
      <c r="A14" s="58" t="s">
        <v>7</v>
      </c>
      <c r="B14" s="59">
        <v>141168.37</v>
      </c>
      <c r="C14" s="62"/>
      <c r="D14" s="63">
        <v>0</v>
      </c>
      <c r="E14" s="60"/>
      <c r="F14" s="64">
        <v>141168.37</v>
      </c>
      <c r="G14" s="3"/>
    </row>
    <row r="15" spans="1:7" s="2" customFormat="1">
      <c r="A15" s="58" t="s">
        <v>8</v>
      </c>
      <c r="B15" s="65">
        <v>2643877.9</v>
      </c>
      <c r="C15" s="60"/>
      <c r="D15" s="66">
        <v>0</v>
      </c>
      <c r="E15" s="60"/>
      <c r="F15" s="66">
        <v>2643877.9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2643877.9</v>
      </c>
      <c r="C21" s="54"/>
      <c r="D21" s="52">
        <v>0</v>
      </c>
      <c r="E21" s="54"/>
      <c r="F21" s="52">
        <v>2643877.9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16754.97</v>
      </c>
      <c r="C24" s="54"/>
      <c r="D24" s="69">
        <v>0</v>
      </c>
      <c r="E24" s="54"/>
      <c r="F24" s="70">
        <v>16754.97</v>
      </c>
      <c r="G24" s="3"/>
    </row>
    <row r="25" spans="1:7" s="2" customFormat="1">
      <c r="A25" s="58" t="s">
        <v>15</v>
      </c>
      <c r="B25" s="83">
        <v>1223941.33</v>
      </c>
      <c r="C25" s="62"/>
      <c r="D25" s="83">
        <v>0</v>
      </c>
      <c r="E25" s="62"/>
      <c r="F25" s="66">
        <v>1223941.33</v>
      </c>
      <c r="G25" s="3"/>
    </row>
    <row r="26" spans="1:7" s="2" customFormat="1">
      <c r="A26" s="58" t="s">
        <v>16</v>
      </c>
      <c r="B26" s="83">
        <v>50943.57</v>
      </c>
      <c r="C26" s="62"/>
      <c r="D26" s="69">
        <v>0</v>
      </c>
      <c r="E26" s="62"/>
      <c r="F26" s="66">
        <v>50943.57</v>
      </c>
      <c r="G26" s="3"/>
    </row>
    <row r="27" spans="1:7" s="2" customFormat="1">
      <c r="A27" s="58" t="s">
        <v>17</v>
      </c>
      <c r="B27" s="83">
        <v>199513.32</v>
      </c>
      <c r="C27" s="62"/>
      <c r="D27" s="69">
        <v>0</v>
      </c>
      <c r="E27" s="62"/>
      <c r="F27" s="66">
        <v>199513.32</v>
      </c>
      <c r="G27" s="3"/>
    </row>
    <row r="28" spans="1:7" s="2" customFormat="1">
      <c r="A28" s="49" t="s">
        <v>18</v>
      </c>
      <c r="B28" s="83">
        <v>0</v>
      </c>
      <c r="C28" s="74"/>
      <c r="D28" s="69">
        <v>0</v>
      </c>
      <c r="E28" s="74"/>
      <c r="F28" s="70">
        <v>0</v>
      </c>
      <c r="G28" s="3"/>
    </row>
    <row r="29" spans="1:7" s="2" customFormat="1">
      <c r="A29" s="49" t="s">
        <v>19</v>
      </c>
      <c r="B29" s="83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96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1491153.1900000002</v>
      </c>
      <c r="C31" s="54"/>
      <c r="D31" s="52">
        <v>0</v>
      </c>
      <c r="E31" s="54"/>
      <c r="F31" s="52">
        <v>1491153.1900000002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1027904.75</v>
      </c>
      <c r="C33" s="60"/>
      <c r="D33" s="61">
        <v>0</v>
      </c>
      <c r="E33" s="60"/>
      <c r="F33" s="59">
        <v>1027904.75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9166965.3699999992</v>
      </c>
      <c r="C35" s="54"/>
      <c r="D35" s="77">
        <v>0</v>
      </c>
      <c r="E35" s="54"/>
      <c r="F35" s="77">
        <v>9166965.3699999992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/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102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3"/>
      <c r="B50" s="3"/>
      <c r="C50" s="3"/>
      <c r="D50" s="3"/>
      <c r="E50" s="3"/>
      <c r="F50" s="3"/>
      <c r="G50" s="80"/>
    </row>
    <row r="51" spans="1:7">
      <c r="A51" s="3"/>
      <c r="B51" s="3"/>
      <c r="C51" s="3"/>
      <c r="D51" s="3"/>
      <c r="E51" s="3"/>
      <c r="F51" s="3"/>
      <c r="G51" s="80"/>
    </row>
    <row r="52" spans="1:7">
      <c r="A52" s="3"/>
      <c r="B52" s="3"/>
      <c r="C52" s="3"/>
      <c r="D52" s="3"/>
      <c r="E52" s="3"/>
      <c r="F52" s="3"/>
      <c r="G52" s="80"/>
    </row>
    <row r="53" spans="1:7">
      <c r="A53" s="3"/>
      <c r="B53" s="3"/>
      <c r="C53" s="3"/>
      <c r="D53" s="3"/>
      <c r="E53" s="3"/>
      <c r="F53" s="3"/>
      <c r="G53" s="80"/>
    </row>
    <row r="54" spans="1:7">
      <c r="A54" s="3"/>
      <c r="B54" s="3"/>
      <c r="C54" s="3"/>
      <c r="D54" s="3"/>
      <c r="E54" s="3"/>
      <c r="F54" s="3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z8QSs4qBtuTiJqEDJTNivnaVLf53kFwG1t5BKZtUZXALsBhrbYP4FSJ2QpNlJruoJp+vlY3EH5ycPvIX3vG+Kg==" saltValue="8GkRuPhTKTczv8bUUxJcLg==" spinCount="100000" sheet="1" formatColumns="0"/>
  <conditionalFormatting sqref="A19">
    <cfRule type="expression" dxfId="27" priority="5">
      <formula>$F19&lt;&gt;0</formula>
    </cfRule>
  </conditionalFormatting>
  <conditionalFormatting sqref="A30">
    <cfRule type="expression" dxfId="26" priority="6">
      <formula>$F30&lt;&gt;0</formula>
    </cfRule>
  </conditionalFormatting>
  <conditionalFormatting sqref="A43">
    <cfRule type="expression" dxfId="25" priority="3">
      <formula>$F$19&lt;&gt;0</formula>
    </cfRule>
  </conditionalFormatting>
  <conditionalFormatting sqref="A49">
    <cfRule type="expression" dxfId="24" priority="2">
      <formula>$F$30&lt;&gt;0</formula>
    </cfRule>
  </conditionalFormatting>
  <conditionalFormatting sqref="A44:F48">
    <cfRule type="expression" dxfId="23" priority="4">
      <formula>$F$19&lt;&gt;0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4" tint="0.39997558519241921"/>
    <pageSetUpPr fitToPage="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51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3210300.4800000004</v>
      </c>
      <c r="C8" s="51"/>
      <c r="D8" s="50">
        <v>5476207.8699999992</v>
      </c>
      <c r="E8" s="51"/>
      <c r="F8" s="52">
        <v>8686508.3499999996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2343190</v>
      </c>
      <c r="C12" s="60"/>
      <c r="D12" s="61">
        <v>0</v>
      </c>
      <c r="E12" s="60"/>
      <c r="F12" s="59">
        <v>2343190</v>
      </c>
      <c r="G12" s="3"/>
    </row>
    <row r="13" spans="1:7" s="2" customFormat="1">
      <c r="A13" s="58" t="s">
        <v>6</v>
      </c>
      <c r="B13" s="59">
        <v>21279</v>
      </c>
      <c r="C13" s="62"/>
      <c r="D13" s="61">
        <v>0</v>
      </c>
      <c r="E13" s="60"/>
      <c r="F13" s="59">
        <v>21279</v>
      </c>
      <c r="G13" s="3"/>
    </row>
    <row r="14" spans="1:7" s="2" customFormat="1">
      <c r="A14" s="58" t="s">
        <v>7</v>
      </c>
      <c r="B14" s="59">
        <v>276727</v>
      </c>
      <c r="C14" s="62"/>
      <c r="D14" s="63">
        <v>0</v>
      </c>
      <c r="E14" s="60"/>
      <c r="F14" s="64">
        <v>276727</v>
      </c>
      <c r="G14" s="3"/>
    </row>
    <row r="15" spans="1:7" s="2" customFormat="1">
      <c r="A15" s="58" t="s">
        <v>8</v>
      </c>
      <c r="B15" s="65">
        <v>2641196</v>
      </c>
      <c r="C15" s="60"/>
      <c r="D15" s="66">
        <v>0</v>
      </c>
      <c r="E15" s="60"/>
      <c r="F15" s="66">
        <v>2641196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93711.48</v>
      </c>
      <c r="E17" s="54"/>
      <c r="F17" s="70">
        <v>93711.48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196125</v>
      </c>
      <c r="E19" s="54"/>
      <c r="F19" s="70">
        <v>196125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2641196</v>
      </c>
      <c r="C21" s="54"/>
      <c r="D21" s="52">
        <v>289836.48</v>
      </c>
      <c r="E21" s="54"/>
      <c r="F21" s="52">
        <v>2931032.48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200</v>
      </c>
      <c r="C24" s="54"/>
      <c r="D24" s="69">
        <v>0</v>
      </c>
      <c r="E24" s="54"/>
      <c r="F24" s="70">
        <v>200</v>
      </c>
      <c r="G24" s="3"/>
    </row>
    <row r="25" spans="1:7" s="2" customFormat="1">
      <c r="A25" s="58" t="s">
        <v>15</v>
      </c>
      <c r="B25" s="69">
        <v>11243.99</v>
      </c>
      <c r="C25" s="62"/>
      <c r="D25" s="69">
        <v>0</v>
      </c>
      <c r="E25" s="62"/>
      <c r="F25" s="66">
        <v>11243.99</v>
      </c>
      <c r="G25" s="3"/>
    </row>
    <row r="26" spans="1:7" s="2" customFormat="1">
      <c r="A26" s="58" t="s">
        <v>16</v>
      </c>
      <c r="B26" s="69">
        <v>310474</v>
      </c>
      <c r="C26" s="62"/>
      <c r="D26" s="69">
        <v>0</v>
      </c>
      <c r="E26" s="62"/>
      <c r="F26" s="66">
        <v>310474</v>
      </c>
      <c r="G26" s="3"/>
    </row>
    <row r="27" spans="1:7" s="2" customFormat="1">
      <c r="A27" s="58" t="s">
        <v>17</v>
      </c>
      <c r="B27" s="69">
        <v>156140.16</v>
      </c>
      <c r="C27" s="62"/>
      <c r="D27" s="69">
        <v>0</v>
      </c>
      <c r="E27" s="62"/>
      <c r="F27" s="66">
        <v>156140.16</v>
      </c>
      <c r="G27" s="3"/>
    </row>
    <row r="28" spans="1:7" s="2" customFormat="1">
      <c r="A28" s="49" t="s">
        <v>18</v>
      </c>
      <c r="B28" s="69">
        <v>2778835.62</v>
      </c>
      <c r="C28" s="74"/>
      <c r="D28" s="69">
        <v>0</v>
      </c>
      <c r="E28" s="74"/>
      <c r="F28" s="70">
        <v>2778835.62</v>
      </c>
      <c r="G28" s="3"/>
    </row>
    <row r="29" spans="1:7" s="2" customFormat="1">
      <c r="A29" s="49" t="s">
        <v>19</v>
      </c>
      <c r="B29" s="69">
        <v>432317.14</v>
      </c>
      <c r="C29" s="74"/>
      <c r="D29" s="69">
        <v>0</v>
      </c>
      <c r="E29" s="74"/>
      <c r="F29" s="70">
        <v>432317.14</v>
      </c>
      <c r="G29" s="3"/>
    </row>
    <row r="30" spans="1:7" s="2" customFormat="1">
      <c r="A30" s="71" t="s">
        <v>20</v>
      </c>
      <c r="B30" s="63">
        <v>137.75</v>
      </c>
      <c r="C30" s="74"/>
      <c r="D30" s="63">
        <v>0</v>
      </c>
      <c r="E30" s="74"/>
      <c r="F30" s="75">
        <v>137.75</v>
      </c>
      <c r="G30" s="3"/>
    </row>
    <row r="31" spans="1:7" s="2" customFormat="1">
      <c r="A31" s="47" t="s">
        <v>21</v>
      </c>
      <c r="B31" s="73">
        <v>3689348.66</v>
      </c>
      <c r="C31" s="54"/>
      <c r="D31" s="52">
        <v>0</v>
      </c>
      <c r="E31" s="54"/>
      <c r="F31" s="52">
        <v>3689348.66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350750</v>
      </c>
      <c r="C33" s="60"/>
      <c r="D33" s="61">
        <v>0</v>
      </c>
      <c r="E33" s="60"/>
      <c r="F33" s="59">
        <v>350750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1811397.8200000003</v>
      </c>
      <c r="C35" s="54"/>
      <c r="D35" s="77">
        <v>5766044.3499999996</v>
      </c>
      <c r="E35" s="54"/>
      <c r="F35" s="77">
        <v>7577442.1699999999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 ht="25.5">
      <c r="A44" s="95" t="s">
        <v>97</v>
      </c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 t="s">
        <v>65</v>
      </c>
      <c r="B50" s="95"/>
      <c r="C50" s="95"/>
      <c r="D50" s="95"/>
      <c r="E50" s="95"/>
      <c r="F50" s="95"/>
      <c r="G50" s="80"/>
    </row>
    <row r="51" spans="1:7">
      <c r="A51" s="95"/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c/i9a1eACNbebKBqrV5ZAbnRVirdozJSHFcf+pd/3JIdrRNtYaDmT2bVpVM/2N1TAvN4LVhheVcTC0ocWyUskA==" saltValue="xpgYVJiYVybNVidfxTikPQ==" spinCount="100000" sheet="1" formatColumns="0"/>
  <conditionalFormatting sqref="A19">
    <cfRule type="expression" dxfId="22" priority="5">
      <formula>$F19&lt;&gt;0</formula>
    </cfRule>
  </conditionalFormatting>
  <conditionalFormatting sqref="A30">
    <cfRule type="expression" dxfId="21" priority="6">
      <formula>$F30&lt;&gt;0</formula>
    </cfRule>
  </conditionalFormatting>
  <conditionalFormatting sqref="A43">
    <cfRule type="expression" dxfId="20" priority="3">
      <formula>$F$19&lt;&gt;0</formula>
    </cfRule>
  </conditionalFormatting>
  <conditionalFormatting sqref="A49">
    <cfRule type="expression" dxfId="19" priority="2">
      <formula>$F$30&lt;&gt;0</formula>
    </cfRule>
  </conditionalFormatting>
  <conditionalFormatting sqref="A44:F48">
    <cfRule type="expression" dxfId="18" priority="4">
      <formula>$F$19&lt;&gt;0</formula>
    </cfRule>
  </conditionalFormatting>
  <conditionalFormatting sqref="A50:F54">
    <cfRule type="expression" dxfId="17" priority="1">
      <formula>$F$19&lt;&gt;0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4" tint="0.39997558519241921"/>
    <pageSetUpPr fitToPage="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52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861324.71999999986</v>
      </c>
      <c r="C8" s="51"/>
      <c r="D8" s="50">
        <v>0</v>
      </c>
      <c r="E8" s="51"/>
      <c r="F8" s="52">
        <v>861324.71999999986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281342.63</v>
      </c>
      <c r="C12" s="60"/>
      <c r="D12" s="61"/>
      <c r="E12" s="60"/>
      <c r="F12" s="59">
        <v>281342.63</v>
      </c>
      <c r="G12" s="3"/>
    </row>
    <row r="13" spans="1:7" s="2" customFormat="1">
      <c r="A13" s="58" t="s">
        <v>6</v>
      </c>
      <c r="B13" s="59">
        <v>26087.5</v>
      </c>
      <c r="C13" s="62"/>
      <c r="D13" s="61"/>
      <c r="E13" s="60"/>
      <c r="F13" s="59">
        <v>26087.5</v>
      </c>
      <c r="G13" s="3"/>
    </row>
    <row r="14" spans="1:7" s="2" customFormat="1">
      <c r="A14" s="58" t="s">
        <v>7</v>
      </c>
      <c r="B14" s="59">
        <v>29655.66</v>
      </c>
      <c r="C14" s="62"/>
      <c r="D14" s="63"/>
      <c r="E14" s="60"/>
      <c r="F14" s="64">
        <v>29655.66</v>
      </c>
      <c r="G14" s="3"/>
    </row>
    <row r="15" spans="1:7" s="2" customFormat="1">
      <c r="A15" s="58" t="s">
        <v>8</v>
      </c>
      <c r="B15" s="65">
        <v>337085.79</v>
      </c>
      <c r="C15" s="60"/>
      <c r="D15" s="66">
        <v>0</v>
      </c>
      <c r="E15" s="60"/>
      <c r="F15" s="66">
        <v>337085.79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14986.67</v>
      </c>
      <c r="E17" s="54"/>
      <c r="F17" s="70">
        <v>14986.67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79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337085.79</v>
      </c>
      <c r="C21" s="54"/>
      <c r="D21" s="52">
        <v>14986.67</v>
      </c>
      <c r="E21" s="54"/>
      <c r="F21" s="52">
        <v>352072.45999999996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8610</v>
      </c>
      <c r="C25" s="62"/>
      <c r="D25" s="69">
        <v>0</v>
      </c>
      <c r="E25" s="62"/>
      <c r="F25" s="66">
        <v>8610</v>
      </c>
      <c r="G25" s="3"/>
    </row>
    <row r="26" spans="1:7" s="2" customFormat="1">
      <c r="A26" s="58" t="s">
        <v>16</v>
      </c>
      <c r="B26" s="69">
        <v>0</v>
      </c>
      <c r="C26" s="62"/>
      <c r="D26" s="69">
        <v>0</v>
      </c>
      <c r="E26" s="62"/>
      <c r="F26" s="66">
        <v>0</v>
      </c>
      <c r="G26" s="3"/>
    </row>
    <row r="27" spans="1:7" s="2" customFormat="1">
      <c r="A27" s="58" t="s">
        <v>17</v>
      </c>
      <c r="B27" s="69">
        <v>13801.61</v>
      </c>
      <c r="C27" s="62"/>
      <c r="D27" s="69">
        <v>0</v>
      </c>
      <c r="E27" s="62"/>
      <c r="F27" s="66">
        <v>13801.61</v>
      </c>
      <c r="G27" s="3"/>
    </row>
    <row r="28" spans="1:7" s="2" customFormat="1">
      <c r="A28" s="49" t="s">
        <v>18</v>
      </c>
      <c r="B28" s="69">
        <v>9038.16</v>
      </c>
      <c r="C28" s="74"/>
      <c r="D28" s="69">
        <v>0</v>
      </c>
      <c r="E28" s="74"/>
      <c r="F28" s="70">
        <v>9038.16</v>
      </c>
      <c r="G28" s="3"/>
    </row>
    <row r="29" spans="1:7" s="2" customFormat="1">
      <c r="A29" s="49" t="s">
        <v>19</v>
      </c>
      <c r="B29" s="69">
        <v>11804.85</v>
      </c>
      <c r="C29" s="74"/>
      <c r="D29" s="69">
        <v>0</v>
      </c>
      <c r="E29" s="74"/>
      <c r="F29" s="70">
        <v>11804.85</v>
      </c>
      <c r="G29" s="3"/>
    </row>
    <row r="30" spans="1:7" s="2" customFormat="1">
      <c r="A30" s="71" t="s">
        <v>20</v>
      </c>
      <c r="B30" s="63">
        <v>384280.94</v>
      </c>
      <c r="C30" s="74"/>
      <c r="D30" s="63">
        <v>0</v>
      </c>
      <c r="E30" s="74"/>
      <c r="F30" s="75">
        <v>384280.94</v>
      </c>
      <c r="G30" s="3"/>
    </row>
    <row r="31" spans="1:7" s="2" customFormat="1">
      <c r="A31" s="47" t="s">
        <v>21</v>
      </c>
      <c r="B31" s="73">
        <v>427535.56</v>
      </c>
      <c r="C31" s="54"/>
      <c r="D31" s="52">
        <v>0</v>
      </c>
      <c r="E31" s="54"/>
      <c r="F31" s="52">
        <v>427535.56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770874.94999999972</v>
      </c>
      <c r="C35" s="54"/>
      <c r="D35" s="77">
        <v>14986.67</v>
      </c>
      <c r="E35" s="54"/>
      <c r="F35" s="77">
        <v>785861.61999999965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/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100" t="s">
        <v>98</v>
      </c>
      <c r="B50" s="100"/>
      <c r="C50" s="100"/>
      <c r="D50" s="100"/>
      <c r="E50" s="100"/>
      <c r="F50" s="100"/>
      <c r="G50" s="80"/>
    </row>
    <row r="51" spans="1:7">
      <c r="A51" s="100"/>
      <c r="B51" s="100"/>
      <c r="C51" s="100"/>
      <c r="D51" s="100"/>
      <c r="E51" s="100"/>
      <c r="F51" s="100"/>
      <c r="G51" s="80"/>
    </row>
    <row r="52" spans="1:7">
      <c r="A52" s="100"/>
      <c r="B52" s="100"/>
      <c r="C52" s="100"/>
      <c r="D52" s="100"/>
      <c r="E52" s="100"/>
      <c r="F52" s="100"/>
      <c r="G52" s="80"/>
    </row>
    <row r="53" spans="1:7">
      <c r="A53" s="100"/>
      <c r="B53" s="100"/>
      <c r="C53" s="100"/>
      <c r="D53" s="100"/>
      <c r="E53" s="100"/>
      <c r="F53" s="100"/>
      <c r="G53" s="80"/>
    </row>
    <row r="54" spans="1:7">
      <c r="A54" s="100"/>
      <c r="B54" s="100"/>
      <c r="C54" s="100"/>
      <c r="D54" s="100"/>
      <c r="E54" s="100"/>
      <c r="F54" s="100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NJngjZ2bcgWp+fX8YLaJAfQhLQT/L45/f4ugoJvb+bsCX7b+zSk8rK2UfzGKHW8d2oEbE9kGhXGShXnZ1vCk+A==" saltValue="5EPjIAoTtgm05YuUC/Zlpw==" spinCount="100000" sheet="1" formatColumns="0"/>
  <conditionalFormatting sqref="A19">
    <cfRule type="expression" dxfId="16" priority="5">
      <formula>$F19&lt;&gt;0</formula>
    </cfRule>
  </conditionalFormatting>
  <conditionalFormatting sqref="A30">
    <cfRule type="expression" dxfId="15" priority="6">
      <formula>$F30&lt;&gt;0</formula>
    </cfRule>
  </conditionalFormatting>
  <conditionalFormatting sqref="A43">
    <cfRule type="expression" dxfId="14" priority="3">
      <formula>$F$19&lt;&gt;0</formula>
    </cfRule>
  </conditionalFormatting>
  <conditionalFormatting sqref="A49">
    <cfRule type="expression" dxfId="13" priority="2">
      <formula>$F$30&lt;&gt;0</formula>
    </cfRule>
  </conditionalFormatting>
  <conditionalFormatting sqref="A44:F48">
    <cfRule type="expression" dxfId="12" priority="4">
      <formula>$F$19&lt;&gt;0</formula>
    </cfRule>
  </conditionalFormatting>
  <conditionalFormatting sqref="A50:F54">
    <cfRule type="expression" dxfId="11" priority="1">
      <formula>$F$19&lt;&gt;0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4" tint="0.39997558519241921"/>
    <pageSetUpPr fitToPage="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0.5703125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53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6270368.8800000008</v>
      </c>
      <c r="C8" s="51"/>
      <c r="D8" s="50">
        <v>295864.78000000003</v>
      </c>
      <c r="E8" s="51"/>
      <c r="F8" s="52">
        <v>6566233.6600000011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3283462.6</v>
      </c>
      <c r="C12" s="60"/>
      <c r="D12" s="61">
        <v>0</v>
      </c>
      <c r="E12" s="60"/>
      <c r="F12" s="59">
        <v>3283462.6</v>
      </c>
      <c r="G12" s="3"/>
    </row>
    <row r="13" spans="1:7" s="2" customFormat="1">
      <c r="A13" s="58" t="s">
        <v>6</v>
      </c>
      <c r="B13" s="59">
        <v>25054.32</v>
      </c>
      <c r="C13" s="62"/>
      <c r="D13" s="61">
        <v>0</v>
      </c>
      <c r="E13" s="60"/>
      <c r="F13" s="59">
        <v>25054.32</v>
      </c>
      <c r="G13" s="3"/>
    </row>
    <row r="14" spans="1:7" s="2" customFormat="1">
      <c r="A14" s="58" t="s">
        <v>7</v>
      </c>
      <c r="B14" s="59">
        <v>21147.58</v>
      </c>
      <c r="C14" s="62"/>
      <c r="D14" s="63">
        <v>0</v>
      </c>
      <c r="E14" s="60"/>
      <c r="F14" s="64">
        <v>21147.58</v>
      </c>
      <c r="G14" s="3"/>
    </row>
    <row r="15" spans="1:7" s="2" customFormat="1">
      <c r="A15" s="58" t="s">
        <v>8</v>
      </c>
      <c r="B15" s="65">
        <v>3329664.5</v>
      </c>
      <c r="C15" s="60"/>
      <c r="D15" s="66">
        <v>0</v>
      </c>
      <c r="E15" s="60"/>
      <c r="F15" s="66">
        <v>3329664.5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1218370.7999999998</v>
      </c>
      <c r="E19" s="54"/>
      <c r="F19" s="70">
        <v>1218370.7999999998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3329664.5</v>
      </c>
      <c r="C21" s="54"/>
      <c r="D21" s="52">
        <v>1218370.7999999998</v>
      </c>
      <c r="E21" s="54"/>
      <c r="F21" s="52">
        <v>4548035.3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4620558.29</v>
      </c>
      <c r="C26" s="62"/>
      <c r="D26" s="69">
        <v>0</v>
      </c>
      <c r="E26" s="62"/>
      <c r="F26" s="66">
        <v>4620558.29</v>
      </c>
      <c r="G26" s="3"/>
    </row>
    <row r="27" spans="1:7" s="2" customFormat="1">
      <c r="A27" s="58" t="s">
        <v>17</v>
      </c>
      <c r="B27" s="69">
        <v>119995.76</v>
      </c>
      <c r="C27" s="62"/>
      <c r="D27" s="69">
        <v>0</v>
      </c>
      <c r="E27" s="62"/>
      <c r="F27" s="66">
        <v>119995.76</v>
      </c>
      <c r="G27" s="3"/>
    </row>
    <row r="28" spans="1:7" s="2" customFormat="1">
      <c r="A28" s="49" t="s">
        <v>18</v>
      </c>
      <c r="B28" s="69">
        <v>2766061.2</v>
      </c>
      <c r="C28" s="74"/>
      <c r="D28" s="69">
        <v>0</v>
      </c>
      <c r="E28" s="74"/>
      <c r="F28" s="70">
        <v>2766061.2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1308212.18</v>
      </c>
      <c r="C30" s="74"/>
      <c r="D30" s="63">
        <v>0</v>
      </c>
      <c r="E30" s="74"/>
      <c r="F30" s="75">
        <v>1308212.18</v>
      </c>
      <c r="G30" s="3"/>
    </row>
    <row r="31" spans="1:7" s="2" customFormat="1">
      <c r="A31" s="47" t="s">
        <v>21</v>
      </c>
      <c r="B31" s="73">
        <v>8814827.4299999997</v>
      </c>
      <c r="C31" s="54"/>
      <c r="D31" s="52">
        <v>0</v>
      </c>
      <c r="E31" s="54"/>
      <c r="F31" s="52">
        <v>8814827.4299999997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785205.95000000112</v>
      </c>
      <c r="C35" s="54"/>
      <c r="D35" s="77">
        <v>1514235.5799999998</v>
      </c>
      <c r="E35" s="54"/>
      <c r="F35" s="77">
        <v>2299441.5300000012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 t="s">
        <v>99</v>
      </c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/>
      <c r="B50" s="95"/>
      <c r="C50" s="95"/>
      <c r="D50" s="95"/>
      <c r="E50" s="95"/>
      <c r="F50" s="95"/>
      <c r="G50" s="80"/>
    </row>
    <row r="51" spans="1:7">
      <c r="A51" s="95" t="s">
        <v>100</v>
      </c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G0C0s+bsuPuIzZoDoCVmpCtbHS36V1fKs+nov5I6gpzvVbR6XzwaDGf4PiSX7mePx6K1l6czTX2jh7EsRWEZvA==" saltValue="8osKMGH0FPm5LhNnBh1YRw==" spinCount="100000" sheet="1" formatColumns="0"/>
  <conditionalFormatting sqref="A19">
    <cfRule type="expression" dxfId="10" priority="5">
      <formula>$F19&lt;&gt;0</formula>
    </cfRule>
  </conditionalFormatting>
  <conditionalFormatting sqref="A30">
    <cfRule type="expression" dxfId="9" priority="6">
      <formula>$F30&lt;&gt;0</formula>
    </cfRule>
  </conditionalFormatting>
  <conditionalFormatting sqref="A43">
    <cfRule type="expression" dxfId="8" priority="3">
      <formula>$F$19&lt;&gt;0</formula>
    </cfRule>
  </conditionalFormatting>
  <conditionalFormatting sqref="A49">
    <cfRule type="expression" dxfId="7" priority="2">
      <formula>$F$30&lt;&gt;0</formula>
    </cfRule>
  </conditionalFormatting>
  <conditionalFormatting sqref="A44:F48">
    <cfRule type="expression" dxfId="6" priority="4">
      <formula>$F$19&lt;&gt;0</formula>
    </cfRule>
  </conditionalFormatting>
  <conditionalFormatting sqref="A50:F54">
    <cfRule type="expression" dxfId="5" priority="1">
      <formula>$F$19&lt;&gt;0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4" tint="0.3999755851924192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5703125" style="1" customWidth="1"/>
    <col min="2" max="2" width="17.7109375" style="1" customWidth="1"/>
    <col min="3" max="3" width="1" style="1" customWidth="1"/>
    <col min="4" max="4" width="18.5703125" style="1" customWidth="1"/>
    <col min="5" max="5" width="1" style="1" customWidth="1"/>
    <col min="6" max="6" width="21" style="1" customWidth="1"/>
    <col min="7" max="7" width="35.425781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67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16885342.550000001</v>
      </c>
      <c r="C8" s="51"/>
      <c r="D8" s="50">
        <v>638213.92999999993</v>
      </c>
      <c r="E8" s="51"/>
      <c r="F8" s="52">
        <v>17523556.48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5673403.1699999999</v>
      </c>
      <c r="C12" s="60"/>
      <c r="D12" s="61">
        <v>0</v>
      </c>
      <c r="E12" s="60"/>
      <c r="F12" s="59">
        <v>5673403.1699999999</v>
      </c>
      <c r="G12" s="3"/>
    </row>
    <row r="13" spans="1:7" s="2" customFormat="1">
      <c r="A13" s="58" t="s">
        <v>6</v>
      </c>
      <c r="B13" s="59">
        <v>31182.76</v>
      </c>
      <c r="C13" s="62"/>
      <c r="D13" s="61">
        <v>0</v>
      </c>
      <c r="E13" s="60"/>
      <c r="F13" s="59">
        <v>31182.76</v>
      </c>
      <c r="G13" s="3"/>
    </row>
    <row r="14" spans="1:7" s="2" customFormat="1">
      <c r="A14" s="58" t="s">
        <v>7</v>
      </c>
      <c r="B14" s="59">
        <v>225841.77</v>
      </c>
      <c r="C14" s="62"/>
      <c r="D14" s="63">
        <v>0</v>
      </c>
      <c r="E14" s="60"/>
      <c r="F14" s="64">
        <v>225841.77</v>
      </c>
      <c r="G14" s="3"/>
    </row>
    <row r="15" spans="1:7" s="2" customFormat="1">
      <c r="A15" s="58" t="s">
        <v>8</v>
      </c>
      <c r="B15" s="65">
        <v>5930427.6999999993</v>
      </c>
      <c r="C15" s="60"/>
      <c r="D15" s="66">
        <v>0</v>
      </c>
      <c r="E15" s="60"/>
      <c r="F15" s="66">
        <v>5930427.6999999993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448839.57</v>
      </c>
      <c r="E17" s="54"/>
      <c r="F17" s="70">
        <v>448839.57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94390.05</v>
      </c>
      <c r="E19" s="54"/>
      <c r="F19" s="70">
        <v>94390.05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5930427.6999999993</v>
      </c>
      <c r="C21" s="54"/>
      <c r="D21" s="52">
        <v>543229.62</v>
      </c>
      <c r="E21" s="54"/>
      <c r="F21" s="52">
        <v>6473657.3199999994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363877.34</v>
      </c>
      <c r="C24" s="54"/>
      <c r="D24" s="69">
        <v>0</v>
      </c>
      <c r="E24" s="54"/>
      <c r="F24" s="70">
        <v>363877.34</v>
      </c>
      <c r="G24" s="3"/>
    </row>
    <row r="25" spans="1:7" s="2" customFormat="1">
      <c r="A25" s="58" t="s">
        <v>15</v>
      </c>
      <c r="B25" s="69">
        <v>124234.68</v>
      </c>
      <c r="C25" s="62"/>
      <c r="D25" s="69">
        <v>0</v>
      </c>
      <c r="E25" s="62"/>
      <c r="F25" s="66">
        <v>124234.68</v>
      </c>
      <c r="G25" s="3"/>
    </row>
    <row r="26" spans="1:7" s="2" customFormat="1">
      <c r="A26" s="58" t="s">
        <v>16</v>
      </c>
      <c r="B26" s="69">
        <v>647872.35</v>
      </c>
      <c r="C26" s="62"/>
      <c r="D26" s="69">
        <v>0</v>
      </c>
      <c r="E26" s="62"/>
      <c r="F26" s="66">
        <v>647872.35</v>
      </c>
      <c r="G26" s="3"/>
    </row>
    <row r="27" spans="1:7" s="2" customFormat="1">
      <c r="A27" s="58" t="s">
        <v>17</v>
      </c>
      <c r="B27" s="69">
        <v>135307.4</v>
      </c>
      <c r="C27" s="62"/>
      <c r="D27" s="69">
        <v>0</v>
      </c>
      <c r="E27" s="62"/>
      <c r="F27" s="66">
        <v>135307.4</v>
      </c>
      <c r="G27" s="3"/>
    </row>
    <row r="28" spans="1:7" s="2" customFormat="1">
      <c r="A28" s="49" t="s">
        <v>18</v>
      </c>
      <c r="B28" s="69">
        <v>1246886.48</v>
      </c>
      <c r="C28" s="74"/>
      <c r="D28" s="69">
        <v>94390.05</v>
      </c>
      <c r="E28" s="74"/>
      <c r="F28" s="70">
        <v>1341276.53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2518178.25</v>
      </c>
      <c r="C31" s="54"/>
      <c r="D31" s="52">
        <v>94390.05</v>
      </c>
      <c r="E31" s="54"/>
      <c r="F31" s="52">
        <v>2612568.2999999998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20297592</v>
      </c>
      <c r="C35" s="54"/>
      <c r="D35" s="77">
        <v>1087053.4999999998</v>
      </c>
      <c r="E35" s="54"/>
      <c r="F35" s="77">
        <v>21384645.5</v>
      </c>
      <c r="G35" s="3" t="s">
        <v>101</v>
      </c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 t="s">
        <v>102</v>
      </c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3"/>
      <c r="B50" s="3"/>
      <c r="C50" s="3"/>
      <c r="D50" s="3"/>
      <c r="E50" s="3"/>
      <c r="F50" s="3"/>
      <c r="G50" s="80"/>
    </row>
    <row r="51" spans="1:7">
      <c r="A51" s="3"/>
      <c r="B51" s="3"/>
      <c r="C51" s="3"/>
      <c r="D51" s="3"/>
      <c r="E51" s="3"/>
      <c r="F51" s="3"/>
      <c r="G51" s="80"/>
    </row>
    <row r="52" spans="1:7">
      <c r="A52" s="3"/>
      <c r="B52" s="3"/>
      <c r="C52" s="3"/>
      <c r="D52" s="3"/>
      <c r="E52" s="3"/>
      <c r="F52" s="3"/>
      <c r="G52" s="80"/>
    </row>
    <row r="53" spans="1:7">
      <c r="A53" s="3"/>
      <c r="B53" s="3"/>
      <c r="C53" s="3"/>
      <c r="D53" s="3"/>
      <c r="E53" s="3"/>
      <c r="F53" s="3"/>
      <c r="G53" s="80"/>
    </row>
    <row r="54" spans="1:7">
      <c r="A54" s="3"/>
      <c r="B54" s="3"/>
      <c r="C54" s="3"/>
      <c r="D54" s="3"/>
      <c r="E54" s="3"/>
      <c r="F54" s="3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0NUA0fHw9mv3Zv7hXgwCHPuq5Pk+nS1DZxZoyTUapVmsuaz6196aBCivUP6jTIZW/FQQuAIERXPvl45/UCiM9w==" saltValue="gVuO2CenFm7192K6yE8HTg==" spinCount="100000" sheet="1" formatColumns="0"/>
  <conditionalFormatting sqref="A19">
    <cfRule type="expression" dxfId="4" priority="5">
      <formula>$F19&lt;&gt;0</formula>
    </cfRule>
  </conditionalFormatting>
  <conditionalFormatting sqref="A30">
    <cfRule type="expression" dxfId="3" priority="6">
      <formula>$F30&lt;&gt;0</formula>
    </cfRule>
  </conditionalFormatting>
  <conditionalFormatting sqref="A43">
    <cfRule type="expression" dxfId="2" priority="3">
      <formula>$F$19&lt;&gt;0</formula>
    </cfRule>
  </conditionalFormatting>
  <conditionalFormatting sqref="A49">
    <cfRule type="expression" dxfId="1" priority="2">
      <formula>$F$30&lt;&gt;0</formula>
    </cfRule>
  </conditionalFormatting>
  <conditionalFormatting sqref="A44:F48">
    <cfRule type="expression" dxfId="0" priority="4">
      <formula>$F$19&lt;&gt;0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  <pageSetUpPr fitToPage="1"/>
  </sheetPr>
  <dimension ref="A1:AA998"/>
  <sheetViews>
    <sheetView zoomScale="90" zoomScaleNormal="9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03"/>
      <c r="B1" s="104" t="str">
        <f>'[3]Contact Information'!C5</f>
        <v>BROWARD COLLEGE</v>
      </c>
      <c r="C1" s="105"/>
      <c r="D1" s="105"/>
      <c r="E1" s="105"/>
      <c r="F1" s="105"/>
      <c r="G1" s="105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</row>
    <row r="2" spans="1:27" ht="12.75" customHeight="1">
      <c r="A2" s="103"/>
      <c r="B2" s="104" t="s">
        <v>0</v>
      </c>
      <c r="C2" s="105"/>
      <c r="D2" s="105"/>
      <c r="E2" s="105"/>
      <c r="F2" s="105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</row>
    <row r="3" spans="1:27" ht="12.75" customHeight="1">
      <c r="A3" s="103"/>
      <c r="B3" s="104" t="s">
        <v>1</v>
      </c>
      <c r="C3" s="105"/>
      <c r="D3" s="105"/>
      <c r="E3" s="105"/>
      <c r="F3" s="105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</row>
    <row r="4" spans="1:27" ht="13.5" customHeight="1">
      <c r="A4" s="103"/>
      <c r="B4" s="106" t="str">
        <f>CONCATENATE("Fiscal Year "&amp;YEAR((Yearend_date))-1&amp;" - "&amp;YEAR(Yearend_date))</f>
        <v>Fiscal Year 2022 - 2023</v>
      </c>
      <c r="C4" s="105"/>
      <c r="D4" s="105"/>
      <c r="E4" s="105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</row>
    <row r="5" spans="1:27" ht="13.5" customHeight="1">
      <c r="A5" s="107"/>
      <c r="B5" s="107"/>
      <c r="C5" s="107"/>
      <c r="D5" s="107"/>
      <c r="E5" s="108" t="s">
        <v>2</v>
      </c>
      <c r="F5" s="109" t="str">
        <f>'[3]Contact Information'!C3</f>
        <v>2023.v02</v>
      </c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</row>
    <row r="6" spans="1:27" ht="45">
      <c r="A6" s="110"/>
      <c r="B6" s="149" t="s">
        <v>112</v>
      </c>
      <c r="C6" s="147"/>
      <c r="D6" s="149" t="s">
        <v>110</v>
      </c>
      <c r="E6" s="146"/>
      <c r="F6" s="149" t="s">
        <v>111</v>
      </c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</row>
    <row r="7" spans="1:27" ht="6.75" customHeight="1">
      <c r="A7" s="107"/>
      <c r="B7" s="110"/>
      <c r="C7" s="110"/>
      <c r="D7" s="110"/>
      <c r="E7" s="110"/>
      <c r="F7" s="110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</row>
    <row r="8" spans="1:27" ht="12.75" customHeight="1">
      <c r="A8" s="107" t="str">
        <f>CONCATENATE(("BEGINNING FUND BALANCE AS OF 07-01-")&amp;(YEAR(Yearend_date)-1))</f>
        <v>BEGINNING FUND BALANCE AS OF 07-01-2022</v>
      </c>
      <c r="B8" s="111">
        <f>VLOOKUP($B$1,[3]VLOOKUP!A80:D107,2,FALSE)</f>
        <v>10987924.880000003</v>
      </c>
      <c r="C8" s="112"/>
      <c r="D8" s="111">
        <f>VLOOKUP($B$1,[3]VLOOKUP!A80:D107,3,FALSE)</f>
        <v>5854.98</v>
      </c>
      <c r="E8" s="112"/>
      <c r="F8" s="113">
        <f>B8+D8</f>
        <v>10993779.860000003</v>
      </c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</row>
    <row r="9" spans="1:27" ht="6.75" customHeight="1">
      <c r="A9" s="110"/>
      <c r="B9" s="114"/>
      <c r="C9" s="115"/>
      <c r="D9" s="114"/>
      <c r="E9" s="115"/>
      <c r="F9" s="114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</row>
    <row r="10" spans="1:27" ht="12.75" customHeight="1">
      <c r="A10" s="116" t="s">
        <v>3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</row>
    <row r="11" spans="1:27" ht="12.75" customHeight="1">
      <c r="A11" s="107" t="s">
        <v>4</v>
      </c>
      <c r="B11" s="103"/>
      <c r="C11" s="103"/>
      <c r="D11" s="103"/>
      <c r="E11" s="103"/>
      <c r="F11" s="103"/>
      <c r="G11" s="117" t="s">
        <v>32</v>
      </c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</row>
    <row r="12" spans="1:27" ht="12.75" customHeight="1">
      <c r="A12" s="103" t="s">
        <v>5</v>
      </c>
      <c r="B12" s="118">
        <f>'[3]Accounts by GL'!O193</f>
        <v>7509818</v>
      </c>
      <c r="C12" s="119"/>
      <c r="D12" s="120">
        <v>0</v>
      </c>
      <c r="E12" s="119"/>
      <c r="F12" s="118">
        <f>B12+D12</f>
        <v>7509818</v>
      </c>
      <c r="G12" s="121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</row>
    <row r="13" spans="1:27" ht="12.75" customHeight="1">
      <c r="A13" s="103" t="s">
        <v>6</v>
      </c>
      <c r="B13" s="118">
        <f>'[3]Accounts by GL'!O194</f>
        <v>0</v>
      </c>
      <c r="C13" s="122"/>
      <c r="D13" s="120">
        <v>0</v>
      </c>
      <c r="E13" s="119"/>
      <c r="F13" s="118">
        <f>B13+D13</f>
        <v>0</v>
      </c>
      <c r="G13" s="121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</row>
    <row r="14" spans="1:27" ht="12.75" customHeight="1">
      <c r="A14" s="103" t="s">
        <v>7</v>
      </c>
      <c r="B14" s="118">
        <f>'[3]Accounts by GL'!O195</f>
        <v>533897</v>
      </c>
      <c r="C14" s="122"/>
      <c r="D14" s="123">
        <v>0</v>
      </c>
      <c r="E14" s="119"/>
      <c r="F14" s="124">
        <f>B14+D14</f>
        <v>533897</v>
      </c>
      <c r="G14" s="121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</row>
    <row r="15" spans="1:27" ht="12.75" customHeight="1">
      <c r="A15" s="103" t="s">
        <v>8</v>
      </c>
      <c r="B15" s="125">
        <f>SUM(B12:B14)</f>
        <v>8043715</v>
      </c>
      <c r="C15" s="119"/>
      <c r="D15" s="118">
        <f>SUM(D12:D14)</f>
        <v>0</v>
      </c>
      <c r="E15" s="119"/>
      <c r="F15" s="118">
        <f>B15+D15</f>
        <v>8043715</v>
      </c>
      <c r="G15" s="121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</row>
    <row r="16" spans="1:27" ht="6.75" customHeight="1">
      <c r="A16" s="110"/>
      <c r="B16" s="115"/>
      <c r="C16" s="115"/>
      <c r="D16" s="114"/>
      <c r="E16" s="115"/>
      <c r="F16" s="114"/>
      <c r="G16" s="121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</row>
    <row r="17" spans="1:27" ht="12.75" customHeight="1">
      <c r="A17" s="110" t="s">
        <v>9</v>
      </c>
      <c r="B17" s="120">
        <v>0</v>
      </c>
      <c r="C17" s="115"/>
      <c r="D17" s="120">
        <v>0</v>
      </c>
      <c r="E17" s="115"/>
      <c r="F17" s="126">
        <f>B17+D17</f>
        <v>0</v>
      </c>
      <c r="G17" s="121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</row>
    <row r="18" spans="1:27" ht="6.75" customHeight="1">
      <c r="A18" s="110"/>
      <c r="B18" s="114"/>
      <c r="C18" s="115"/>
      <c r="D18" s="114"/>
      <c r="E18" s="115"/>
      <c r="F18" s="114"/>
      <c r="G18" s="121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</row>
    <row r="19" spans="1:27" ht="12.75" customHeight="1">
      <c r="A19" s="110" t="s">
        <v>10</v>
      </c>
      <c r="B19" s="127" t="s">
        <v>11</v>
      </c>
      <c r="C19" s="115"/>
      <c r="D19" s="120">
        <v>0</v>
      </c>
      <c r="E19" s="115"/>
      <c r="F19" s="126">
        <f>D19</f>
        <v>0</v>
      </c>
      <c r="G19" s="121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</row>
    <row r="20" spans="1:27" ht="6.75" customHeight="1">
      <c r="A20" s="107"/>
      <c r="B20" s="114"/>
      <c r="C20" s="115"/>
      <c r="D20" s="114"/>
      <c r="E20" s="115"/>
      <c r="F20" s="114"/>
      <c r="G20" s="121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</row>
    <row r="21" spans="1:27" ht="12.75" customHeight="1">
      <c r="A21" s="107" t="s">
        <v>12</v>
      </c>
      <c r="B21" s="113">
        <f>B15+B17</f>
        <v>8043715</v>
      </c>
      <c r="C21" s="115"/>
      <c r="D21" s="113">
        <f>D15+D17+D19</f>
        <v>0</v>
      </c>
      <c r="E21" s="115"/>
      <c r="F21" s="113">
        <f>F15+F17+F19</f>
        <v>8043715</v>
      </c>
      <c r="G21" s="121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</row>
    <row r="22" spans="1:27" ht="6.75" customHeight="1">
      <c r="A22" s="107"/>
      <c r="B22" s="103"/>
      <c r="C22" s="103"/>
      <c r="D22" s="103"/>
      <c r="E22" s="103"/>
      <c r="F22" s="103"/>
      <c r="G22" s="121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</row>
    <row r="23" spans="1:27" ht="12.75" customHeight="1">
      <c r="A23" s="116" t="s">
        <v>13</v>
      </c>
      <c r="B23" s="103"/>
      <c r="C23" s="103"/>
      <c r="D23" s="103"/>
      <c r="E23" s="103"/>
      <c r="F23" s="103"/>
      <c r="G23" s="121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</row>
    <row r="24" spans="1:27" ht="12.75" customHeight="1">
      <c r="A24" s="110" t="s">
        <v>14</v>
      </c>
      <c r="B24" s="120"/>
      <c r="C24" s="128"/>
      <c r="D24" s="120">
        <v>0</v>
      </c>
      <c r="E24" s="115"/>
      <c r="F24" s="126">
        <f t="shared" ref="F24:F30" si="0">B24+D24</f>
        <v>0</v>
      </c>
      <c r="G24" s="121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</row>
    <row r="25" spans="1:27" ht="12.75" customHeight="1">
      <c r="A25" s="103" t="s">
        <v>15</v>
      </c>
      <c r="B25" s="120">
        <v>1799700</v>
      </c>
      <c r="C25" s="129"/>
      <c r="D25" s="120">
        <v>0</v>
      </c>
      <c r="E25" s="122"/>
      <c r="F25" s="118">
        <f t="shared" si="0"/>
        <v>1799700</v>
      </c>
      <c r="G25" s="121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</row>
    <row r="26" spans="1:27" ht="12.75" customHeight="1">
      <c r="A26" s="103" t="s">
        <v>16</v>
      </c>
      <c r="B26" s="120">
        <v>2708779</v>
      </c>
      <c r="C26" s="129"/>
      <c r="D26" s="120">
        <v>0</v>
      </c>
      <c r="E26" s="122"/>
      <c r="F26" s="118">
        <f t="shared" si="0"/>
        <v>2708779</v>
      </c>
      <c r="G26" s="121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</row>
    <row r="27" spans="1:27" ht="12.75" customHeight="1">
      <c r="A27" s="103" t="s">
        <v>17</v>
      </c>
      <c r="B27" s="120">
        <v>25305</v>
      </c>
      <c r="C27" s="129"/>
      <c r="D27" s="120">
        <v>0</v>
      </c>
      <c r="E27" s="122"/>
      <c r="F27" s="118">
        <f t="shared" si="0"/>
        <v>25305</v>
      </c>
      <c r="G27" s="121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</row>
    <row r="28" spans="1:27" ht="12.75" customHeight="1">
      <c r="A28" s="110" t="s">
        <v>18</v>
      </c>
      <c r="B28" s="120">
        <v>597320</v>
      </c>
      <c r="C28" s="130"/>
      <c r="D28" s="120">
        <v>0</v>
      </c>
      <c r="E28" s="131"/>
      <c r="F28" s="126">
        <f t="shared" si="0"/>
        <v>597320</v>
      </c>
      <c r="G28" s="121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</row>
    <row r="29" spans="1:27" ht="12.75" customHeight="1">
      <c r="A29" s="110" t="s">
        <v>19</v>
      </c>
      <c r="B29" s="120">
        <v>0</v>
      </c>
      <c r="C29" s="130"/>
      <c r="D29" s="120">
        <v>0</v>
      </c>
      <c r="E29" s="131"/>
      <c r="F29" s="126">
        <f t="shared" si="0"/>
        <v>0</v>
      </c>
      <c r="G29" s="121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</row>
    <row r="30" spans="1:27" ht="12.75" customHeight="1">
      <c r="A30" s="110" t="s">
        <v>20</v>
      </c>
      <c r="B30" s="123">
        <v>1347000</v>
      </c>
      <c r="C30" s="130"/>
      <c r="D30" s="123">
        <v>0</v>
      </c>
      <c r="E30" s="131"/>
      <c r="F30" s="132">
        <f t="shared" si="0"/>
        <v>1347000</v>
      </c>
      <c r="G30" s="121" t="s">
        <v>74</v>
      </c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</row>
    <row r="31" spans="1:27" ht="12.75" customHeight="1">
      <c r="A31" s="107" t="s">
        <v>21</v>
      </c>
      <c r="B31" s="113">
        <f>SUM(B24:B30)</f>
        <v>6478104</v>
      </c>
      <c r="C31" s="115"/>
      <c r="D31" s="113">
        <f>SUM(D24:D30)</f>
        <v>0</v>
      </c>
      <c r="E31" s="115"/>
      <c r="F31" s="113">
        <f>SUM(F24:F30)</f>
        <v>6478104</v>
      </c>
      <c r="G31" s="121" t="s">
        <v>75</v>
      </c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</row>
    <row r="32" spans="1:27" ht="6.75" customHeight="1">
      <c r="A32" s="107"/>
      <c r="B32" s="114"/>
      <c r="C32" s="115"/>
      <c r="D32" s="114"/>
      <c r="E32" s="115"/>
      <c r="F32" s="114"/>
      <c r="G32" s="121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</row>
    <row r="33" spans="1:27" ht="12.75" customHeight="1">
      <c r="A33" s="105" t="s">
        <v>22</v>
      </c>
      <c r="B33" s="120">
        <v>0</v>
      </c>
      <c r="C33" s="119"/>
      <c r="D33" s="120">
        <v>0</v>
      </c>
      <c r="E33" s="119"/>
      <c r="F33" s="118">
        <f>+B33+D33</f>
        <v>0</v>
      </c>
      <c r="G33" s="121" t="s">
        <v>76</v>
      </c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</row>
    <row r="34" spans="1:27" ht="6.75" customHeight="1">
      <c r="A34" s="107"/>
      <c r="B34" s="114"/>
      <c r="C34" s="115"/>
      <c r="D34" s="114"/>
      <c r="E34" s="115"/>
      <c r="F34" s="114"/>
      <c r="G34" s="121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</row>
    <row r="35" spans="1:27" ht="12.75" customHeight="1" thickBot="1">
      <c r="A35" s="107" t="str">
        <f>CONCATENATE(("ENDING FUND BALANCE AS OF "&amp;TEXT(Yearend_date,"mm-dd-yy")))</f>
        <v>ENDING FUND BALANCE AS OF 06-30-23</v>
      </c>
      <c r="B35" s="133">
        <f>+B8+B21-B31-B33</f>
        <v>12553535.880000003</v>
      </c>
      <c r="C35" s="115"/>
      <c r="D35" s="133">
        <f>+D8+D21-D31-D33</f>
        <v>5854.98</v>
      </c>
      <c r="E35" s="115"/>
      <c r="F35" s="133">
        <f>+F8+F21-F31-F33</f>
        <v>12559390.860000003</v>
      </c>
      <c r="G35" s="134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</row>
    <row r="36" spans="1:27" ht="5.25" customHeight="1" thickTop="1">
      <c r="A36" s="110"/>
      <c r="B36" s="107"/>
      <c r="C36" s="110"/>
      <c r="D36" s="110"/>
      <c r="E36" s="110"/>
      <c r="F36" s="110"/>
      <c r="G36" s="135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</row>
    <row r="37" spans="1:27" ht="12.75" customHeight="1">
      <c r="A37" s="110" t="s">
        <v>60</v>
      </c>
      <c r="B37" s="136"/>
      <c r="C37" s="136"/>
      <c r="D37" s="136"/>
      <c r="E37" s="136"/>
      <c r="F37" s="136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</row>
    <row r="38" spans="1:27" ht="12.75" customHeight="1">
      <c r="A38" s="110" t="s">
        <v>61</v>
      </c>
      <c r="B38" s="136"/>
      <c r="C38" s="136"/>
      <c r="D38" s="136"/>
      <c r="E38" s="136"/>
      <c r="F38" s="136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</row>
    <row r="39" spans="1:27" ht="12.75" customHeight="1">
      <c r="A39" s="110" t="s">
        <v>62</v>
      </c>
      <c r="B39" s="136"/>
      <c r="C39" s="136"/>
      <c r="D39" s="136"/>
      <c r="E39" s="136"/>
      <c r="F39" s="136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</row>
    <row r="40" spans="1:27" ht="12.75" customHeight="1">
      <c r="A40" s="110" t="s">
        <v>63</v>
      </c>
      <c r="B40" s="136"/>
      <c r="C40" s="136"/>
      <c r="D40" s="136"/>
      <c r="E40" s="136"/>
      <c r="F40" s="136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</row>
    <row r="41" spans="1:27" ht="12.75" customHeight="1">
      <c r="A41" s="136" t="s">
        <v>64</v>
      </c>
      <c r="B41" s="136"/>
      <c r="C41" s="136"/>
      <c r="D41" s="136"/>
      <c r="E41" s="136"/>
      <c r="F41" s="136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</row>
    <row r="42" spans="1:27" ht="7.5" customHeight="1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</row>
    <row r="43" spans="1:27" ht="12.75" customHeight="1">
      <c r="A43" s="103" t="s">
        <v>23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</row>
    <row r="44" spans="1:27" ht="12.75" customHeight="1">
      <c r="A44" s="137"/>
      <c r="B44" s="137"/>
      <c r="C44" s="137"/>
      <c r="D44" s="137"/>
      <c r="E44" s="137"/>
      <c r="F44" s="137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</row>
    <row r="45" spans="1:27" ht="12.75" customHeight="1">
      <c r="A45" s="137"/>
      <c r="B45" s="137"/>
      <c r="C45" s="137"/>
      <c r="D45" s="137"/>
      <c r="E45" s="137"/>
      <c r="F45" s="137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</row>
    <row r="46" spans="1:27" ht="12.75" customHeight="1">
      <c r="A46" s="137"/>
      <c r="B46" s="137"/>
      <c r="C46" s="137"/>
      <c r="D46" s="137"/>
      <c r="E46" s="137"/>
      <c r="F46" s="137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</row>
    <row r="47" spans="1:27" ht="12.75" customHeight="1">
      <c r="A47" s="137"/>
      <c r="B47" s="137"/>
      <c r="C47" s="137"/>
      <c r="D47" s="137"/>
      <c r="E47" s="137"/>
      <c r="F47" s="137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</row>
    <row r="48" spans="1:27" ht="12.75" customHeight="1">
      <c r="A48" s="137"/>
      <c r="B48" s="137"/>
      <c r="C48" s="137"/>
      <c r="D48" s="137"/>
      <c r="E48" s="137"/>
      <c r="F48" s="137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</row>
    <row r="49" spans="1:27" ht="12.75" customHeight="1">
      <c r="A49" s="103" t="s">
        <v>24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</row>
    <row r="50" spans="1:27" ht="12.75" customHeight="1">
      <c r="A50" s="138" t="s">
        <v>74</v>
      </c>
      <c r="B50" s="139"/>
      <c r="C50" s="139"/>
      <c r="D50" s="139"/>
      <c r="E50" s="139"/>
      <c r="F50" s="139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</row>
    <row r="51" spans="1:27" ht="12.75" customHeight="1">
      <c r="A51" s="138" t="s">
        <v>75</v>
      </c>
      <c r="B51" s="139"/>
      <c r="C51" s="139"/>
      <c r="D51" s="139"/>
      <c r="E51" s="139"/>
      <c r="F51" s="139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</row>
    <row r="52" spans="1:27" ht="12.75" customHeight="1">
      <c r="A52" s="138"/>
      <c r="B52" s="139"/>
      <c r="C52" s="139"/>
      <c r="D52" s="139"/>
      <c r="E52" s="139"/>
      <c r="F52" s="139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</row>
    <row r="53" spans="1:27" ht="12.75" customHeight="1">
      <c r="A53" s="138" t="s">
        <v>76</v>
      </c>
      <c r="B53" s="139"/>
      <c r="C53" s="139"/>
      <c r="D53" s="139"/>
      <c r="E53" s="139"/>
      <c r="F53" s="139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</row>
    <row r="54" spans="1:27" ht="12.75" customHeight="1">
      <c r="A54" s="139"/>
      <c r="B54" s="139"/>
      <c r="C54" s="139"/>
      <c r="D54" s="139"/>
      <c r="E54" s="139"/>
      <c r="F54" s="139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</row>
    <row r="55" spans="1:27" ht="12.75" customHeight="1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</row>
    <row r="56" spans="1:27" ht="12.75" customHeight="1">
      <c r="A56" s="108" t="s">
        <v>25</v>
      </c>
      <c r="B56" s="121"/>
      <c r="C56" s="121"/>
      <c r="D56" s="121"/>
      <c r="E56" s="121"/>
      <c r="F56" s="121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</row>
    <row r="57" spans="1:27" ht="12.75" customHeight="1">
      <c r="A57" s="103"/>
      <c r="B57" s="121"/>
      <c r="C57" s="121"/>
      <c r="D57" s="121"/>
      <c r="E57" s="121"/>
      <c r="F57" s="121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</row>
    <row r="58" spans="1:27" ht="12.75" customHeight="1">
      <c r="A58" s="103"/>
      <c r="B58" s="121"/>
      <c r="C58" s="121"/>
      <c r="D58" s="121"/>
      <c r="E58" s="121"/>
      <c r="F58" s="121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</row>
    <row r="59" spans="1:27" ht="12.75" customHeight="1">
      <c r="A59" s="103"/>
      <c r="B59" s="121"/>
      <c r="C59" s="121"/>
      <c r="D59" s="121"/>
      <c r="E59" s="121"/>
      <c r="F59" s="121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</row>
    <row r="60" spans="1:27" ht="12.75" customHeight="1">
      <c r="A60" s="103"/>
      <c r="B60" s="121"/>
      <c r="C60" s="121"/>
      <c r="D60" s="121"/>
      <c r="E60" s="121"/>
      <c r="F60" s="121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</row>
    <row r="61" spans="1:27" ht="12.75" customHeight="1">
      <c r="A61" s="103"/>
      <c r="B61" s="121"/>
      <c r="C61" s="121"/>
      <c r="D61" s="121"/>
      <c r="E61" s="121"/>
      <c r="F61" s="121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</row>
    <row r="62" spans="1:27" ht="12.75" customHeight="1">
      <c r="A62" s="103"/>
      <c r="B62" s="121"/>
      <c r="C62" s="121"/>
      <c r="D62" s="121"/>
      <c r="E62" s="121"/>
      <c r="F62" s="121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</row>
    <row r="63" spans="1:27" ht="12.75" customHeight="1">
      <c r="A63" s="103"/>
      <c r="B63" s="121"/>
      <c r="C63" s="121"/>
      <c r="D63" s="121"/>
      <c r="E63" s="121"/>
      <c r="F63" s="121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</row>
    <row r="64" spans="1:27" ht="12.75" customHeight="1">
      <c r="A64" s="103"/>
      <c r="B64" s="121"/>
      <c r="C64" s="121"/>
      <c r="D64" s="121"/>
      <c r="E64" s="121"/>
      <c r="F64" s="121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</row>
    <row r="65" spans="1:27" ht="12.75" customHeight="1">
      <c r="A65" s="103"/>
      <c r="B65" s="121"/>
      <c r="C65" s="121"/>
      <c r="D65" s="121"/>
      <c r="E65" s="121"/>
      <c r="F65" s="121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</row>
    <row r="66" spans="1:27" ht="12.75" customHeight="1">
      <c r="A66" s="103"/>
      <c r="B66" s="121"/>
      <c r="C66" s="121"/>
      <c r="D66" s="121"/>
      <c r="E66" s="121"/>
      <c r="F66" s="121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</row>
    <row r="67" spans="1:27" ht="12.75" customHeight="1">
      <c r="A67" s="103"/>
      <c r="B67" s="121"/>
      <c r="C67" s="121"/>
      <c r="D67" s="121"/>
      <c r="E67" s="121"/>
      <c r="F67" s="121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</row>
    <row r="68" spans="1:27" ht="12.75" customHeight="1">
      <c r="A68" s="103"/>
      <c r="B68" s="121"/>
      <c r="C68" s="121"/>
      <c r="D68" s="121"/>
      <c r="E68" s="121"/>
      <c r="F68" s="121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</row>
    <row r="69" spans="1:27" ht="12.75" customHeight="1">
      <c r="A69" s="103"/>
      <c r="B69" s="121"/>
      <c r="C69" s="121"/>
      <c r="D69" s="121"/>
      <c r="E69" s="121"/>
      <c r="F69" s="121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</row>
    <row r="70" spans="1:27" ht="12.75" customHeight="1">
      <c r="A70" s="103"/>
      <c r="B70" s="121"/>
      <c r="C70" s="121"/>
      <c r="D70" s="121"/>
      <c r="E70" s="121"/>
      <c r="F70" s="121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</row>
    <row r="71" spans="1:27" ht="12.75" customHeight="1">
      <c r="A71" s="103"/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</row>
    <row r="72" spans="1:27" ht="12.75" customHeight="1">
      <c r="A72" s="103"/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</row>
    <row r="73" spans="1:27" ht="12.75" customHeight="1">
      <c r="A73" s="103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</row>
    <row r="74" spans="1:27" ht="12.75" customHeight="1">
      <c r="A74" s="103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</row>
    <row r="75" spans="1:27" ht="12.75" customHeight="1">
      <c r="A75" s="103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</row>
    <row r="76" spans="1:27" ht="12.75" customHeight="1">
      <c r="A76" s="103"/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</row>
    <row r="77" spans="1:27" ht="12.75" customHeight="1">
      <c r="A77" s="103"/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</row>
    <row r="78" spans="1:27" ht="12.75" customHeight="1">
      <c r="A78" s="103"/>
      <c r="B78" s="103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</row>
    <row r="79" spans="1:27" ht="12.75" customHeight="1">
      <c r="A79" s="103"/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</row>
    <row r="80" spans="1:27" ht="12.75" customHeight="1">
      <c r="A80" s="103"/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</row>
    <row r="81" spans="1:27" ht="12.75" customHeight="1">
      <c r="A81" s="103"/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</row>
    <row r="82" spans="1:27" ht="12.75" customHeight="1">
      <c r="A82" s="103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</row>
    <row r="83" spans="1:27" ht="12.75" customHeight="1">
      <c r="A83" s="103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</row>
    <row r="84" spans="1:27" ht="12.75" customHeight="1">
      <c r="A84" s="103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</row>
    <row r="85" spans="1:27" ht="12.75" customHeight="1">
      <c r="A85" s="103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</row>
    <row r="86" spans="1:27" ht="12.75" customHeight="1">
      <c r="A86" s="103"/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</row>
    <row r="87" spans="1:27" ht="12.75" customHeight="1">
      <c r="A87" s="103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</row>
    <row r="88" spans="1:27" ht="12.75" customHeight="1">
      <c r="A88" s="103"/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</row>
    <row r="89" spans="1:27" ht="12.75" customHeight="1">
      <c r="A89" s="103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</row>
    <row r="90" spans="1:27" ht="12.75" customHeight="1">
      <c r="A90" s="103"/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</row>
    <row r="91" spans="1:27" ht="12.75" customHeight="1">
      <c r="A91" s="103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</row>
    <row r="92" spans="1:27" ht="12.75" customHeight="1">
      <c r="A92" s="103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</row>
    <row r="93" spans="1:27" ht="12.75" customHeight="1">
      <c r="A93" s="103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</row>
    <row r="94" spans="1:27" ht="12.75" customHeight="1">
      <c r="A94" s="103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</row>
    <row r="95" spans="1:27" ht="12.75" customHeight="1">
      <c r="A95" s="103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</row>
    <row r="96" spans="1:27" ht="12.75" customHeight="1">
      <c r="A96" s="103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</row>
    <row r="97" spans="1:27" ht="12.75" customHeight="1">
      <c r="A97" s="103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</row>
    <row r="98" spans="1:27" ht="12.75" customHeight="1">
      <c r="A98" s="103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</row>
    <row r="99" spans="1:27" ht="12.75" customHeight="1">
      <c r="A99" s="103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</row>
    <row r="100" spans="1:27" ht="12.75" customHeight="1">
      <c r="A100" s="103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</row>
    <row r="101" spans="1:27" ht="12.75" customHeight="1">
      <c r="A101" s="103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</row>
    <row r="102" spans="1:27" ht="12.75" customHeight="1">
      <c r="A102" s="103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</row>
    <row r="103" spans="1:27" ht="12.75" customHeight="1">
      <c r="A103" s="103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</row>
    <row r="104" spans="1:27" ht="12.75" customHeight="1">
      <c r="A104" s="103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</row>
    <row r="105" spans="1:27" ht="12.75" customHeight="1">
      <c r="A105" s="103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</row>
    <row r="106" spans="1:27" ht="12.75" customHeight="1">
      <c r="A106" s="103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</row>
    <row r="107" spans="1:27" ht="12.75" customHeight="1">
      <c r="A107" s="103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</row>
    <row r="108" spans="1:27" ht="12.75" customHeight="1">
      <c r="A108" s="103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</row>
    <row r="109" spans="1:27" ht="12.75" customHeight="1">
      <c r="A109" s="103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</row>
    <row r="110" spans="1:27" ht="12.75" customHeight="1">
      <c r="A110" s="103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</row>
    <row r="111" spans="1:27" ht="12.75" customHeight="1">
      <c r="A111" s="103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</row>
    <row r="112" spans="1:27" ht="12.75" customHeight="1">
      <c r="A112" s="103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</row>
    <row r="113" spans="1:27" ht="12.75" customHeight="1">
      <c r="A113" s="103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</row>
    <row r="114" spans="1:27" ht="12.75" customHeight="1">
      <c r="A114" s="103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</row>
    <row r="115" spans="1:27" ht="12.75" customHeight="1">
      <c r="A115" s="103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</row>
    <row r="116" spans="1:27" ht="12.75" customHeight="1">
      <c r="A116" s="103"/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</row>
    <row r="117" spans="1:27" ht="12.75" customHeight="1">
      <c r="A117" s="103"/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</row>
    <row r="118" spans="1:27" ht="12.75" customHeight="1">
      <c r="A118" s="103"/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</row>
    <row r="119" spans="1:27" ht="12.75" customHeight="1">
      <c r="A119" s="103"/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</row>
    <row r="120" spans="1:27" ht="12.75" customHeight="1">
      <c r="A120" s="103"/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</row>
    <row r="121" spans="1:27" ht="12.75" customHeight="1">
      <c r="A121" s="103"/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</row>
    <row r="122" spans="1:27" ht="12.75" customHeight="1">
      <c r="A122" s="103"/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</row>
    <row r="123" spans="1:27" ht="12.75" customHeight="1">
      <c r="A123" s="103"/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</row>
    <row r="124" spans="1:27" ht="12.75" customHeight="1">
      <c r="A124" s="103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</row>
    <row r="125" spans="1:27" ht="12.75" customHeight="1">
      <c r="A125" s="103"/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</row>
    <row r="126" spans="1:27" ht="12.75" customHeight="1">
      <c r="A126" s="103"/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</row>
    <row r="127" spans="1:27" ht="12.75" customHeight="1">
      <c r="A127" s="103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</row>
    <row r="128" spans="1:27" ht="12.75" customHeight="1">
      <c r="A128" s="103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</row>
    <row r="129" spans="1:27" ht="12.75" customHeight="1">
      <c r="A129" s="103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</row>
    <row r="130" spans="1:27" ht="12.75" customHeight="1">
      <c r="A130" s="103"/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</row>
    <row r="131" spans="1:27" ht="12.75" customHeight="1">
      <c r="A131" s="103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</row>
    <row r="132" spans="1:27" ht="12.75" customHeight="1">
      <c r="A132" s="103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</row>
    <row r="133" spans="1:27" ht="12.75" customHeight="1">
      <c r="A133" s="103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</row>
    <row r="134" spans="1:27" ht="12.75" customHeight="1">
      <c r="A134" s="103"/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</row>
    <row r="135" spans="1:27" ht="12.75" customHeight="1">
      <c r="A135" s="103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</row>
    <row r="136" spans="1:27" ht="12.75" customHeight="1">
      <c r="A136" s="103"/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</row>
    <row r="137" spans="1:27" ht="12.75" customHeight="1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</row>
    <row r="138" spans="1:27" ht="12.75" customHeight="1">
      <c r="A138" s="103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</row>
    <row r="139" spans="1:27" ht="12.75" customHeight="1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</row>
    <row r="140" spans="1:27" ht="12.75" customHeight="1">
      <c r="A140" s="103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</row>
    <row r="141" spans="1:27" ht="12.75" customHeight="1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</row>
    <row r="142" spans="1:27" ht="12.75" customHeight="1">
      <c r="A142" s="103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</row>
    <row r="143" spans="1:27" ht="12.75" customHeight="1">
      <c r="A143" s="103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</row>
    <row r="144" spans="1:27" ht="12.75" customHeight="1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</row>
    <row r="145" spans="1:27" ht="12.75" customHeight="1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</row>
    <row r="146" spans="1:27" ht="12.75" customHeight="1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</row>
    <row r="147" spans="1:27" ht="12.75" customHeight="1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</row>
    <row r="148" spans="1:27" ht="12.75" customHeight="1">
      <c r="A148" s="103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</row>
    <row r="149" spans="1:27" ht="12.75" customHeight="1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</row>
    <row r="150" spans="1:27" ht="12.75" customHeight="1">
      <c r="A150" s="103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</row>
    <row r="151" spans="1:27" ht="12.75" customHeight="1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</row>
    <row r="152" spans="1:27" ht="12.75" customHeight="1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</row>
    <row r="153" spans="1:27" ht="12.75" customHeight="1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</row>
    <row r="154" spans="1:27" ht="12.75" customHeight="1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</row>
    <row r="155" spans="1:27" ht="12.75" customHeight="1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</row>
    <row r="156" spans="1:27" ht="12.75" customHeight="1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</row>
    <row r="157" spans="1:27" ht="12.75" customHeight="1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</row>
    <row r="158" spans="1:27" ht="12.75" customHeight="1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</row>
    <row r="159" spans="1:27" ht="12.75" customHeight="1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</row>
    <row r="160" spans="1:27" ht="12.75" customHeight="1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</row>
    <row r="161" spans="1:27" ht="12.75" customHeight="1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</row>
    <row r="162" spans="1:27" ht="12.75" customHeight="1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</row>
    <row r="163" spans="1:27" ht="12.75" customHeight="1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</row>
    <row r="164" spans="1:27" ht="12.75" customHeight="1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</row>
    <row r="165" spans="1:27" ht="12.75" customHeight="1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</row>
    <row r="166" spans="1:27" ht="12.75" customHeight="1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</row>
    <row r="167" spans="1:27" ht="12.75" customHeight="1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</row>
    <row r="168" spans="1:27" ht="12.75" customHeight="1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</row>
    <row r="169" spans="1:27" ht="12.75" customHeight="1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</row>
    <row r="170" spans="1:27" ht="12.75" customHeight="1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</row>
    <row r="171" spans="1:27" ht="12.75" customHeight="1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</row>
    <row r="172" spans="1:27" ht="12.75" customHeight="1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</row>
    <row r="173" spans="1:27" ht="12.75" customHeight="1">
      <c r="A173" s="103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</row>
    <row r="174" spans="1:27" ht="12.75" customHeight="1">
      <c r="A174" s="103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</row>
    <row r="175" spans="1:27" ht="12.75" customHeight="1">
      <c r="A175" s="103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</row>
    <row r="176" spans="1:27" ht="12.75" customHeight="1">
      <c r="A176" s="103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</row>
    <row r="177" spans="1:27" ht="12.75" customHeight="1">
      <c r="A177" s="103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</row>
    <row r="178" spans="1:27" ht="12.75" customHeight="1">
      <c r="A178" s="103"/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</row>
    <row r="179" spans="1:27" ht="12.75" customHeight="1">
      <c r="A179" s="103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</row>
    <row r="180" spans="1:27" ht="12.75" customHeight="1">
      <c r="A180" s="103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</row>
    <row r="181" spans="1:27" ht="12.75" customHeight="1">
      <c r="A181" s="103"/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</row>
    <row r="182" spans="1:27" ht="12.75" customHeight="1">
      <c r="A182" s="103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</row>
    <row r="183" spans="1:27" ht="12.75" customHeight="1">
      <c r="A183" s="103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</row>
    <row r="184" spans="1:27" ht="12.75" customHeight="1">
      <c r="A184" s="103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</row>
    <row r="185" spans="1:27" ht="12.75" customHeight="1">
      <c r="A185" s="103"/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</row>
    <row r="186" spans="1:27" ht="12.75" customHeight="1">
      <c r="A186" s="103"/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</row>
    <row r="187" spans="1:27" ht="12.75" customHeight="1">
      <c r="A187" s="103"/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</row>
    <row r="188" spans="1:27" ht="12.75" customHeight="1">
      <c r="A188" s="103"/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</row>
    <row r="189" spans="1:27" ht="12.75" customHeight="1">
      <c r="A189" s="103"/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</row>
    <row r="190" spans="1:27" ht="12.75" customHeight="1">
      <c r="A190" s="103"/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</row>
    <row r="191" spans="1:27" ht="12.75" customHeight="1">
      <c r="A191" s="103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</row>
    <row r="192" spans="1:27" ht="12.75" customHeight="1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</row>
    <row r="193" spans="1:27" ht="12.75" customHeight="1">
      <c r="A193" s="103"/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</row>
    <row r="194" spans="1:27" ht="12.75" customHeight="1">
      <c r="A194" s="103"/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</row>
    <row r="195" spans="1:27" ht="12.75" customHeight="1">
      <c r="A195" s="103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</row>
    <row r="196" spans="1:27" ht="12.75" customHeight="1">
      <c r="A196" s="103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</row>
    <row r="197" spans="1:27" ht="12.75" customHeight="1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</row>
    <row r="198" spans="1:27" ht="12.75" customHeight="1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</row>
    <row r="199" spans="1:27" ht="12.75" customHeight="1">
      <c r="A199" s="103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</row>
    <row r="200" spans="1:27" ht="12.75" customHeight="1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</row>
    <row r="201" spans="1:27" ht="12.75" customHeight="1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</row>
    <row r="202" spans="1:27" ht="12.75" customHeight="1">
      <c r="A202" s="103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</row>
    <row r="203" spans="1:27" ht="12.75" customHeight="1">
      <c r="A203" s="103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</row>
    <row r="204" spans="1:27" ht="12.75" customHeight="1">
      <c r="A204" s="103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</row>
    <row r="205" spans="1:27" ht="12.75" customHeight="1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</row>
    <row r="206" spans="1:27" ht="12.75" customHeight="1">
      <c r="A206" s="103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</row>
    <row r="207" spans="1:27" ht="12.75" customHeight="1">
      <c r="A207" s="103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</row>
    <row r="208" spans="1:27" ht="12.75" customHeight="1">
      <c r="A208" s="103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</row>
    <row r="209" spans="1:27" ht="12.75" customHeight="1">
      <c r="A209" s="103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</row>
    <row r="210" spans="1:27" ht="12.75" customHeight="1">
      <c r="A210" s="103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</row>
    <row r="211" spans="1:27" ht="12.75" customHeight="1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</row>
    <row r="212" spans="1:27" ht="12.75" customHeight="1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</row>
    <row r="213" spans="1:27" ht="12.75" customHeight="1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</row>
    <row r="214" spans="1:27" ht="12.75" customHeight="1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</row>
    <row r="215" spans="1:27" ht="12.75" customHeight="1">
      <c r="A215" s="103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</row>
    <row r="216" spans="1:27" ht="12.75" customHeight="1">
      <c r="A216" s="103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</row>
    <row r="217" spans="1:27" ht="12.75" customHeight="1">
      <c r="A217" s="103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</row>
    <row r="218" spans="1:27" ht="12.75" customHeight="1">
      <c r="A218" s="103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</row>
    <row r="219" spans="1:27" ht="12.75" customHeight="1">
      <c r="A219" s="103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</row>
    <row r="220" spans="1:27" ht="12.75" customHeight="1">
      <c r="A220" s="103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</row>
    <row r="221" spans="1:27" ht="12.75" customHeight="1">
      <c r="A221" s="103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</row>
    <row r="222" spans="1:27" ht="12.75" customHeight="1">
      <c r="A222" s="103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</row>
    <row r="223" spans="1:27" ht="12.75" customHeight="1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</row>
    <row r="224" spans="1:27" ht="12.75" customHeight="1">
      <c r="A224" s="103"/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</row>
    <row r="225" spans="1:27" ht="12.75" customHeight="1">
      <c r="A225" s="103"/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</row>
    <row r="226" spans="1:27" ht="12.75" customHeight="1">
      <c r="A226" s="103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</row>
    <row r="227" spans="1:27" ht="12.75" customHeight="1">
      <c r="A227" s="103"/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</row>
    <row r="228" spans="1:27" ht="12.75" customHeight="1">
      <c r="A228" s="103"/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</row>
    <row r="229" spans="1:27" ht="12.75" customHeight="1">
      <c r="A229" s="103"/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</row>
    <row r="230" spans="1:27" ht="12.75" customHeight="1">
      <c r="A230" s="103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</row>
    <row r="231" spans="1:27" ht="12.75" customHeight="1">
      <c r="A231" s="103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</row>
    <row r="232" spans="1:27" ht="12.75" customHeight="1">
      <c r="A232" s="103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</row>
    <row r="233" spans="1:27" ht="12.75" customHeight="1">
      <c r="A233" s="103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</row>
    <row r="234" spans="1:27" ht="12.75" customHeight="1">
      <c r="A234" s="103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</row>
    <row r="235" spans="1:27" ht="12.75" customHeight="1">
      <c r="A235" s="103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</row>
    <row r="236" spans="1:27" ht="12.75" customHeight="1">
      <c r="A236" s="103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</row>
    <row r="237" spans="1:27" ht="12.75" customHeight="1">
      <c r="A237" s="103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</row>
    <row r="238" spans="1:27" ht="12.75" customHeight="1">
      <c r="A238" s="103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</row>
    <row r="239" spans="1:27" ht="12.75" customHeight="1">
      <c r="A239" s="103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</row>
    <row r="240" spans="1:27" ht="12.75" customHeight="1">
      <c r="A240" s="103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</row>
    <row r="241" spans="1:27" ht="12.75" customHeight="1">
      <c r="A241" s="103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</row>
    <row r="242" spans="1:27" ht="12.75" customHeight="1">
      <c r="A242" s="103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</row>
    <row r="243" spans="1:27" ht="12.75" customHeight="1">
      <c r="A243" s="103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</row>
    <row r="244" spans="1:27" ht="12.75" customHeight="1">
      <c r="A244" s="103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</row>
    <row r="245" spans="1:27" ht="12.75" customHeight="1">
      <c r="A245" s="103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</row>
    <row r="246" spans="1:27" ht="12.75" customHeight="1">
      <c r="A246" s="103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</row>
    <row r="247" spans="1:27" ht="12.75" customHeight="1">
      <c r="A247" s="103"/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/>
    </row>
    <row r="248" spans="1:27" ht="12.75" customHeight="1">
      <c r="A248" s="103"/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</row>
    <row r="249" spans="1:27" ht="12.75" customHeight="1">
      <c r="A249" s="103"/>
      <c r="B249" s="103"/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/>
    </row>
    <row r="250" spans="1:27" ht="12.75" customHeight="1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  <c r="AA250" s="103"/>
    </row>
    <row r="251" spans="1:27" ht="12.75" customHeight="1">
      <c r="A251" s="103"/>
      <c r="B251" s="103"/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/>
    </row>
    <row r="252" spans="1:27" ht="12.75" customHeight="1">
      <c r="A252" s="103"/>
      <c r="B252" s="103"/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/>
    </row>
    <row r="253" spans="1:27" ht="12.75" customHeight="1">
      <c r="A253" s="103"/>
      <c r="B253" s="103"/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</row>
    <row r="254" spans="1:27" ht="12.75" customHeight="1">
      <c r="A254" s="103"/>
      <c r="B254" s="103"/>
      <c r="C254" s="103"/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</row>
    <row r="255" spans="1:27" ht="12.75" customHeight="1">
      <c r="A255" s="103"/>
      <c r="B255" s="103"/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</row>
    <row r="256" spans="1:27" ht="12.75" customHeight="1">
      <c r="A256" s="103"/>
      <c r="B256" s="103"/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</row>
    <row r="257" spans="1:27" ht="12.75" customHeight="1">
      <c r="A257" s="103"/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  <c r="AA257" s="103"/>
    </row>
    <row r="258" spans="1:27" ht="12.75" customHeight="1">
      <c r="A258" s="103"/>
      <c r="B258" s="103"/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</row>
    <row r="259" spans="1:27" ht="12.75" customHeight="1">
      <c r="A259" s="103"/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/>
    </row>
    <row r="260" spans="1:27" ht="12.75" customHeight="1">
      <c r="A260" s="103"/>
      <c r="B260" s="103"/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/>
    </row>
    <row r="261" spans="1:27" ht="12.75" customHeight="1">
      <c r="A261" s="103"/>
      <c r="B261" s="103"/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</row>
    <row r="262" spans="1:27" ht="12.75" customHeight="1">
      <c r="A262" s="103"/>
      <c r="B262" s="103"/>
      <c r="C262" s="103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</row>
    <row r="263" spans="1:27" ht="12.75" customHeight="1">
      <c r="A263" s="103"/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</row>
    <row r="264" spans="1:27" ht="12.75" customHeight="1">
      <c r="A264" s="103"/>
      <c r="B264" s="103"/>
      <c r="C264" s="103"/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</row>
    <row r="265" spans="1:27" ht="12.75" customHeight="1">
      <c r="A265" s="103"/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</row>
    <row r="266" spans="1:27" ht="12.75" customHeight="1">
      <c r="A266" s="103"/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/>
    </row>
    <row r="267" spans="1:27" ht="12.75" customHeight="1">
      <c r="A267" s="103"/>
      <c r="B267" s="103"/>
      <c r="C267" s="103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</row>
    <row r="268" spans="1:27" ht="12.75" customHeight="1">
      <c r="A268" s="103"/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/>
    </row>
    <row r="269" spans="1:27" ht="12.75" customHeight="1">
      <c r="A269" s="103"/>
      <c r="B269" s="103"/>
      <c r="C269" s="103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</row>
    <row r="270" spans="1:27" ht="12.75" customHeight="1">
      <c r="A270" s="103"/>
      <c r="B270" s="103"/>
      <c r="C270" s="103"/>
      <c r="D270" s="103"/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</row>
    <row r="271" spans="1:27" ht="12.75" customHeight="1">
      <c r="A271" s="103"/>
      <c r="B271" s="103"/>
      <c r="C271" s="103"/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</row>
    <row r="272" spans="1:27" ht="12.75" customHeight="1">
      <c r="A272" s="103"/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</row>
    <row r="273" spans="1:27" ht="12.75" customHeight="1">
      <c r="A273" s="103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</row>
    <row r="274" spans="1:27" ht="12.75" customHeight="1">
      <c r="A274" s="103"/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/>
    </row>
    <row r="275" spans="1:27" ht="12.75" customHeight="1">
      <c r="A275" s="103"/>
      <c r="B275" s="103"/>
      <c r="C275" s="103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/>
    </row>
    <row r="276" spans="1:27" ht="12.75" customHeight="1">
      <c r="A276" s="103"/>
      <c r="B276" s="103"/>
      <c r="C276" s="103"/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  <c r="AA276" s="103"/>
    </row>
    <row r="277" spans="1:27" ht="12.75" customHeight="1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  <c r="AA277" s="103"/>
    </row>
    <row r="278" spans="1:27" ht="12.75" customHeight="1">
      <c r="A278" s="103"/>
      <c r="B278" s="103"/>
      <c r="C278" s="103"/>
      <c r="D278" s="103"/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/>
    </row>
    <row r="279" spans="1:27" ht="12.75" customHeight="1">
      <c r="A279" s="103"/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/>
    </row>
    <row r="280" spans="1:27" ht="12.75" customHeight="1">
      <c r="A280" s="103"/>
      <c r="B280" s="103"/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  <c r="AA280" s="103"/>
    </row>
    <row r="281" spans="1:27" ht="12.75" customHeight="1">
      <c r="A281" s="103"/>
      <c r="B281" s="103"/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  <c r="AA281" s="103"/>
    </row>
    <row r="282" spans="1:27" ht="12.75" customHeight="1">
      <c r="A282" s="103"/>
      <c r="B282" s="103"/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</row>
    <row r="283" spans="1:27" ht="12.75" customHeight="1">
      <c r="A283" s="103"/>
      <c r="B283" s="103"/>
      <c r="C283" s="103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</row>
    <row r="284" spans="1:27" ht="12.75" customHeight="1">
      <c r="A284" s="103"/>
      <c r="B284" s="103"/>
      <c r="C284" s="103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  <c r="AA284" s="103"/>
    </row>
    <row r="285" spans="1:27" ht="12.75" customHeight="1">
      <c r="A285" s="103"/>
      <c r="B285" s="103"/>
      <c r="C285" s="103"/>
      <c r="D285" s="103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  <c r="AA285" s="103"/>
    </row>
    <row r="286" spans="1:27" ht="12.75" customHeight="1">
      <c r="A286" s="103"/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  <c r="AA286" s="103"/>
    </row>
    <row r="287" spans="1:27" ht="12.75" customHeight="1">
      <c r="A287" s="103"/>
      <c r="B287" s="103"/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</row>
    <row r="288" spans="1:27" ht="12.75" customHeight="1">
      <c r="A288" s="103"/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/>
    </row>
    <row r="289" spans="1:27" ht="12.75" customHeight="1">
      <c r="A289" s="103"/>
      <c r="B289" s="103"/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  <c r="AA289" s="103"/>
    </row>
    <row r="290" spans="1:27" ht="12.75" customHeight="1">
      <c r="A290" s="103"/>
      <c r="B290" s="103"/>
      <c r="C290" s="103"/>
      <c r="D290" s="103"/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  <c r="AA290" s="103"/>
    </row>
    <row r="291" spans="1:27" ht="12.75" customHeight="1">
      <c r="A291" s="103"/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</row>
    <row r="292" spans="1:27" ht="12.75" customHeight="1">
      <c r="A292" s="103"/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</row>
    <row r="293" spans="1:27" ht="12.75" customHeight="1">
      <c r="A293" s="103"/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  <c r="AA293" s="103"/>
    </row>
    <row r="294" spans="1:27" ht="12.75" customHeight="1">
      <c r="A294" s="103"/>
      <c r="B294" s="103"/>
      <c r="C294" s="103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  <c r="AA294" s="103"/>
    </row>
    <row r="295" spans="1:27" ht="12.75" customHeight="1">
      <c r="A295" s="103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  <c r="AA295" s="103"/>
    </row>
    <row r="296" spans="1:27" ht="12.75" customHeight="1">
      <c r="A296" s="103"/>
      <c r="B296" s="103"/>
      <c r="C296" s="103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  <c r="AA296" s="103"/>
    </row>
    <row r="297" spans="1:27" ht="12.75" customHeight="1">
      <c r="A297" s="103"/>
      <c r="B297" s="103"/>
      <c r="C297" s="103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</row>
    <row r="298" spans="1:27" ht="12.75" customHeight="1">
      <c r="A298" s="103"/>
      <c r="B298" s="103"/>
      <c r="C298" s="103"/>
      <c r="D298" s="103"/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  <c r="AA298" s="103"/>
    </row>
    <row r="299" spans="1:27" ht="12.75" customHeight="1">
      <c r="A299" s="103"/>
      <c r="B299" s="103"/>
      <c r="C299" s="103"/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  <c r="AA299" s="103"/>
    </row>
    <row r="300" spans="1:27" ht="12.75" customHeight="1">
      <c r="A300" s="103"/>
      <c r="B300" s="103"/>
      <c r="C300" s="103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  <c r="AA300" s="103"/>
    </row>
    <row r="301" spans="1:27" ht="12.75" customHeight="1">
      <c r="A301" s="103"/>
      <c r="B301" s="103"/>
      <c r="C301" s="103"/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  <c r="AA301" s="103"/>
    </row>
    <row r="302" spans="1:27" ht="12.75" customHeight="1">
      <c r="A302" s="103"/>
      <c r="B302" s="103"/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  <c r="AA302" s="103"/>
    </row>
    <row r="303" spans="1:27" ht="12.75" customHeight="1">
      <c r="A303" s="103"/>
      <c r="B303" s="103"/>
      <c r="C303" s="103"/>
      <c r="D303" s="103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  <c r="AA303" s="103"/>
    </row>
    <row r="304" spans="1:27" ht="12.75" customHeight="1">
      <c r="A304" s="103"/>
      <c r="B304" s="103"/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  <c r="AA304" s="103"/>
    </row>
    <row r="305" spans="1:27" ht="12.75" customHeight="1">
      <c r="A305" s="103"/>
      <c r="B305" s="103"/>
      <c r="C305" s="103"/>
      <c r="D305" s="103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  <c r="AA305" s="103"/>
    </row>
    <row r="306" spans="1:27" ht="12.75" customHeight="1">
      <c r="A306" s="103"/>
      <c r="B306" s="103"/>
      <c r="C306" s="103"/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  <c r="AA306" s="103"/>
    </row>
    <row r="307" spans="1:27" ht="12.75" customHeight="1">
      <c r="A307" s="103"/>
      <c r="B307" s="103"/>
      <c r="C307" s="103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  <c r="AA307" s="103"/>
    </row>
    <row r="308" spans="1:27" ht="12.75" customHeight="1">
      <c r="A308" s="103"/>
      <c r="B308" s="103"/>
      <c r="C308" s="103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  <c r="AA308" s="103"/>
    </row>
    <row r="309" spans="1:27" ht="12.75" customHeight="1">
      <c r="A309" s="103"/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</row>
    <row r="310" spans="1:27" ht="12.75" customHeight="1">
      <c r="A310" s="103"/>
      <c r="B310" s="103"/>
      <c r="C310" s="103"/>
      <c r="D310" s="103"/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  <c r="AA310" s="103"/>
    </row>
    <row r="311" spans="1:27" ht="12.75" customHeight="1">
      <c r="A311" s="103"/>
      <c r="B311" s="103"/>
      <c r="C311" s="103"/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  <c r="AA311" s="103"/>
    </row>
    <row r="312" spans="1:27" ht="12.75" customHeight="1">
      <c r="A312" s="103"/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  <c r="AA312" s="103"/>
    </row>
    <row r="313" spans="1:27" ht="12.75" customHeight="1">
      <c r="A313" s="103"/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  <c r="AA313" s="103"/>
    </row>
    <row r="314" spans="1:27" ht="12.75" customHeight="1">
      <c r="A314" s="103"/>
      <c r="B314" s="103"/>
      <c r="C314" s="103"/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  <c r="AA314" s="103"/>
    </row>
    <row r="315" spans="1:27" ht="12.75" customHeight="1">
      <c r="A315" s="103"/>
      <c r="B315" s="103"/>
      <c r="C315" s="103"/>
      <c r="D315" s="103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  <c r="AA315" s="103"/>
    </row>
    <row r="316" spans="1:27" ht="12.75" customHeight="1">
      <c r="A316" s="103"/>
      <c r="B316" s="103"/>
      <c r="C316" s="103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  <c r="AA316" s="103"/>
    </row>
    <row r="317" spans="1:27" ht="12.75" customHeight="1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</row>
    <row r="318" spans="1:27" ht="12.75" customHeight="1">
      <c r="A318" s="103"/>
      <c r="B318" s="103"/>
      <c r="C318" s="103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  <c r="AA318" s="103"/>
    </row>
    <row r="319" spans="1:27" ht="12.75" customHeight="1">
      <c r="A319" s="103"/>
      <c r="B319" s="103"/>
      <c r="C319" s="103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  <c r="AA319" s="103"/>
    </row>
    <row r="320" spans="1:27" ht="12.75" customHeight="1">
      <c r="A320" s="103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</row>
    <row r="321" spans="1:27" ht="12.75" customHeight="1">
      <c r="A321" s="103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</row>
    <row r="322" spans="1:27" ht="12.75" customHeight="1">
      <c r="A322" s="103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</row>
    <row r="323" spans="1:27" ht="12.75" customHeight="1">
      <c r="A323" s="103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</row>
    <row r="324" spans="1:27" ht="12.75" customHeight="1">
      <c r="A324" s="103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</row>
    <row r="325" spans="1:27" ht="12.75" customHeight="1">
      <c r="A325" s="103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</row>
    <row r="326" spans="1:27" ht="12.75" customHeight="1">
      <c r="A326" s="103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</row>
    <row r="327" spans="1:27" ht="12.75" customHeight="1">
      <c r="A327" s="103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</row>
    <row r="328" spans="1:27" ht="12.75" customHeight="1">
      <c r="A328" s="103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</row>
    <row r="329" spans="1:27" ht="12.75" customHeight="1">
      <c r="A329" s="103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</row>
    <row r="330" spans="1:27" ht="12.75" customHeight="1">
      <c r="A330" s="103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</row>
    <row r="331" spans="1:27" ht="12.75" customHeight="1">
      <c r="A331" s="103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</row>
    <row r="332" spans="1:27" ht="12.75" customHeight="1">
      <c r="A332" s="103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</row>
    <row r="333" spans="1:27" ht="12.75" customHeight="1">
      <c r="A333" s="103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</row>
    <row r="334" spans="1:27" ht="12.75" customHeight="1">
      <c r="A334" s="103"/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  <c r="AA334" s="103"/>
    </row>
    <row r="335" spans="1:27" ht="12.75" customHeight="1">
      <c r="A335" s="103"/>
      <c r="B335" s="103"/>
      <c r="C335" s="103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  <c r="AA335" s="103"/>
    </row>
    <row r="336" spans="1:27" ht="12.75" customHeight="1">
      <c r="A336" s="103"/>
      <c r="B336" s="103"/>
      <c r="C336" s="103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  <c r="AA336" s="103"/>
    </row>
    <row r="337" spans="1:27" ht="12.75" customHeight="1">
      <c r="A337" s="103"/>
      <c r="B337" s="103"/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  <c r="AA337" s="103"/>
    </row>
    <row r="338" spans="1:27" ht="12.75" customHeight="1">
      <c r="A338" s="103"/>
      <c r="B338" s="103"/>
      <c r="C338" s="103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  <c r="AA338" s="103"/>
    </row>
    <row r="339" spans="1:27" ht="12.75" customHeight="1">
      <c r="A339" s="103"/>
      <c r="B339" s="103"/>
      <c r="C339" s="103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  <c r="AA339" s="103"/>
    </row>
    <row r="340" spans="1:27" ht="12.75" customHeight="1">
      <c r="A340" s="103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</row>
    <row r="341" spans="1:27" ht="12.75" customHeight="1">
      <c r="A341" s="103"/>
      <c r="B341" s="103"/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  <c r="AA341" s="103"/>
    </row>
    <row r="342" spans="1:27" ht="12.75" customHeight="1">
      <c r="A342" s="103"/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</row>
    <row r="343" spans="1:27" ht="12.75" customHeight="1">
      <c r="A343" s="103"/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</row>
    <row r="344" spans="1:27" ht="12.75" customHeight="1">
      <c r="A344" s="103"/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</row>
    <row r="345" spans="1:27" ht="12.75" customHeight="1">
      <c r="A345" s="103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</row>
    <row r="346" spans="1:27" ht="12.75" customHeight="1">
      <c r="A346" s="103"/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</row>
    <row r="347" spans="1:27" ht="12.75" customHeight="1">
      <c r="A347" s="103"/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</row>
    <row r="348" spans="1:27" ht="12.75" customHeight="1">
      <c r="A348" s="103"/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</row>
    <row r="349" spans="1:27" ht="12.75" customHeight="1">
      <c r="A349" s="103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</row>
    <row r="350" spans="1:27" ht="12.75" customHeight="1">
      <c r="A350" s="103"/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</row>
    <row r="351" spans="1:27" ht="12.75" customHeight="1">
      <c r="A351" s="103"/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</row>
    <row r="352" spans="1:27" ht="12.75" customHeight="1">
      <c r="A352" s="103"/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</row>
    <row r="353" spans="1:27" ht="12.75" customHeight="1">
      <c r="A353" s="103"/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</row>
    <row r="354" spans="1:27" ht="12.75" customHeight="1">
      <c r="A354" s="103"/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</row>
    <row r="355" spans="1:27" ht="12.75" customHeight="1">
      <c r="A355" s="103"/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</row>
    <row r="356" spans="1:27" ht="12.75" customHeight="1">
      <c r="A356" s="103"/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</row>
    <row r="357" spans="1:27" ht="12.75" customHeight="1">
      <c r="A357" s="103"/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</row>
    <row r="358" spans="1:27" ht="12.75" customHeight="1">
      <c r="A358" s="103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</row>
    <row r="359" spans="1:27" ht="12.75" customHeight="1">
      <c r="A359" s="103"/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</row>
    <row r="360" spans="1:27" ht="12.75" customHeight="1">
      <c r="A360" s="103"/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</row>
    <row r="361" spans="1:27" ht="12.75" customHeight="1">
      <c r="A361" s="103"/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</row>
    <row r="362" spans="1:27" ht="12.75" customHeight="1">
      <c r="A362" s="103"/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</row>
    <row r="363" spans="1:27" ht="12.75" customHeight="1">
      <c r="A363" s="103"/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</row>
    <row r="364" spans="1:27" ht="12.75" customHeight="1">
      <c r="A364" s="103"/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</row>
    <row r="365" spans="1:27" ht="12.75" customHeight="1">
      <c r="A365" s="103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</row>
    <row r="366" spans="1:27" ht="12.75" customHeight="1">
      <c r="A366" s="103"/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</row>
    <row r="367" spans="1:27" ht="12.75" customHeight="1">
      <c r="A367" s="103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</row>
    <row r="368" spans="1:27" ht="12.75" customHeight="1">
      <c r="A368" s="103"/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</row>
    <row r="369" spans="1:27" ht="12.75" customHeight="1">
      <c r="A369" s="103"/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</row>
    <row r="370" spans="1:27" ht="12.75" customHeight="1">
      <c r="A370" s="103"/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</row>
    <row r="371" spans="1:27" ht="12.75" customHeight="1">
      <c r="A371" s="103"/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</row>
    <row r="372" spans="1:27" ht="12.75" customHeight="1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</row>
    <row r="373" spans="1:27" ht="12.75" customHeight="1">
      <c r="A373" s="103"/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</row>
    <row r="374" spans="1:27" ht="12.75" customHeight="1">
      <c r="A374" s="103"/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</row>
    <row r="375" spans="1:27" ht="12.75" customHeight="1">
      <c r="A375" s="103"/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</row>
    <row r="376" spans="1:27" ht="12.75" customHeight="1">
      <c r="A376" s="103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</row>
    <row r="377" spans="1:27" ht="12.75" customHeight="1">
      <c r="A377" s="103"/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</row>
    <row r="378" spans="1:27" ht="12.75" customHeight="1">
      <c r="A378" s="103"/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</row>
    <row r="379" spans="1:27" ht="12.75" customHeight="1">
      <c r="A379" s="103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</row>
    <row r="380" spans="1:27" ht="12.75" customHeight="1">
      <c r="A380" s="103"/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</row>
    <row r="381" spans="1:27" ht="12.75" customHeight="1">
      <c r="A381" s="103"/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</row>
    <row r="382" spans="1:27" ht="12.75" customHeight="1">
      <c r="A382" s="103"/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</row>
    <row r="383" spans="1:27" ht="12.75" customHeight="1">
      <c r="A383" s="103"/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</row>
    <row r="384" spans="1:27" ht="12.75" customHeight="1">
      <c r="A384" s="103"/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</row>
    <row r="385" spans="1:27" ht="12.75" customHeight="1">
      <c r="A385" s="103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</row>
    <row r="386" spans="1:27" ht="12.75" customHeight="1">
      <c r="A386" s="103"/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</row>
    <row r="387" spans="1:27" ht="12.75" customHeight="1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</row>
    <row r="388" spans="1:27" ht="12.75" customHeight="1">
      <c r="A388" s="103"/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</row>
    <row r="389" spans="1:27" ht="12.75" customHeight="1">
      <c r="A389" s="103"/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</row>
    <row r="390" spans="1:27" ht="12.75" customHeight="1">
      <c r="A390" s="103"/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</row>
    <row r="391" spans="1:27" ht="12.75" customHeight="1">
      <c r="A391" s="103"/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</row>
    <row r="392" spans="1:27" ht="12.75" customHeight="1">
      <c r="A392" s="103"/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</row>
    <row r="393" spans="1:27" ht="12.75" customHeight="1">
      <c r="A393" s="103"/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</row>
    <row r="394" spans="1:27" ht="12.75" customHeight="1">
      <c r="A394" s="103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</row>
    <row r="395" spans="1:27" ht="12.75" customHeight="1">
      <c r="A395" s="103"/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</row>
    <row r="396" spans="1:27" ht="12.75" customHeight="1">
      <c r="A396" s="103"/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</row>
    <row r="397" spans="1:27" ht="12.75" customHeight="1">
      <c r="A397" s="103"/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</row>
    <row r="398" spans="1:27" ht="12.75" customHeight="1">
      <c r="A398" s="103"/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</row>
    <row r="399" spans="1:27" ht="12.75" customHeight="1">
      <c r="A399" s="103"/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</row>
    <row r="400" spans="1:27" ht="12.75" customHeight="1">
      <c r="A400" s="103"/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</row>
    <row r="401" spans="1:27" ht="12.75" customHeight="1">
      <c r="A401" s="103"/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</row>
    <row r="402" spans="1:27" ht="12.75" customHeight="1">
      <c r="A402" s="103"/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</row>
    <row r="403" spans="1:27" ht="12.75" customHeight="1">
      <c r="A403" s="103"/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</row>
    <row r="404" spans="1:27" ht="12.75" customHeight="1">
      <c r="A404" s="103"/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</row>
    <row r="405" spans="1:27" ht="12.75" customHeight="1">
      <c r="A405" s="103"/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</row>
    <row r="406" spans="1:27" ht="12.75" customHeight="1">
      <c r="A406" s="103"/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</row>
    <row r="407" spans="1:27" ht="12.75" customHeight="1">
      <c r="A407" s="103"/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</row>
    <row r="408" spans="1:27" ht="12.75" customHeight="1">
      <c r="A408" s="103"/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</row>
    <row r="409" spans="1:27" ht="12.75" customHeight="1">
      <c r="A409" s="103"/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</row>
    <row r="410" spans="1:27" ht="12.75" customHeight="1">
      <c r="A410" s="103"/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</row>
    <row r="411" spans="1:27" ht="12.75" customHeight="1">
      <c r="A411" s="103"/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</row>
    <row r="412" spans="1:27" ht="12.75" customHeight="1">
      <c r="A412" s="103"/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</row>
    <row r="413" spans="1:27" ht="12.75" customHeight="1">
      <c r="A413" s="103"/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</row>
    <row r="414" spans="1:27" ht="12.75" customHeight="1">
      <c r="A414" s="103"/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</row>
    <row r="415" spans="1:27" ht="12.75" customHeight="1">
      <c r="A415" s="103"/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</row>
    <row r="416" spans="1:27" ht="12.75" customHeight="1">
      <c r="A416" s="103"/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</row>
    <row r="417" spans="1:27" ht="12.75" customHeight="1">
      <c r="A417" s="103"/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</row>
    <row r="418" spans="1:27" ht="12.75" customHeight="1">
      <c r="A418" s="103"/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</row>
    <row r="419" spans="1:27" ht="12.75" customHeight="1">
      <c r="A419" s="103"/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</row>
    <row r="420" spans="1:27" ht="12.75" customHeight="1">
      <c r="A420" s="103"/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</row>
    <row r="421" spans="1:27" ht="12.75" customHeight="1">
      <c r="A421" s="103"/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</row>
    <row r="422" spans="1:27" ht="12.75" customHeight="1">
      <c r="A422" s="103"/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</row>
    <row r="423" spans="1:27" ht="12.75" customHeight="1">
      <c r="A423" s="103"/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</row>
    <row r="424" spans="1:27" ht="12.75" customHeight="1">
      <c r="A424" s="103"/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</row>
    <row r="425" spans="1:27" ht="12.75" customHeight="1">
      <c r="A425" s="103"/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</row>
    <row r="426" spans="1:27" ht="12.75" customHeight="1">
      <c r="A426" s="103"/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</row>
    <row r="427" spans="1:27" ht="12.75" customHeight="1">
      <c r="A427" s="103"/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</row>
    <row r="428" spans="1:27" ht="12.75" customHeight="1">
      <c r="A428" s="103"/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</row>
    <row r="429" spans="1:27" ht="12.75" customHeight="1">
      <c r="A429" s="103"/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</row>
    <row r="430" spans="1:27" ht="12.75" customHeight="1">
      <c r="A430" s="103"/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</row>
    <row r="431" spans="1:27" ht="12.75" customHeight="1">
      <c r="A431" s="103"/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</row>
    <row r="432" spans="1:27" ht="12.75" customHeight="1">
      <c r="A432" s="103"/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</row>
    <row r="433" spans="1:27" ht="12.75" customHeight="1">
      <c r="A433" s="103"/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</row>
    <row r="434" spans="1:27" ht="12.75" customHeight="1">
      <c r="A434" s="103"/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</row>
    <row r="435" spans="1:27" ht="12.75" customHeight="1">
      <c r="A435" s="103"/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</row>
    <row r="436" spans="1:27" ht="12.75" customHeight="1">
      <c r="A436" s="103"/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</row>
    <row r="437" spans="1:27" ht="12.75" customHeight="1">
      <c r="A437" s="103"/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</row>
    <row r="438" spans="1:27" ht="12.75" customHeight="1">
      <c r="A438" s="103"/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</row>
    <row r="439" spans="1:27" ht="12.75" customHeight="1">
      <c r="A439" s="103"/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</row>
    <row r="440" spans="1:27" ht="12.75" customHeight="1">
      <c r="A440" s="103"/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</row>
    <row r="441" spans="1:27" ht="12.75" customHeight="1">
      <c r="A441" s="103"/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</row>
    <row r="442" spans="1:27" ht="12.75" customHeight="1">
      <c r="A442" s="103"/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</row>
    <row r="443" spans="1:27" ht="12.75" customHeight="1">
      <c r="A443" s="103"/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</row>
    <row r="444" spans="1:27" ht="12.75" customHeight="1">
      <c r="A444" s="103"/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</row>
    <row r="445" spans="1:27" ht="12.75" customHeight="1">
      <c r="A445" s="103"/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</row>
    <row r="446" spans="1:27" ht="12.75" customHeight="1">
      <c r="A446" s="103"/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</row>
    <row r="447" spans="1:27" ht="12.75" customHeight="1">
      <c r="A447" s="103"/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</row>
    <row r="448" spans="1:27" ht="12.75" customHeight="1">
      <c r="A448" s="103"/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</row>
    <row r="449" spans="1:27" ht="12.75" customHeight="1">
      <c r="A449" s="103"/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</row>
    <row r="450" spans="1:27" ht="12.75" customHeight="1">
      <c r="A450" s="103"/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</row>
    <row r="451" spans="1:27" ht="12.75" customHeight="1">
      <c r="A451" s="103"/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</row>
    <row r="452" spans="1:27" ht="12.75" customHeight="1">
      <c r="A452" s="103"/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</row>
    <row r="453" spans="1:27" ht="12.75" customHeight="1">
      <c r="A453" s="103"/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</row>
    <row r="454" spans="1:27" ht="12.75" customHeight="1">
      <c r="A454" s="103"/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</row>
    <row r="455" spans="1:27" ht="12.75" customHeight="1">
      <c r="A455" s="103"/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</row>
    <row r="456" spans="1:27" ht="12.75" customHeight="1">
      <c r="A456" s="103"/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</row>
    <row r="457" spans="1:27" ht="12.75" customHeight="1">
      <c r="A457" s="103"/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</row>
    <row r="458" spans="1:27" ht="12.75" customHeight="1">
      <c r="A458" s="103"/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</row>
    <row r="459" spans="1:27" ht="12.75" customHeight="1">
      <c r="A459" s="103"/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</row>
    <row r="460" spans="1:27" ht="12.75" customHeight="1">
      <c r="A460" s="103"/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</row>
    <row r="461" spans="1:27" ht="12.75" customHeight="1">
      <c r="A461" s="103"/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</row>
    <row r="462" spans="1:27" ht="12.75" customHeight="1">
      <c r="A462" s="103"/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</row>
    <row r="463" spans="1:27" ht="12.75" customHeight="1">
      <c r="A463" s="103"/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</row>
    <row r="464" spans="1:27" ht="12.75" customHeight="1">
      <c r="A464" s="103"/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</row>
    <row r="465" spans="1:27" ht="12.75" customHeight="1">
      <c r="A465" s="103"/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</row>
    <row r="466" spans="1:27" ht="12.75" customHeight="1">
      <c r="A466" s="103"/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</row>
    <row r="467" spans="1:27" ht="12.75" customHeight="1">
      <c r="A467" s="103"/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</row>
    <row r="468" spans="1:27" ht="12.75" customHeight="1">
      <c r="A468" s="103"/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</row>
    <row r="469" spans="1:27" ht="12.75" customHeight="1">
      <c r="A469" s="103"/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</row>
    <row r="470" spans="1:27" ht="12.75" customHeight="1">
      <c r="A470" s="103"/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</row>
    <row r="471" spans="1:27" ht="12.75" customHeight="1">
      <c r="A471" s="103"/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</row>
    <row r="472" spans="1:27" ht="12.75" customHeight="1">
      <c r="A472" s="103"/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</row>
    <row r="473" spans="1:27" ht="12.75" customHeight="1">
      <c r="A473" s="103"/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</row>
    <row r="474" spans="1:27" ht="12.75" customHeight="1">
      <c r="A474" s="103"/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</row>
    <row r="475" spans="1:27" ht="12.75" customHeight="1">
      <c r="A475" s="103"/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  <c r="AA475" s="103"/>
    </row>
    <row r="476" spans="1:27" ht="12.75" customHeight="1">
      <c r="A476" s="103"/>
      <c r="B476" s="103"/>
      <c r="C476" s="103"/>
      <c r="D476" s="103"/>
      <c r="E476" s="103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  <c r="Y476" s="103"/>
      <c r="Z476" s="103"/>
      <c r="AA476" s="103"/>
    </row>
    <row r="477" spans="1:27" ht="12.75" customHeight="1">
      <c r="A477" s="103"/>
      <c r="B477" s="103"/>
      <c r="C477" s="103"/>
      <c r="D477" s="103"/>
      <c r="E477" s="103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  <c r="Y477" s="103"/>
      <c r="Z477" s="103"/>
      <c r="AA477" s="103"/>
    </row>
    <row r="478" spans="1:27" ht="12.75" customHeight="1">
      <c r="A478" s="103"/>
      <c r="B478" s="103"/>
      <c r="C478" s="103"/>
      <c r="D478" s="103"/>
      <c r="E478" s="103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  <c r="Y478" s="103"/>
      <c r="Z478" s="103"/>
      <c r="AA478" s="103"/>
    </row>
    <row r="479" spans="1:27" ht="12.75" customHeight="1">
      <c r="A479" s="103"/>
      <c r="B479" s="103"/>
      <c r="C479" s="103"/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  <c r="Y479" s="103"/>
      <c r="Z479" s="103"/>
      <c r="AA479" s="103"/>
    </row>
    <row r="480" spans="1:27" ht="12.75" customHeight="1">
      <c r="A480" s="103"/>
      <c r="B480" s="103"/>
      <c r="C480" s="103"/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  <c r="Y480" s="103"/>
      <c r="Z480" s="103"/>
      <c r="AA480" s="103"/>
    </row>
    <row r="481" spans="1:27" ht="12.75" customHeight="1">
      <c r="A481" s="103"/>
      <c r="B481" s="103"/>
      <c r="C481" s="103"/>
      <c r="D481" s="103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  <c r="Y481" s="103"/>
      <c r="Z481" s="103"/>
      <c r="AA481" s="103"/>
    </row>
    <row r="482" spans="1:27" ht="12.75" customHeight="1">
      <c r="A482" s="103"/>
      <c r="B482" s="103"/>
      <c r="C482" s="103"/>
      <c r="D482" s="103"/>
      <c r="E482" s="103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  <c r="Y482" s="103"/>
      <c r="Z482" s="103"/>
      <c r="AA482" s="103"/>
    </row>
    <row r="483" spans="1:27" ht="12.75" customHeight="1">
      <c r="A483" s="103"/>
      <c r="B483" s="103"/>
      <c r="C483" s="103"/>
      <c r="D483" s="103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  <c r="Y483" s="103"/>
      <c r="Z483" s="103"/>
      <c r="AA483" s="103"/>
    </row>
    <row r="484" spans="1:27" ht="12.75" customHeight="1">
      <c r="A484" s="103"/>
      <c r="B484" s="103"/>
      <c r="C484" s="103"/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  <c r="Y484" s="103"/>
      <c r="Z484" s="103"/>
      <c r="AA484" s="103"/>
    </row>
    <row r="485" spans="1:27" ht="12.75" customHeight="1">
      <c r="A485" s="103"/>
      <c r="B485" s="103"/>
      <c r="C485" s="103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  <c r="Y485" s="103"/>
      <c r="Z485" s="103"/>
      <c r="AA485" s="103"/>
    </row>
    <row r="486" spans="1:27" ht="12.75" customHeight="1">
      <c r="A486" s="103"/>
      <c r="B486" s="103"/>
      <c r="C486" s="103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  <c r="Y486" s="103"/>
      <c r="Z486" s="103"/>
      <c r="AA486" s="103"/>
    </row>
    <row r="487" spans="1:27" ht="12.75" customHeight="1">
      <c r="A487" s="103"/>
      <c r="B487" s="103"/>
      <c r="C487" s="103"/>
      <c r="D487" s="103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  <c r="Y487" s="103"/>
      <c r="Z487" s="103"/>
      <c r="AA487" s="103"/>
    </row>
    <row r="488" spans="1:27" ht="12.75" customHeight="1">
      <c r="A488" s="103"/>
      <c r="B488" s="103"/>
      <c r="C488" s="103"/>
      <c r="D488" s="103"/>
      <c r="E488" s="103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  <c r="Y488" s="103"/>
      <c r="Z488" s="103"/>
      <c r="AA488" s="103"/>
    </row>
    <row r="489" spans="1:27" ht="12.75" customHeight="1">
      <c r="A489" s="103"/>
      <c r="B489" s="103"/>
      <c r="C489" s="103"/>
      <c r="D489" s="103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  <c r="Y489" s="103"/>
      <c r="Z489" s="103"/>
      <c r="AA489" s="103"/>
    </row>
    <row r="490" spans="1:27" ht="12.75" customHeight="1">
      <c r="A490" s="103"/>
      <c r="B490" s="103"/>
      <c r="C490" s="103"/>
      <c r="D490" s="103"/>
      <c r="E490" s="103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  <c r="Y490" s="103"/>
      <c r="Z490" s="103"/>
      <c r="AA490" s="103"/>
    </row>
    <row r="491" spans="1:27" ht="12.75" customHeight="1">
      <c r="A491" s="103"/>
      <c r="B491" s="103"/>
      <c r="C491" s="103"/>
      <c r="D491" s="103"/>
      <c r="E491" s="103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  <c r="Y491" s="103"/>
      <c r="Z491" s="103"/>
      <c r="AA491" s="103"/>
    </row>
    <row r="492" spans="1:27" ht="12.75" customHeight="1">
      <c r="A492" s="103"/>
      <c r="B492" s="103"/>
      <c r="C492" s="103"/>
      <c r="D492" s="103"/>
      <c r="E492" s="103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  <c r="Y492" s="103"/>
      <c r="Z492" s="103"/>
      <c r="AA492" s="103"/>
    </row>
    <row r="493" spans="1:27" ht="12.75" customHeight="1">
      <c r="A493" s="103"/>
      <c r="B493" s="103"/>
      <c r="C493" s="103"/>
      <c r="D493" s="103"/>
      <c r="E493" s="103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  <c r="Y493" s="103"/>
      <c r="Z493" s="103"/>
      <c r="AA493" s="103"/>
    </row>
    <row r="494" spans="1:27" ht="12.75" customHeight="1">
      <c r="A494" s="103"/>
      <c r="B494" s="103"/>
      <c r="C494" s="103"/>
      <c r="D494" s="103"/>
      <c r="E494" s="103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  <c r="Y494" s="103"/>
      <c r="Z494" s="103"/>
      <c r="AA494" s="103"/>
    </row>
    <row r="495" spans="1:27" ht="12.75" customHeight="1">
      <c r="A495" s="103"/>
      <c r="B495" s="103"/>
      <c r="C495" s="103"/>
      <c r="D495" s="103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  <c r="Y495" s="103"/>
      <c r="Z495" s="103"/>
      <c r="AA495" s="103"/>
    </row>
    <row r="496" spans="1:27" ht="12.75" customHeight="1">
      <c r="A496" s="103"/>
      <c r="B496" s="103"/>
      <c r="C496" s="103"/>
      <c r="D496" s="103"/>
      <c r="E496" s="103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  <c r="Y496" s="103"/>
      <c r="Z496" s="103"/>
      <c r="AA496" s="103"/>
    </row>
    <row r="497" spans="1:27" ht="12.75" customHeight="1">
      <c r="A497" s="103"/>
      <c r="B497" s="103"/>
      <c r="C497" s="103"/>
      <c r="D497" s="103"/>
      <c r="E497" s="103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  <c r="Y497" s="103"/>
      <c r="Z497" s="103"/>
      <c r="AA497" s="103"/>
    </row>
    <row r="498" spans="1:27" ht="12.75" customHeight="1">
      <c r="A498" s="103"/>
      <c r="B498" s="103"/>
      <c r="C498" s="103"/>
      <c r="D498" s="103"/>
      <c r="E498" s="103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  <c r="Y498" s="103"/>
      <c r="Z498" s="103"/>
      <c r="AA498" s="103"/>
    </row>
    <row r="499" spans="1:27" ht="12.75" customHeight="1">
      <c r="A499" s="103"/>
      <c r="B499" s="103"/>
      <c r="C499" s="103"/>
      <c r="D499" s="103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  <c r="Y499" s="103"/>
      <c r="Z499" s="103"/>
      <c r="AA499" s="103"/>
    </row>
    <row r="500" spans="1:27" ht="12.75" customHeight="1">
      <c r="A500" s="103"/>
      <c r="B500" s="103"/>
      <c r="C500" s="103"/>
      <c r="D500" s="103"/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  <c r="Y500" s="103"/>
      <c r="Z500" s="103"/>
      <c r="AA500" s="103"/>
    </row>
    <row r="501" spans="1:27" ht="12.75" customHeight="1">
      <c r="A501" s="103"/>
      <c r="B501" s="103"/>
      <c r="C501" s="103"/>
      <c r="D501" s="103"/>
      <c r="E501" s="103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  <c r="Y501" s="103"/>
      <c r="Z501" s="103"/>
      <c r="AA501" s="103"/>
    </row>
    <row r="502" spans="1:27" ht="12.75" customHeight="1">
      <c r="A502" s="103"/>
      <c r="B502" s="103"/>
      <c r="C502" s="103"/>
      <c r="D502" s="103"/>
      <c r="E502" s="103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  <c r="Y502" s="103"/>
      <c r="Z502" s="103"/>
      <c r="AA502" s="103"/>
    </row>
    <row r="503" spans="1:27" ht="12.75" customHeight="1">
      <c r="A503" s="103"/>
      <c r="B503" s="103"/>
      <c r="C503" s="103"/>
      <c r="D503" s="103"/>
      <c r="E503" s="103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  <c r="Y503" s="103"/>
      <c r="Z503" s="103"/>
      <c r="AA503" s="103"/>
    </row>
    <row r="504" spans="1:27" ht="12.75" customHeight="1">
      <c r="A504" s="103"/>
      <c r="B504" s="103"/>
      <c r="C504" s="103"/>
      <c r="D504" s="103"/>
      <c r="E504" s="103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  <c r="Y504" s="103"/>
      <c r="Z504" s="103"/>
      <c r="AA504" s="103"/>
    </row>
    <row r="505" spans="1:27" ht="12.75" customHeight="1">
      <c r="A505" s="103"/>
      <c r="B505" s="103"/>
      <c r="C505" s="103"/>
      <c r="D505" s="103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  <c r="Y505" s="103"/>
      <c r="Z505" s="103"/>
      <c r="AA505" s="103"/>
    </row>
    <row r="506" spans="1:27" ht="12.75" customHeight="1">
      <c r="A506" s="103"/>
      <c r="B506" s="103"/>
      <c r="C506" s="103"/>
      <c r="D506" s="103"/>
      <c r="E506" s="103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  <c r="Y506" s="103"/>
      <c r="Z506" s="103"/>
      <c r="AA506" s="103"/>
    </row>
    <row r="507" spans="1:27" ht="12.75" customHeight="1">
      <c r="A507" s="103"/>
      <c r="B507" s="103"/>
      <c r="C507" s="103"/>
      <c r="D507" s="103"/>
      <c r="E507" s="103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  <c r="Y507" s="103"/>
      <c r="Z507" s="103"/>
      <c r="AA507" s="103"/>
    </row>
    <row r="508" spans="1:27" ht="12.75" customHeight="1">
      <c r="A508" s="103"/>
      <c r="B508" s="103"/>
      <c r="C508" s="103"/>
      <c r="D508" s="103"/>
      <c r="E508" s="103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  <c r="Y508" s="103"/>
      <c r="Z508" s="103"/>
      <c r="AA508" s="103"/>
    </row>
    <row r="509" spans="1:27" ht="12.75" customHeight="1">
      <c r="A509" s="103"/>
      <c r="B509" s="103"/>
      <c r="C509" s="103"/>
      <c r="D509" s="103"/>
      <c r="E509" s="103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  <c r="AA509" s="103"/>
    </row>
    <row r="510" spans="1:27" ht="12.75" customHeight="1">
      <c r="A510" s="103"/>
      <c r="B510" s="103"/>
      <c r="C510" s="103"/>
      <c r="D510" s="103"/>
      <c r="E510" s="103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  <c r="Y510" s="103"/>
      <c r="Z510" s="103"/>
      <c r="AA510" s="103"/>
    </row>
    <row r="511" spans="1:27" ht="12.75" customHeight="1">
      <c r="A511" s="103"/>
      <c r="B511" s="103"/>
      <c r="C511" s="103"/>
      <c r="D511" s="103"/>
      <c r="E511" s="103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  <c r="Y511" s="103"/>
      <c r="Z511" s="103"/>
      <c r="AA511" s="103"/>
    </row>
    <row r="512" spans="1:27" ht="12.75" customHeight="1">
      <c r="A512" s="103"/>
      <c r="B512" s="103"/>
      <c r="C512" s="103"/>
      <c r="D512" s="103"/>
      <c r="E512" s="103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  <c r="AA512" s="103"/>
    </row>
    <row r="513" spans="1:27" ht="12.75" customHeight="1">
      <c r="A513" s="103"/>
      <c r="B513" s="103"/>
      <c r="C513" s="103"/>
      <c r="D513" s="103"/>
      <c r="E513" s="103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  <c r="Y513" s="103"/>
      <c r="Z513" s="103"/>
      <c r="AA513" s="103"/>
    </row>
    <row r="514" spans="1:27" ht="12.75" customHeight="1">
      <c r="A514" s="103"/>
      <c r="B514" s="103"/>
      <c r="C514" s="103"/>
      <c r="D514" s="103"/>
      <c r="E514" s="103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  <c r="Y514" s="103"/>
      <c r="Z514" s="103"/>
      <c r="AA514" s="103"/>
    </row>
    <row r="515" spans="1:27" ht="12.75" customHeight="1">
      <c r="A515" s="103"/>
      <c r="B515" s="103"/>
      <c r="C515" s="103"/>
      <c r="D515" s="103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  <c r="Y515" s="103"/>
      <c r="Z515" s="103"/>
      <c r="AA515" s="103"/>
    </row>
    <row r="516" spans="1:27" ht="12.75" customHeight="1">
      <c r="A516" s="103"/>
      <c r="B516" s="103"/>
      <c r="C516" s="103"/>
      <c r="D516" s="103"/>
      <c r="E516" s="103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  <c r="Y516" s="103"/>
      <c r="Z516" s="103"/>
      <c r="AA516" s="103"/>
    </row>
    <row r="517" spans="1:27" ht="12.75" customHeight="1">
      <c r="A517" s="103"/>
      <c r="B517" s="103"/>
      <c r="C517" s="103"/>
      <c r="D517" s="103"/>
      <c r="E517" s="103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  <c r="Y517" s="103"/>
      <c r="Z517" s="103"/>
      <c r="AA517" s="103"/>
    </row>
    <row r="518" spans="1:27" ht="12.75" customHeight="1">
      <c r="A518" s="103"/>
      <c r="B518" s="103"/>
      <c r="C518" s="103"/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  <c r="Y518" s="103"/>
      <c r="Z518" s="103"/>
      <c r="AA518" s="103"/>
    </row>
    <row r="519" spans="1:27" ht="12.75" customHeight="1">
      <c r="A519" s="103"/>
      <c r="B519" s="103"/>
      <c r="C519" s="103"/>
      <c r="D519" s="103"/>
      <c r="E519" s="103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  <c r="Y519" s="103"/>
      <c r="Z519" s="103"/>
      <c r="AA519" s="103"/>
    </row>
    <row r="520" spans="1:27" ht="12.75" customHeight="1">
      <c r="A520" s="103"/>
      <c r="B520" s="103"/>
      <c r="C520" s="103"/>
      <c r="D520" s="103"/>
      <c r="E520" s="103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  <c r="Y520" s="103"/>
      <c r="Z520" s="103"/>
      <c r="AA520" s="103"/>
    </row>
    <row r="521" spans="1:27" ht="12.75" customHeight="1">
      <c r="A521" s="103"/>
      <c r="B521" s="103"/>
      <c r="C521" s="103"/>
      <c r="D521" s="103"/>
      <c r="E521" s="103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  <c r="Y521" s="103"/>
      <c r="Z521" s="103"/>
      <c r="AA521" s="103"/>
    </row>
    <row r="522" spans="1:27" ht="12.75" customHeight="1">
      <c r="A522" s="103"/>
      <c r="B522" s="103"/>
      <c r="C522" s="103"/>
      <c r="D522" s="103"/>
      <c r="E522" s="103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  <c r="Y522" s="103"/>
      <c r="Z522" s="103"/>
      <c r="AA522" s="103"/>
    </row>
    <row r="523" spans="1:27" ht="12.75" customHeight="1">
      <c r="A523" s="103"/>
      <c r="B523" s="103"/>
      <c r="C523" s="103"/>
      <c r="D523" s="103"/>
      <c r="E523" s="103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  <c r="Y523" s="103"/>
      <c r="Z523" s="103"/>
      <c r="AA523" s="103"/>
    </row>
    <row r="524" spans="1:27" ht="12.75" customHeight="1">
      <c r="A524" s="103"/>
      <c r="B524" s="103"/>
      <c r="C524" s="103"/>
      <c r="D524" s="103"/>
      <c r="E524" s="103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/>
      <c r="AA524" s="103"/>
    </row>
    <row r="525" spans="1:27" ht="12.75" customHeight="1">
      <c r="A525" s="103"/>
      <c r="B525" s="103"/>
      <c r="C525" s="103"/>
      <c r="D525" s="103"/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  <c r="Y525" s="103"/>
      <c r="Z525" s="103"/>
      <c r="AA525" s="103"/>
    </row>
    <row r="526" spans="1:27" ht="12.75" customHeight="1">
      <c r="A526" s="103"/>
      <c r="B526" s="103"/>
      <c r="C526" s="103"/>
      <c r="D526" s="103"/>
      <c r="E526" s="103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  <c r="Y526" s="103"/>
      <c r="Z526" s="103"/>
      <c r="AA526" s="103"/>
    </row>
    <row r="527" spans="1:27" ht="12.75" customHeight="1">
      <c r="A527" s="103"/>
      <c r="B527" s="103"/>
      <c r="C527" s="103"/>
      <c r="D527" s="103"/>
      <c r="E527" s="103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  <c r="Y527" s="103"/>
      <c r="Z527" s="103"/>
      <c r="AA527" s="103"/>
    </row>
    <row r="528" spans="1:27" ht="12.75" customHeight="1">
      <c r="A528" s="103"/>
      <c r="B528" s="103"/>
      <c r="C528" s="103"/>
      <c r="D528" s="103"/>
      <c r="E528" s="103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  <c r="Y528" s="103"/>
      <c r="Z528" s="103"/>
      <c r="AA528" s="103"/>
    </row>
    <row r="529" spans="1:27" ht="12.75" customHeight="1">
      <c r="A529" s="103"/>
      <c r="B529" s="103"/>
      <c r="C529" s="103"/>
      <c r="D529" s="103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  <c r="Y529" s="103"/>
      <c r="Z529" s="103"/>
      <c r="AA529" s="103"/>
    </row>
    <row r="530" spans="1:27" ht="12.75" customHeight="1">
      <c r="A530" s="103"/>
      <c r="B530" s="103"/>
      <c r="C530" s="103"/>
      <c r="D530" s="103"/>
      <c r="E530" s="103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  <c r="Y530" s="103"/>
      <c r="Z530" s="103"/>
      <c r="AA530" s="103"/>
    </row>
    <row r="531" spans="1:27" ht="12.75" customHeight="1">
      <c r="A531" s="103"/>
      <c r="B531" s="103"/>
      <c r="C531" s="103"/>
      <c r="D531" s="103"/>
      <c r="E531" s="103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  <c r="Y531" s="103"/>
      <c r="Z531" s="103"/>
      <c r="AA531" s="103"/>
    </row>
    <row r="532" spans="1:27" ht="12.75" customHeight="1">
      <c r="A532" s="103"/>
      <c r="B532" s="103"/>
      <c r="C532" s="103"/>
      <c r="D532" s="103"/>
      <c r="E532" s="103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  <c r="Y532" s="103"/>
      <c r="Z532" s="103"/>
      <c r="AA532" s="103"/>
    </row>
    <row r="533" spans="1:27" ht="12.75" customHeight="1">
      <c r="A533" s="103"/>
      <c r="B533" s="103"/>
      <c r="C533" s="103"/>
      <c r="D533" s="103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  <c r="Y533" s="103"/>
      <c r="Z533" s="103"/>
      <c r="AA533" s="103"/>
    </row>
    <row r="534" spans="1:27" ht="12.75" customHeight="1">
      <c r="A534" s="103"/>
      <c r="B534" s="103"/>
      <c r="C534" s="103"/>
      <c r="D534" s="103"/>
      <c r="E534" s="103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  <c r="Y534" s="103"/>
      <c r="Z534" s="103"/>
      <c r="AA534" s="103"/>
    </row>
    <row r="535" spans="1:27" ht="12.75" customHeight="1">
      <c r="A535" s="103"/>
      <c r="B535" s="103"/>
      <c r="C535" s="103"/>
      <c r="D535" s="103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  <c r="Y535" s="103"/>
      <c r="Z535" s="103"/>
      <c r="AA535" s="103"/>
    </row>
    <row r="536" spans="1:27" ht="12.75" customHeight="1">
      <c r="A536" s="103"/>
      <c r="B536" s="103"/>
      <c r="C536" s="103"/>
      <c r="D536" s="103"/>
      <c r="E536" s="103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  <c r="Y536" s="103"/>
      <c r="Z536" s="103"/>
      <c r="AA536" s="103"/>
    </row>
    <row r="537" spans="1:27" ht="12.75" customHeight="1">
      <c r="A537" s="103"/>
      <c r="B537" s="103"/>
      <c r="C537" s="103"/>
      <c r="D537" s="103"/>
      <c r="E537" s="103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  <c r="Y537" s="103"/>
      <c r="Z537" s="103"/>
      <c r="AA537" s="103"/>
    </row>
    <row r="538" spans="1:27" ht="12.75" customHeight="1">
      <c r="A538" s="103"/>
      <c r="B538" s="103"/>
      <c r="C538" s="103"/>
      <c r="D538" s="103"/>
      <c r="E538" s="103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  <c r="Y538" s="103"/>
      <c r="Z538" s="103"/>
      <c r="AA538" s="103"/>
    </row>
    <row r="539" spans="1:27" ht="12.75" customHeight="1">
      <c r="A539" s="103"/>
      <c r="B539" s="103"/>
      <c r="C539" s="103"/>
      <c r="D539" s="103"/>
      <c r="E539" s="103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  <c r="Y539" s="103"/>
      <c r="Z539" s="103"/>
      <c r="AA539" s="103"/>
    </row>
    <row r="540" spans="1:27" ht="12.75" customHeight="1">
      <c r="A540" s="103"/>
      <c r="B540" s="103"/>
      <c r="C540" s="103"/>
      <c r="D540" s="103"/>
      <c r="E540" s="103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  <c r="Y540" s="103"/>
      <c r="Z540" s="103"/>
      <c r="AA540" s="103"/>
    </row>
    <row r="541" spans="1:27" ht="12.75" customHeight="1">
      <c r="A541" s="103"/>
      <c r="B541" s="103"/>
      <c r="C541" s="103"/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  <c r="Y541" s="103"/>
      <c r="Z541" s="103"/>
      <c r="AA541" s="103"/>
    </row>
    <row r="542" spans="1:27" ht="12.75" customHeight="1">
      <c r="A542" s="103"/>
      <c r="B542" s="103"/>
      <c r="C542" s="103"/>
      <c r="D542" s="103"/>
      <c r="E542" s="103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  <c r="Y542" s="103"/>
      <c r="Z542" s="103"/>
      <c r="AA542" s="103"/>
    </row>
    <row r="543" spans="1:27" ht="12.75" customHeight="1">
      <c r="A543" s="103"/>
      <c r="B543" s="103"/>
      <c r="C543" s="103"/>
      <c r="D543" s="103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  <c r="Y543" s="103"/>
      <c r="Z543" s="103"/>
      <c r="AA543" s="103"/>
    </row>
    <row r="544" spans="1:27" ht="12.75" customHeight="1">
      <c r="A544" s="103"/>
      <c r="B544" s="103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</row>
    <row r="545" spans="1:27" ht="12.75" customHeight="1">
      <c r="A545" s="103"/>
      <c r="B545" s="103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</row>
    <row r="546" spans="1:27" ht="12.75" customHeight="1">
      <c r="A546" s="103"/>
      <c r="B546" s="103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</row>
    <row r="547" spans="1:27" ht="12.75" customHeight="1">
      <c r="A547" s="103"/>
      <c r="B547" s="103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</row>
    <row r="548" spans="1:27" ht="12.75" customHeight="1">
      <c r="A548" s="103"/>
      <c r="B548" s="103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</row>
    <row r="549" spans="1:27" ht="12.75" customHeight="1">
      <c r="A549" s="103"/>
      <c r="B549" s="103"/>
      <c r="C549" s="103"/>
      <c r="D549" s="103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  <c r="Y549" s="103"/>
      <c r="Z549" s="103"/>
      <c r="AA549" s="103"/>
    </row>
    <row r="550" spans="1:27" ht="12.75" customHeight="1">
      <c r="A550" s="103"/>
      <c r="B550" s="103"/>
      <c r="C550" s="103"/>
      <c r="D550" s="103"/>
      <c r="E550" s="103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  <c r="Y550" s="103"/>
      <c r="Z550" s="103"/>
      <c r="AA550" s="103"/>
    </row>
    <row r="551" spans="1:27" ht="12.75" customHeight="1">
      <c r="A551" s="103"/>
      <c r="B551" s="103"/>
      <c r="C551" s="103"/>
      <c r="D551" s="103"/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  <c r="Y551" s="103"/>
      <c r="Z551" s="103"/>
      <c r="AA551" s="103"/>
    </row>
    <row r="552" spans="1:27" ht="12.75" customHeight="1">
      <c r="A552" s="103"/>
      <c r="B552" s="103"/>
      <c r="C552" s="103"/>
      <c r="D552" s="103"/>
      <c r="E552" s="103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  <c r="Y552" s="103"/>
      <c r="Z552" s="103"/>
      <c r="AA552" s="103"/>
    </row>
    <row r="553" spans="1:27" ht="12.75" customHeight="1">
      <c r="A553" s="103"/>
      <c r="B553" s="103"/>
      <c r="C553" s="103"/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  <c r="Y553" s="103"/>
      <c r="Z553" s="103"/>
      <c r="AA553" s="103"/>
    </row>
    <row r="554" spans="1:27" ht="12.75" customHeight="1">
      <c r="A554" s="103"/>
      <c r="B554" s="103"/>
      <c r="C554" s="103"/>
      <c r="D554" s="103"/>
      <c r="E554" s="103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  <c r="Y554" s="103"/>
      <c r="Z554" s="103"/>
      <c r="AA554" s="103"/>
    </row>
    <row r="555" spans="1:27" ht="12.75" customHeight="1">
      <c r="A555" s="103"/>
      <c r="B555" s="103"/>
      <c r="C555" s="103"/>
      <c r="D555" s="103"/>
      <c r="E555" s="103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  <c r="Y555" s="103"/>
      <c r="Z555" s="103"/>
      <c r="AA555" s="103"/>
    </row>
    <row r="556" spans="1:27" ht="12.75" customHeight="1">
      <c r="A556" s="103"/>
      <c r="B556" s="103"/>
      <c r="C556" s="103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  <c r="AA556" s="103"/>
    </row>
    <row r="557" spans="1:27" ht="12.75" customHeight="1">
      <c r="A557" s="103"/>
      <c r="B557" s="103"/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  <c r="AA557" s="103"/>
    </row>
    <row r="558" spans="1:27" ht="12.75" customHeight="1">
      <c r="A558" s="103"/>
      <c r="B558" s="103"/>
      <c r="C558" s="103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  <c r="AA558" s="103"/>
    </row>
    <row r="559" spans="1:27" ht="12.75" customHeight="1">
      <c r="A559" s="103"/>
      <c r="B559" s="103"/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  <c r="AA559" s="103"/>
    </row>
    <row r="560" spans="1:27" ht="12.75" customHeight="1">
      <c r="A560" s="103"/>
      <c r="B560" s="103"/>
      <c r="C560" s="103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  <c r="AA560" s="103"/>
    </row>
    <row r="561" spans="1:27" ht="12.75" customHeight="1">
      <c r="A561" s="103"/>
      <c r="B561" s="103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  <c r="AA561" s="103"/>
    </row>
    <row r="562" spans="1:27" ht="12.75" customHeight="1">
      <c r="A562" s="103"/>
      <c r="B562" s="103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  <c r="AA562" s="103"/>
    </row>
    <row r="563" spans="1:27" ht="12.75" customHeight="1">
      <c r="A563" s="103"/>
      <c r="B563" s="103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</row>
    <row r="564" spans="1:27" ht="12.75" customHeight="1">
      <c r="A564" s="103"/>
      <c r="B564" s="103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</row>
    <row r="565" spans="1:27" ht="12.75" customHeight="1">
      <c r="A565" s="103"/>
      <c r="B565" s="103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  <c r="AA565" s="103"/>
    </row>
    <row r="566" spans="1:27" ht="12.75" customHeight="1">
      <c r="A566" s="103"/>
      <c r="B566" s="103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  <c r="AA566" s="103"/>
    </row>
    <row r="567" spans="1:27" ht="12.75" customHeight="1">
      <c r="A567" s="103"/>
      <c r="B567" s="103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  <c r="AA567" s="103"/>
    </row>
    <row r="568" spans="1:27" ht="12.75" customHeight="1">
      <c r="A568" s="103"/>
      <c r="B568" s="103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</row>
    <row r="569" spans="1:27" ht="12.75" customHeight="1">
      <c r="A569" s="103"/>
      <c r="B569" s="103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</row>
    <row r="570" spans="1:27" ht="12.75" customHeight="1">
      <c r="A570" s="103"/>
      <c r="B570" s="103"/>
      <c r="C570" s="103"/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  <c r="Y570" s="103"/>
      <c r="Z570" s="103"/>
      <c r="AA570" s="103"/>
    </row>
    <row r="571" spans="1:27" ht="12.75" customHeight="1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  <c r="Y571" s="103"/>
      <c r="Z571" s="103"/>
      <c r="AA571" s="103"/>
    </row>
    <row r="572" spans="1:27" ht="12.75" customHeight="1">
      <c r="A572" s="103"/>
      <c r="B572" s="103"/>
      <c r="C572" s="103"/>
      <c r="D572" s="103"/>
      <c r="E572" s="103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  <c r="Y572" s="103"/>
      <c r="Z572" s="103"/>
      <c r="AA572" s="103"/>
    </row>
    <row r="573" spans="1:27" ht="12.75" customHeight="1">
      <c r="A573" s="103"/>
      <c r="B573" s="103"/>
      <c r="C573" s="103"/>
      <c r="D573" s="103"/>
      <c r="E573" s="103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  <c r="Y573" s="103"/>
      <c r="Z573" s="103"/>
      <c r="AA573" s="103"/>
    </row>
    <row r="574" spans="1:27" ht="12.75" customHeight="1">
      <c r="A574" s="103"/>
      <c r="B574" s="103"/>
      <c r="C574" s="103"/>
      <c r="D574" s="103"/>
      <c r="E574" s="103"/>
      <c r="F574" s="103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  <c r="Y574" s="103"/>
      <c r="Z574" s="103"/>
      <c r="AA574" s="103"/>
    </row>
    <row r="575" spans="1:27" ht="12.75" customHeight="1">
      <c r="A575" s="103"/>
      <c r="B575" s="103"/>
      <c r="C575" s="103"/>
      <c r="D575" s="103"/>
      <c r="E575" s="103"/>
      <c r="F575" s="103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  <c r="Y575" s="103"/>
      <c r="Z575" s="103"/>
      <c r="AA575" s="103"/>
    </row>
    <row r="576" spans="1:27" ht="12.75" customHeight="1">
      <c r="A576" s="103"/>
      <c r="B576" s="103"/>
      <c r="C576" s="103"/>
      <c r="D576" s="103"/>
      <c r="E576" s="103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  <c r="Y576" s="103"/>
      <c r="Z576" s="103"/>
      <c r="AA576" s="103"/>
    </row>
    <row r="577" spans="1:27" ht="12.75" customHeight="1">
      <c r="A577" s="103"/>
      <c r="B577" s="103"/>
      <c r="C577" s="103"/>
      <c r="D577" s="103"/>
      <c r="E577" s="103"/>
      <c r="F577" s="103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  <c r="Y577" s="103"/>
      <c r="Z577" s="103"/>
      <c r="AA577" s="103"/>
    </row>
    <row r="578" spans="1:27" ht="12.75" customHeight="1">
      <c r="A578" s="103"/>
      <c r="B578" s="103"/>
      <c r="C578" s="103"/>
      <c r="D578" s="103"/>
      <c r="E578" s="103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  <c r="Y578" s="103"/>
      <c r="Z578" s="103"/>
      <c r="AA578" s="103"/>
    </row>
    <row r="579" spans="1:27" ht="12.75" customHeight="1">
      <c r="A579" s="103"/>
      <c r="B579" s="103"/>
      <c r="C579" s="103"/>
      <c r="D579" s="103"/>
      <c r="E579" s="103"/>
      <c r="F579" s="103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  <c r="Y579" s="103"/>
      <c r="Z579" s="103"/>
      <c r="AA579" s="103"/>
    </row>
    <row r="580" spans="1:27" ht="12.75" customHeight="1">
      <c r="A580" s="103"/>
      <c r="B580" s="103"/>
      <c r="C580" s="103"/>
      <c r="D580" s="103"/>
      <c r="E580" s="103"/>
      <c r="F580" s="103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  <c r="Y580" s="103"/>
      <c r="Z580" s="103"/>
      <c r="AA580" s="103"/>
    </row>
    <row r="581" spans="1:27" ht="12.75" customHeight="1">
      <c r="A581" s="103"/>
      <c r="B581" s="103"/>
      <c r="C581" s="103"/>
      <c r="D581" s="103"/>
      <c r="E581" s="103"/>
      <c r="F581" s="103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  <c r="Y581" s="103"/>
      <c r="Z581" s="103"/>
      <c r="AA581" s="103"/>
    </row>
    <row r="582" spans="1:27" ht="12.75" customHeight="1">
      <c r="A582" s="103"/>
      <c r="B582" s="103"/>
      <c r="C582" s="103"/>
      <c r="D582" s="103"/>
      <c r="E582" s="103"/>
      <c r="F582" s="103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  <c r="Y582" s="103"/>
      <c r="Z582" s="103"/>
      <c r="AA582" s="103"/>
    </row>
    <row r="583" spans="1:27" ht="12.75" customHeight="1">
      <c r="A583" s="103"/>
      <c r="B583" s="103"/>
      <c r="C583" s="103"/>
      <c r="D583" s="103"/>
      <c r="E583" s="103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  <c r="Y583" s="103"/>
      <c r="Z583" s="103"/>
      <c r="AA583" s="103"/>
    </row>
    <row r="584" spans="1:27" ht="12.75" customHeight="1">
      <c r="A584" s="103"/>
      <c r="B584" s="103"/>
      <c r="C584" s="103"/>
      <c r="D584" s="103"/>
      <c r="E584" s="103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  <c r="Y584" s="103"/>
      <c r="Z584" s="103"/>
      <c r="AA584" s="103"/>
    </row>
    <row r="585" spans="1:27" ht="12.75" customHeight="1">
      <c r="A585" s="103"/>
      <c r="B585" s="103"/>
      <c r="C585" s="103"/>
      <c r="D585" s="103"/>
      <c r="E585" s="103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  <c r="Y585" s="103"/>
      <c r="Z585" s="103"/>
      <c r="AA585" s="103"/>
    </row>
    <row r="586" spans="1:27" ht="12.75" customHeight="1">
      <c r="A586" s="103"/>
      <c r="B586" s="103"/>
      <c r="C586" s="103"/>
      <c r="D586" s="103"/>
      <c r="E586" s="103"/>
      <c r="F586" s="103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  <c r="Y586" s="103"/>
      <c r="Z586" s="103"/>
      <c r="AA586" s="103"/>
    </row>
    <row r="587" spans="1:27" ht="12.75" customHeight="1">
      <c r="A587" s="103"/>
      <c r="B587" s="103"/>
      <c r="C587" s="103"/>
      <c r="D587" s="103"/>
      <c r="E587" s="103"/>
      <c r="F587" s="103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  <c r="Y587" s="103"/>
      <c r="Z587" s="103"/>
      <c r="AA587" s="103"/>
    </row>
    <row r="588" spans="1:27" ht="12.75" customHeight="1">
      <c r="A588" s="103"/>
      <c r="B588" s="103"/>
      <c r="C588" s="103"/>
      <c r="D588" s="103"/>
      <c r="E588" s="103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  <c r="Y588" s="103"/>
      <c r="Z588" s="103"/>
      <c r="AA588" s="103"/>
    </row>
    <row r="589" spans="1:27" ht="12.75" customHeight="1">
      <c r="A589" s="103"/>
      <c r="B589" s="103"/>
      <c r="C589" s="103"/>
      <c r="D589" s="103"/>
      <c r="E589" s="103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  <c r="Y589" s="103"/>
      <c r="Z589" s="103"/>
      <c r="AA589" s="103"/>
    </row>
    <row r="590" spans="1:27" ht="12.75" customHeight="1">
      <c r="A590" s="103"/>
      <c r="B590" s="103"/>
      <c r="C590" s="103"/>
      <c r="D590" s="103"/>
      <c r="E590" s="103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  <c r="Y590" s="103"/>
      <c r="Z590" s="103"/>
      <c r="AA590" s="103"/>
    </row>
    <row r="591" spans="1:27" ht="12.75" customHeight="1">
      <c r="A591" s="103"/>
      <c r="B591" s="103"/>
      <c r="C591" s="103"/>
      <c r="D591" s="103"/>
      <c r="E591" s="103"/>
      <c r="F591" s="103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  <c r="Y591" s="103"/>
      <c r="Z591" s="103"/>
      <c r="AA591" s="103"/>
    </row>
    <row r="592" spans="1:27" ht="12.75" customHeight="1">
      <c r="A592" s="103"/>
      <c r="B592" s="103"/>
      <c r="C592" s="103"/>
      <c r="D592" s="103"/>
      <c r="E592" s="103"/>
      <c r="F592" s="103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  <c r="Y592" s="103"/>
      <c r="Z592" s="103"/>
      <c r="AA592" s="103"/>
    </row>
    <row r="593" spans="1:27" ht="12.75" customHeight="1">
      <c r="A593" s="103"/>
      <c r="B593" s="103"/>
      <c r="C593" s="103"/>
      <c r="D593" s="103"/>
      <c r="E593" s="103"/>
      <c r="F593" s="103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  <c r="Y593" s="103"/>
      <c r="Z593" s="103"/>
      <c r="AA593" s="103"/>
    </row>
    <row r="594" spans="1:27" ht="12.75" customHeight="1">
      <c r="A594" s="103"/>
      <c r="B594" s="103"/>
      <c r="C594" s="103"/>
      <c r="D594" s="103"/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  <c r="Y594" s="103"/>
      <c r="Z594" s="103"/>
      <c r="AA594" s="103"/>
    </row>
    <row r="595" spans="1:27" ht="12.75" customHeight="1">
      <c r="A595" s="103"/>
      <c r="B595" s="103"/>
      <c r="C595" s="103"/>
      <c r="D595" s="103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  <c r="Y595" s="103"/>
      <c r="Z595" s="103"/>
      <c r="AA595" s="103"/>
    </row>
    <row r="596" spans="1:27" ht="12.75" customHeight="1">
      <c r="A596" s="103"/>
      <c r="B596" s="103"/>
      <c r="C596" s="103"/>
      <c r="D596" s="103"/>
      <c r="E596" s="103"/>
      <c r="F596" s="103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  <c r="Y596" s="103"/>
      <c r="Z596" s="103"/>
      <c r="AA596" s="103"/>
    </row>
    <row r="597" spans="1:27" ht="12.75" customHeight="1">
      <c r="A597" s="103"/>
      <c r="B597" s="103"/>
      <c r="C597" s="103"/>
      <c r="D597" s="103"/>
      <c r="E597" s="103"/>
      <c r="F597" s="103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  <c r="Y597" s="103"/>
      <c r="Z597" s="103"/>
      <c r="AA597" s="103"/>
    </row>
    <row r="598" spans="1:27" ht="12.75" customHeight="1">
      <c r="A598" s="103"/>
      <c r="B598" s="103"/>
      <c r="C598" s="103"/>
      <c r="D598" s="103"/>
      <c r="E598" s="103"/>
      <c r="F598" s="103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  <c r="Y598" s="103"/>
      <c r="Z598" s="103"/>
      <c r="AA598" s="103"/>
    </row>
    <row r="599" spans="1:27" ht="12.75" customHeight="1">
      <c r="A599" s="103"/>
      <c r="B599" s="103"/>
      <c r="C599" s="103"/>
      <c r="D599" s="103"/>
      <c r="E599" s="103"/>
      <c r="F599" s="103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  <c r="Y599" s="103"/>
      <c r="Z599" s="103"/>
      <c r="AA599" s="103"/>
    </row>
    <row r="600" spans="1:27" ht="12.75" customHeight="1">
      <c r="A600" s="103"/>
      <c r="B600" s="103"/>
      <c r="C600" s="103"/>
      <c r="D600" s="103"/>
      <c r="E600" s="103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  <c r="Y600" s="103"/>
      <c r="Z600" s="103"/>
      <c r="AA600" s="103"/>
    </row>
    <row r="601" spans="1:27" ht="12.75" customHeight="1">
      <c r="A601" s="103"/>
      <c r="B601" s="103"/>
      <c r="C601" s="103"/>
      <c r="D601" s="103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  <c r="Y601" s="103"/>
      <c r="Z601" s="103"/>
      <c r="AA601" s="103"/>
    </row>
    <row r="602" spans="1:27" ht="12.75" customHeight="1">
      <c r="A602" s="103"/>
      <c r="B602" s="103"/>
      <c r="C602" s="103"/>
      <c r="D602" s="103"/>
      <c r="E602" s="103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  <c r="Y602" s="103"/>
      <c r="Z602" s="103"/>
      <c r="AA602" s="103"/>
    </row>
    <row r="603" spans="1:27" ht="12.75" customHeight="1">
      <c r="A603" s="103"/>
      <c r="B603" s="103"/>
      <c r="C603" s="103"/>
      <c r="D603" s="103"/>
      <c r="E603" s="103"/>
      <c r="F603" s="103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  <c r="Y603" s="103"/>
      <c r="Z603" s="103"/>
      <c r="AA603" s="103"/>
    </row>
    <row r="604" spans="1:27" ht="12.75" customHeight="1">
      <c r="A604" s="103"/>
      <c r="B604" s="103"/>
      <c r="C604" s="103"/>
      <c r="D604" s="103"/>
      <c r="E604" s="103"/>
      <c r="F604" s="103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  <c r="Y604" s="103"/>
      <c r="Z604" s="103"/>
      <c r="AA604" s="103"/>
    </row>
    <row r="605" spans="1:27" ht="12.75" customHeight="1">
      <c r="A605" s="103"/>
      <c r="B605" s="103"/>
      <c r="C605" s="103"/>
      <c r="D605" s="103"/>
      <c r="E605" s="103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  <c r="Y605" s="103"/>
      <c r="Z605" s="103"/>
      <c r="AA605" s="103"/>
    </row>
    <row r="606" spans="1:27" ht="12.75" customHeight="1">
      <c r="A606" s="103"/>
      <c r="B606" s="103"/>
      <c r="C606" s="103"/>
      <c r="D606" s="103"/>
      <c r="E606" s="103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  <c r="Y606" s="103"/>
      <c r="Z606" s="103"/>
      <c r="AA606" s="103"/>
    </row>
    <row r="607" spans="1:27" ht="12.75" customHeight="1">
      <c r="A607" s="103"/>
      <c r="B607" s="103"/>
      <c r="C607" s="103"/>
      <c r="D607" s="103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  <c r="Y607" s="103"/>
      <c r="Z607" s="103"/>
      <c r="AA607" s="103"/>
    </row>
    <row r="608" spans="1:27" ht="12.75" customHeight="1">
      <c r="A608" s="103"/>
      <c r="B608" s="103"/>
      <c r="C608" s="103"/>
      <c r="D608" s="103"/>
      <c r="E608" s="103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  <c r="Y608" s="103"/>
      <c r="Z608" s="103"/>
      <c r="AA608" s="103"/>
    </row>
    <row r="609" spans="1:27" ht="12.75" customHeight="1">
      <c r="A609" s="103"/>
      <c r="B609" s="103"/>
      <c r="C609" s="103"/>
      <c r="D609" s="103"/>
      <c r="E609" s="103"/>
      <c r="F609" s="103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  <c r="Y609" s="103"/>
      <c r="Z609" s="103"/>
      <c r="AA609" s="103"/>
    </row>
    <row r="610" spans="1:27" ht="12.75" customHeight="1">
      <c r="A610" s="103"/>
      <c r="B610" s="103"/>
      <c r="C610" s="103"/>
      <c r="D610" s="103"/>
      <c r="E610" s="103"/>
      <c r="F610" s="103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  <c r="Y610" s="103"/>
      <c r="Z610" s="103"/>
      <c r="AA610" s="103"/>
    </row>
    <row r="611" spans="1:27" ht="12.75" customHeight="1">
      <c r="A611" s="103"/>
      <c r="B611" s="103"/>
      <c r="C611" s="103"/>
      <c r="D611" s="103"/>
      <c r="E611" s="103"/>
      <c r="F611" s="103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  <c r="Y611" s="103"/>
      <c r="Z611" s="103"/>
      <c r="AA611" s="103"/>
    </row>
    <row r="612" spans="1:27" ht="12.75" customHeight="1">
      <c r="A612" s="103"/>
      <c r="B612" s="103"/>
      <c r="C612" s="103"/>
      <c r="D612" s="103"/>
      <c r="E612" s="103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  <c r="Y612" s="103"/>
      <c r="Z612" s="103"/>
      <c r="AA612" s="103"/>
    </row>
    <row r="613" spans="1:27" ht="12.75" customHeight="1">
      <c r="A613" s="103"/>
      <c r="B613" s="103"/>
      <c r="C613" s="103"/>
      <c r="D613" s="103"/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  <c r="Y613" s="103"/>
      <c r="Z613" s="103"/>
      <c r="AA613" s="103"/>
    </row>
    <row r="614" spans="1:27" ht="12.75" customHeight="1">
      <c r="A614" s="103"/>
      <c r="B614" s="103"/>
      <c r="C614" s="103"/>
      <c r="D614" s="103"/>
      <c r="E614" s="103"/>
      <c r="F614" s="103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  <c r="Y614" s="103"/>
      <c r="Z614" s="103"/>
      <c r="AA614" s="103"/>
    </row>
    <row r="615" spans="1:27" ht="12.75" customHeight="1">
      <c r="A615" s="103"/>
      <c r="B615" s="103"/>
      <c r="C615" s="103"/>
      <c r="D615" s="103"/>
      <c r="E615" s="103"/>
      <c r="F615" s="103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  <c r="Y615" s="103"/>
      <c r="Z615" s="103"/>
      <c r="AA615" s="103"/>
    </row>
    <row r="616" spans="1:27" ht="12.75" customHeight="1">
      <c r="A616" s="103"/>
      <c r="B616" s="103"/>
      <c r="C616" s="103"/>
      <c r="D616" s="103"/>
      <c r="E616" s="103"/>
      <c r="F616" s="103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  <c r="Y616" s="103"/>
      <c r="Z616" s="103"/>
      <c r="AA616" s="103"/>
    </row>
    <row r="617" spans="1:27" ht="12.75" customHeight="1">
      <c r="A617" s="103"/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  <c r="Y617" s="103"/>
      <c r="Z617" s="103"/>
      <c r="AA617" s="103"/>
    </row>
    <row r="618" spans="1:27" ht="12.75" customHeight="1">
      <c r="A618" s="103"/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</row>
    <row r="619" spans="1:27" ht="12.75" customHeight="1">
      <c r="A619" s="103"/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</row>
    <row r="620" spans="1:27" ht="12.75" customHeight="1">
      <c r="A620" s="103"/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</row>
    <row r="621" spans="1:27" ht="12.75" customHeight="1">
      <c r="A621" s="103"/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</row>
    <row r="622" spans="1:27" ht="12.75" customHeight="1">
      <c r="A622" s="103"/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</row>
    <row r="623" spans="1:27" ht="12.75" customHeight="1">
      <c r="A623" s="103"/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</row>
    <row r="624" spans="1:27" ht="12.75" customHeight="1">
      <c r="A624" s="103"/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</row>
    <row r="625" spans="1:27" ht="12.75" customHeight="1">
      <c r="A625" s="103"/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</row>
    <row r="626" spans="1:27" ht="12.75" customHeight="1">
      <c r="A626" s="103"/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</row>
    <row r="627" spans="1:27" ht="12.75" customHeight="1">
      <c r="A627" s="103"/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</row>
    <row r="628" spans="1:27" ht="12.75" customHeight="1">
      <c r="A628" s="103"/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</row>
    <row r="629" spans="1:27" ht="12.75" customHeight="1">
      <c r="A629" s="103"/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</row>
    <row r="630" spans="1:27" ht="12.75" customHeight="1">
      <c r="A630" s="103"/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</row>
    <row r="631" spans="1:27" ht="12.75" customHeight="1">
      <c r="A631" s="103"/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</row>
    <row r="632" spans="1:27" ht="12.75" customHeight="1">
      <c r="A632" s="103"/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</row>
    <row r="633" spans="1:27" ht="12.75" customHeight="1">
      <c r="A633" s="103"/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</row>
    <row r="634" spans="1:27" ht="12.75" customHeight="1">
      <c r="A634" s="103"/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</row>
    <row r="635" spans="1:27" ht="12.75" customHeight="1">
      <c r="A635" s="103"/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</row>
    <row r="636" spans="1:27" ht="12.75" customHeight="1">
      <c r="A636" s="103"/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</row>
    <row r="637" spans="1:27" ht="12.75" customHeight="1">
      <c r="A637" s="103"/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</row>
    <row r="638" spans="1:27" ht="12.75" customHeight="1">
      <c r="A638" s="103"/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</row>
    <row r="639" spans="1:27" ht="12.75" customHeight="1">
      <c r="A639" s="103"/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</row>
    <row r="640" spans="1:27" ht="12.75" customHeight="1">
      <c r="A640" s="103"/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</row>
    <row r="641" spans="1:27" ht="12.75" customHeight="1">
      <c r="A641" s="103"/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</row>
    <row r="642" spans="1:27" ht="12.75" customHeight="1">
      <c r="A642" s="103"/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</row>
    <row r="643" spans="1:27" ht="12.75" customHeight="1">
      <c r="A643" s="103"/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</row>
    <row r="644" spans="1:27" ht="12.75" customHeight="1">
      <c r="A644" s="103"/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</row>
    <row r="645" spans="1:27" ht="12.75" customHeight="1">
      <c r="A645" s="103"/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</row>
    <row r="646" spans="1:27" ht="12.75" customHeight="1">
      <c r="A646" s="103"/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</row>
    <row r="647" spans="1:27" ht="12.75" customHeight="1">
      <c r="A647" s="103"/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</row>
    <row r="648" spans="1:27" ht="12.75" customHeight="1">
      <c r="A648" s="103"/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</row>
    <row r="649" spans="1:27" ht="12.75" customHeight="1">
      <c r="A649" s="103"/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</row>
    <row r="650" spans="1:27" ht="12.75" customHeight="1">
      <c r="A650" s="103"/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</row>
    <row r="651" spans="1:27" ht="12.75" customHeight="1">
      <c r="A651" s="103"/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</row>
    <row r="652" spans="1:27" ht="12.75" customHeight="1">
      <c r="A652" s="103"/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</row>
    <row r="653" spans="1:27" ht="12.75" customHeight="1">
      <c r="A653" s="103"/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</row>
    <row r="654" spans="1:27" ht="12.75" customHeight="1">
      <c r="A654" s="103"/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</row>
    <row r="655" spans="1:27" ht="12.75" customHeight="1">
      <c r="A655" s="103"/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</row>
    <row r="656" spans="1:27" ht="12.75" customHeight="1">
      <c r="A656" s="103"/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</row>
    <row r="657" spans="1:27" ht="12.75" customHeight="1">
      <c r="A657" s="103"/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</row>
    <row r="658" spans="1:27" ht="12.75" customHeight="1">
      <c r="A658" s="103"/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</row>
    <row r="659" spans="1:27" ht="12.75" customHeight="1">
      <c r="A659" s="103"/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</row>
    <row r="660" spans="1:27" ht="12.75" customHeight="1">
      <c r="A660" s="103"/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</row>
    <row r="661" spans="1:27" ht="12.75" customHeight="1">
      <c r="A661" s="103"/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</row>
    <row r="662" spans="1:27" ht="12.75" customHeight="1">
      <c r="A662" s="103"/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</row>
    <row r="663" spans="1:27" ht="12.75" customHeight="1">
      <c r="A663" s="103"/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</row>
    <row r="664" spans="1:27" ht="12.75" customHeight="1">
      <c r="A664" s="103"/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</row>
    <row r="665" spans="1:27" ht="12.75" customHeight="1">
      <c r="A665" s="103"/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</row>
    <row r="666" spans="1:27" ht="12.75" customHeight="1">
      <c r="A666" s="103"/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</row>
    <row r="667" spans="1:27" ht="12.75" customHeight="1">
      <c r="A667" s="103"/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</row>
    <row r="668" spans="1:27" ht="12.75" customHeight="1">
      <c r="A668" s="103"/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</row>
    <row r="669" spans="1:27" ht="12.75" customHeight="1">
      <c r="A669" s="103"/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</row>
    <row r="670" spans="1:27" ht="12.75" customHeight="1">
      <c r="A670" s="103"/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</row>
    <row r="671" spans="1:27" ht="12.75" customHeight="1">
      <c r="A671" s="103"/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</row>
    <row r="672" spans="1:27" ht="12.75" customHeight="1">
      <c r="A672" s="103"/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</row>
    <row r="673" spans="1:27" ht="12.75" customHeight="1">
      <c r="A673" s="103"/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</row>
    <row r="674" spans="1:27" ht="12.75" customHeight="1">
      <c r="A674" s="103"/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</row>
    <row r="675" spans="1:27" ht="12.75" customHeight="1">
      <c r="A675" s="103"/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</row>
    <row r="676" spans="1:27" ht="12.75" customHeight="1">
      <c r="A676" s="103"/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</row>
    <row r="677" spans="1:27" ht="12.75" customHeight="1">
      <c r="A677" s="103"/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</row>
    <row r="678" spans="1:27" ht="12.75" customHeight="1">
      <c r="A678" s="103"/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</row>
    <row r="679" spans="1:27" ht="12.75" customHeight="1">
      <c r="A679" s="103"/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</row>
    <row r="680" spans="1:27" ht="12.75" customHeight="1">
      <c r="A680" s="103"/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</row>
    <row r="681" spans="1:27" ht="12.75" customHeight="1">
      <c r="A681" s="103"/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</row>
    <row r="682" spans="1:27" ht="12.75" customHeight="1">
      <c r="A682" s="103"/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</row>
    <row r="683" spans="1:27" ht="12.75" customHeight="1">
      <c r="A683" s="103"/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</row>
    <row r="684" spans="1:27" ht="12.75" customHeight="1">
      <c r="A684" s="103"/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</row>
    <row r="685" spans="1:27" ht="12.75" customHeight="1">
      <c r="A685" s="103"/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</row>
    <row r="686" spans="1:27" ht="12.75" customHeight="1">
      <c r="A686" s="103"/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</row>
    <row r="687" spans="1:27" ht="12.75" customHeight="1">
      <c r="A687" s="103"/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</row>
    <row r="688" spans="1:27" ht="12.75" customHeight="1">
      <c r="A688" s="103"/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</row>
    <row r="689" spans="1:27" ht="12.75" customHeight="1">
      <c r="A689" s="103"/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</row>
    <row r="690" spans="1:27" ht="12.75" customHeight="1">
      <c r="A690" s="103"/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</row>
    <row r="691" spans="1:27" ht="12.75" customHeight="1">
      <c r="A691" s="103"/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</row>
    <row r="692" spans="1:27" ht="12.75" customHeight="1">
      <c r="A692" s="103"/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</row>
    <row r="693" spans="1:27" ht="12.75" customHeight="1">
      <c r="A693" s="103"/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</row>
    <row r="694" spans="1:27" ht="12.75" customHeight="1">
      <c r="A694" s="103"/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</row>
    <row r="695" spans="1:27" ht="12.75" customHeight="1">
      <c r="A695" s="103"/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</row>
    <row r="696" spans="1:27" ht="12.75" customHeight="1">
      <c r="A696" s="103"/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</row>
    <row r="697" spans="1:27" ht="12.75" customHeight="1">
      <c r="A697" s="103"/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</row>
    <row r="698" spans="1:27" ht="12.75" customHeight="1">
      <c r="A698" s="103"/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</row>
    <row r="699" spans="1:27" ht="12.75" customHeight="1">
      <c r="A699" s="103"/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</row>
    <row r="700" spans="1:27" ht="12.75" customHeight="1">
      <c r="A700" s="103"/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</row>
    <row r="701" spans="1:27" ht="12.75" customHeight="1">
      <c r="A701" s="103"/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</row>
    <row r="702" spans="1:27" ht="12.75" customHeight="1">
      <c r="A702" s="103"/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</row>
    <row r="703" spans="1:27" ht="12.75" customHeight="1">
      <c r="A703" s="103"/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</row>
    <row r="704" spans="1:27" ht="12.75" customHeight="1">
      <c r="A704" s="103"/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</row>
    <row r="705" spans="1:27" ht="12.75" customHeight="1">
      <c r="A705" s="103"/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</row>
    <row r="706" spans="1:27" ht="12.75" customHeight="1">
      <c r="A706" s="103"/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</row>
    <row r="707" spans="1:27" ht="12.75" customHeight="1">
      <c r="A707" s="103"/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</row>
    <row r="708" spans="1:27" ht="12.75" customHeight="1">
      <c r="A708" s="103"/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</row>
    <row r="709" spans="1:27" ht="12.75" customHeight="1">
      <c r="A709" s="103"/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</row>
    <row r="710" spans="1:27" ht="12.75" customHeight="1">
      <c r="A710" s="103"/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</row>
    <row r="711" spans="1:27" ht="12.75" customHeight="1">
      <c r="A711" s="103"/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</row>
    <row r="712" spans="1:27" ht="12.75" customHeight="1">
      <c r="A712" s="103"/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</row>
    <row r="713" spans="1:27" ht="12.75" customHeight="1">
      <c r="A713" s="103"/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</row>
    <row r="714" spans="1:27" ht="12.75" customHeight="1">
      <c r="A714" s="103"/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</row>
    <row r="715" spans="1:27" ht="12.75" customHeight="1">
      <c r="A715" s="103"/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</row>
    <row r="716" spans="1:27" ht="12.75" customHeight="1">
      <c r="A716" s="103"/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</row>
    <row r="717" spans="1:27" ht="12.75" customHeight="1">
      <c r="A717" s="103"/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</row>
    <row r="718" spans="1:27" ht="12.75" customHeight="1">
      <c r="A718" s="103"/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</row>
    <row r="719" spans="1:27" ht="12.75" customHeight="1">
      <c r="A719" s="103"/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</row>
    <row r="720" spans="1:27" ht="12.75" customHeight="1">
      <c r="A720" s="103"/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</row>
    <row r="721" spans="1:27" ht="12.75" customHeight="1">
      <c r="A721" s="103"/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</row>
    <row r="722" spans="1:27" ht="12.75" customHeight="1">
      <c r="A722" s="103"/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</row>
    <row r="723" spans="1:27" ht="12.75" customHeight="1">
      <c r="A723" s="103"/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</row>
    <row r="724" spans="1:27" ht="12.75" customHeight="1">
      <c r="A724" s="103"/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</row>
    <row r="725" spans="1:27" ht="12.75" customHeight="1">
      <c r="A725" s="103"/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</row>
    <row r="726" spans="1:27" ht="12.75" customHeight="1">
      <c r="A726" s="103"/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</row>
    <row r="727" spans="1:27" ht="12.75" customHeight="1">
      <c r="A727" s="103"/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</row>
    <row r="728" spans="1:27" ht="12.75" customHeight="1">
      <c r="A728" s="103"/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</row>
    <row r="729" spans="1:27" ht="12.75" customHeight="1">
      <c r="A729" s="103"/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</row>
    <row r="730" spans="1:27" ht="12.75" customHeight="1">
      <c r="A730" s="103"/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</row>
    <row r="731" spans="1:27" ht="12.75" customHeight="1">
      <c r="A731" s="103"/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</row>
    <row r="732" spans="1:27" ht="12.75" customHeight="1">
      <c r="A732" s="103"/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</row>
    <row r="733" spans="1:27" ht="12.75" customHeight="1">
      <c r="A733" s="103"/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</row>
    <row r="734" spans="1:27" ht="12.75" customHeight="1">
      <c r="A734" s="103"/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</row>
    <row r="735" spans="1:27" ht="12.75" customHeight="1">
      <c r="A735" s="103"/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</row>
    <row r="736" spans="1:27" ht="12.75" customHeight="1">
      <c r="A736" s="103"/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</row>
    <row r="737" spans="1:27" ht="12.75" customHeight="1">
      <c r="A737" s="103"/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</row>
    <row r="738" spans="1:27" ht="12.75" customHeight="1">
      <c r="A738" s="103"/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</row>
    <row r="739" spans="1:27" ht="12.75" customHeight="1">
      <c r="A739" s="103"/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</row>
    <row r="740" spans="1:27" ht="12.75" customHeight="1">
      <c r="A740" s="103"/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</row>
    <row r="741" spans="1:27" ht="12.75" customHeight="1">
      <c r="A741" s="103"/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</row>
    <row r="742" spans="1:27" ht="12.75" customHeight="1">
      <c r="A742" s="103"/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</row>
    <row r="743" spans="1:27" ht="12.75" customHeight="1">
      <c r="A743" s="103"/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</row>
    <row r="744" spans="1:27" ht="12.75" customHeight="1">
      <c r="A744" s="103"/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</row>
    <row r="745" spans="1:27" ht="12.75" customHeight="1">
      <c r="A745" s="103"/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</row>
    <row r="746" spans="1:27" ht="12.75" customHeight="1">
      <c r="A746" s="103"/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</row>
    <row r="747" spans="1:27" ht="12.75" customHeight="1">
      <c r="A747" s="103"/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</row>
    <row r="748" spans="1:27" ht="12.75" customHeight="1">
      <c r="A748" s="103"/>
      <c r="B748" s="103"/>
      <c r="C748" s="103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  <c r="AA748" s="103"/>
    </row>
    <row r="749" spans="1:27" ht="12.75" customHeight="1">
      <c r="A749" s="103"/>
      <c r="B749" s="103"/>
      <c r="C749" s="103"/>
      <c r="D749" s="103"/>
      <c r="E749" s="103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  <c r="Y749" s="103"/>
      <c r="Z749" s="103"/>
      <c r="AA749" s="103"/>
    </row>
    <row r="750" spans="1:27" ht="12.75" customHeight="1">
      <c r="A750" s="103"/>
      <c r="B750" s="103"/>
      <c r="C750" s="103"/>
      <c r="D750" s="103"/>
      <c r="E750" s="103"/>
      <c r="F750" s="103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  <c r="Y750" s="103"/>
      <c r="Z750" s="103"/>
      <c r="AA750" s="103"/>
    </row>
    <row r="751" spans="1:27" ht="12.75" customHeight="1">
      <c r="A751" s="103"/>
      <c r="B751" s="103"/>
      <c r="C751" s="103"/>
      <c r="D751" s="103"/>
      <c r="E751" s="103"/>
      <c r="F751" s="103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  <c r="Y751" s="103"/>
      <c r="Z751" s="103"/>
      <c r="AA751" s="103"/>
    </row>
    <row r="752" spans="1:27" ht="12.75" customHeight="1">
      <c r="A752" s="103"/>
      <c r="B752" s="103"/>
      <c r="C752" s="103"/>
      <c r="D752" s="103"/>
      <c r="E752" s="103"/>
      <c r="F752" s="103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  <c r="Y752" s="103"/>
      <c r="Z752" s="103"/>
      <c r="AA752" s="103"/>
    </row>
    <row r="753" spans="1:27" ht="12.75" customHeight="1">
      <c r="A753" s="103"/>
      <c r="B753" s="103"/>
      <c r="C753" s="103"/>
      <c r="D753" s="103"/>
      <c r="E753" s="103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  <c r="Y753" s="103"/>
      <c r="Z753" s="103"/>
      <c r="AA753" s="103"/>
    </row>
    <row r="754" spans="1:27" ht="12.75" customHeight="1">
      <c r="A754" s="103"/>
      <c r="B754" s="103"/>
      <c r="C754" s="103"/>
      <c r="D754" s="103"/>
      <c r="E754" s="103"/>
      <c r="F754" s="103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  <c r="Y754" s="103"/>
      <c r="Z754" s="103"/>
      <c r="AA754" s="103"/>
    </row>
    <row r="755" spans="1:27" ht="12.75" customHeight="1">
      <c r="A755" s="103"/>
      <c r="B755" s="103"/>
      <c r="C755" s="103"/>
      <c r="D755" s="103"/>
      <c r="E755" s="103"/>
      <c r="F755" s="103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  <c r="Y755" s="103"/>
      <c r="Z755" s="103"/>
      <c r="AA755" s="103"/>
    </row>
    <row r="756" spans="1:27" ht="12.75" customHeight="1">
      <c r="A756" s="103"/>
      <c r="B756" s="103"/>
      <c r="C756" s="103"/>
      <c r="D756" s="103"/>
      <c r="E756" s="103"/>
      <c r="F756" s="103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  <c r="Y756" s="103"/>
      <c r="Z756" s="103"/>
      <c r="AA756" s="103"/>
    </row>
    <row r="757" spans="1:27" ht="12.75" customHeight="1">
      <c r="A757" s="103"/>
      <c r="B757" s="103"/>
      <c r="C757" s="103"/>
      <c r="D757" s="103"/>
      <c r="E757" s="103"/>
      <c r="F757" s="103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  <c r="Y757" s="103"/>
      <c r="Z757" s="103"/>
      <c r="AA757" s="103"/>
    </row>
    <row r="758" spans="1:27" ht="12.75" customHeight="1">
      <c r="A758" s="103"/>
      <c r="B758" s="103"/>
      <c r="C758" s="103"/>
      <c r="D758" s="103"/>
      <c r="E758" s="103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  <c r="Y758" s="103"/>
      <c r="Z758" s="103"/>
      <c r="AA758" s="103"/>
    </row>
    <row r="759" spans="1:27" ht="12.75" customHeight="1">
      <c r="A759" s="103"/>
      <c r="B759" s="103"/>
      <c r="C759" s="103"/>
      <c r="D759" s="103"/>
      <c r="E759" s="103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  <c r="Y759" s="103"/>
      <c r="Z759" s="103"/>
      <c r="AA759" s="103"/>
    </row>
    <row r="760" spans="1:27" ht="12.75" customHeight="1">
      <c r="A760" s="103"/>
      <c r="B760" s="103"/>
      <c r="C760" s="103"/>
      <c r="D760" s="103"/>
      <c r="E760" s="103"/>
      <c r="F760" s="103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  <c r="Y760" s="103"/>
      <c r="Z760" s="103"/>
      <c r="AA760" s="103"/>
    </row>
    <row r="761" spans="1:27" ht="12.75" customHeight="1">
      <c r="A761" s="103"/>
      <c r="B761" s="103"/>
      <c r="C761" s="103"/>
      <c r="D761" s="103"/>
      <c r="E761" s="103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  <c r="Y761" s="103"/>
      <c r="Z761" s="103"/>
      <c r="AA761" s="103"/>
    </row>
    <row r="762" spans="1:27" ht="12.75" customHeight="1">
      <c r="A762" s="103"/>
      <c r="B762" s="103"/>
      <c r="C762" s="103"/>
      <c r="D762" s="103"/>
      <c r="E762" s="103"/>
      <c r="F762" s="103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  <c r="Y762" s="103"/>
      <c r="Z762" s="103"/>
      <c r="AA762" s="103"/>
    </row>
    <row r="763" spans="1:27" ht="12.75" customHeight="1">
      <c r="A763" s="103"/>
      <c r="B763" s="103"/>
      <c r="C763" s="103"/>
      <c r="D763" s="103"/>
      <c r="E763" s="103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  <c r="Y763" s="103"/>
      <c r="Z763" s="103"/>
      <c r="AA763" s="103"/>
    </row>
    <row r="764" spans="1:27" ht="12.75" customHeight="1">
      <c r="A764" s="103"/>
      <c r="B764" s="103"/>
      <c r="C764" s="103"/>
      <c r="D764" s="103"/>
      <c r="E764" s="103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  <c r="Y764" s="103"/>
      <c r="Z764" s="103"/>
      <c r="AA764" s="103"/>
    </row>
    <row r="765" spans="1:27" ht="12.75" customHeight="1">
      <c r="A765" s="103"/>
      <c r="B765" s="103"/>
      <c r="C765" s="103"/>
      <c r="D765" s="103"/>
      <c r="E765" s="103"/>
      <c r="F765" s="103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  <c r="Y765" s="103"/>
      <c r="Z765" s="103"/>
      <c r="AA765" s="103"/>
    </row>
    <row r="766" spans="1:27" ht="12.75" customHeight="1">
      <c r="A766" s="103"/>
      <c r="B766" s="103"/>
      <c r="C766" s="103"/>
      <c r="D766" s="103"/>
      <c r="E766" s="103"/>
      <c r="F766" s="103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  <c r="Y766" s="103"/>
      <c r="Z766" s="103"/>
      <c r="AA766" s="103"/>
    </row>
    <row r="767" spans="1:27" ht="12.75" customHeight="1">
      <c r="A767" s="103"/>
      <c r="B767" s="103"/>
      <c r="C767" s="103"/>
      <c r="D767" s="103"/>
      <c r="E767" s="103"/>
      <c r="F767" s="103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  <c r="Y767" s="103"/>
      <c r="Z767" s="103"/>
      <c r="AA767" s="103"/>
    </row>
    <row r="768" spans="1:27" ht="12.75" customHeight="1">
      <c r="A768" s="103"/>
      <c r="B768" s="103"/>
      <c r="C768" s="103"/>
      <c r="D768" s="103"/>
      <c r="E768" s="103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  <c r="Y768" s="103"/>
      <c r="Z768" s="103"/>
      <c r="AA768" s="103"/>
    </row>
    <row r="769" spans="1:27" ht="12.75" customHeight="1">
      <c r="A769" s="103"/>
      <c r="B769" s="103"/>
      <c r="C769" s="103"/>
      <c r="D769" s="103"/>
      <c r="E769" s="103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  <c r="Y769" s="103"/>
      <c r="Z769" s="103"/>
      <c r="AA769" s="103"/>
    </row>
    <row r="770" spans="1:27" ht="12.75" customHeight="1">
      <c r="A770" s="103"/>
      <c r="B770" s="103"/>
      <c r="C770" s="103"/>
      <c r="D770" s="103"/>
      <c r="E770" s="103"/>
      <c r="F770" s="103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  <c r="Y770" s="103"/>
      <c r="Z770" s="103"/>
      <c r="AA770" s="103"/>
    </row>
    <row r="771" spans="1:27" ht="12.75" customHeight="1">
      <c r="A771" s="103"/>
      <c r="B771" s="103"/>
      <c r="C771" s="103"/>
      <c r="D771" s="103"/>
      <c r="E771" s="103"/>
      <c r="F771" s="103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  <c r="Y771" s="103"/>
      <c r="Z771" s="103"/>
      <c r="AA771" s="103"/>
    </row>
    <row r="772" spans="1:27" ht="12.75" customHeight="1">
      <c r="A772" s="103"/>
      <c r="B772" s="103"/>
      <c r="C772" s="103"/>
      <c r="D772" s="103"/>
      <c r="E772" s="103"/>
      <c r="F772" s="103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  <c r="Y772" s="103"/>
      <c r="Z772" s="103"/>
      <c r="AA772" s="103"/>
    </row>
    <row r="773" spans="1:27" ht="12.75" customHeight="1">
      <c r="A773" s="103"/>
      <c r="B773" s="103"/>
      <c r="C773" s="103"/>
      <c r="D773" s="103"/>
      <c r="E773" s="103"/>
      <c r="F773" s="103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  <c r="Y773" s="103"/>
      <c r="Z773" s="103"/>
      <c r="AA773" s="103"/>
    </row>
    <row r="774" spans="1:27" ht="12.75" customHeight="1">
      <c r="A774" s="103"/>
      <c r="B774" s="103"/>
      <c r="C774" s="103"/>
      <c r="D774" s="103"/>
      <c r="E774" s="103"/>
      <c r="F774" s="103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  <c r="Y774" s="103"/>
      <c r="Z774" s="103"/>
      <c r="AA774" s="103"/>
    </row>
    <row r="775" spans="1:27" ht="12.75" customHeight="1">
      <c r="A775" s="103"/>
      <c r="B775" s="103"/>
      <c r="C775" s="103"/>
      <c r="D775" s="103"/>
      <c r="E775" s="103"/>
      <c r="F775" s="103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  <c r="Y775" s="103"/>
      <c r="Z775" s="103"/>
      <c r="AA775" s="103"/>
    </row>
    <row r="776" spans="1:27" ht="12.75" customHeight="1">
      <c r="A776" s="103"/>
      <c r="B776" s="103"/>
      <c r="C776" s="103"/>
      <c r="D776" s="103"/>
      <c r="E776" s="103"/>
      <c r="F776" s="103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  <c r="Y776" s="103"/>
      <c r="Z776" s="103"/>
      <c r="AA776" s="103"/>
    </row>
    <row r="777" spans="1:27" ht="12.75" customHeight="1">
      <c r="A777" s="103"/>
      <c r="B777" s="103"/>
      <c r="C777" s="103"/>
      <c r="D777" s="103"/>
      <c r="E777" s="103"/>
      <c r="F777" s="103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  <c r="Y777" s="103"/>
      <c r="Z777" s="103"/>
      <c r="AA777" s="103"/>
    </row>
    <row r="778" spans="1:27" ht="12.75" customHeight="1">
      <c r="A778" s="103"/>
      <c r="B778" s="103"/>
      <c r="C778" s="103"/>
      <c r="D778" s="103"/>
      <c r="E778" s="103"/>
      <c r="F778" s="103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  <c r="Y778" s="103"/>
      <c r="Z778" s="103"/>
      <c r="AA778" s="103"/>
    </row>
    <row r="779" spans="1:27" ht="12.75" customHeight="1">
      <c r="A779" s="103"/>
      <c r="B779" s="103"/>
      <c r="C779" s="103"/>
      <c r="D779" s="103"/>
      <c r="E779" s="103"/>
      <c r="F779" s="103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  <c r="Y779" s="103"/>
      <c r="Z779" s="103"/>
      <c r="AA779" s="103"/>
    </row>
    <row r="780" spans="1:27" ht="12.75" customHeight="1">
      <c r="A780" s="103"/>
      <c r="B780" s="103"/>
      <c r="C780" s="103"/>
      <c r="D780" s="103"/>
      <c r="E780" s="103"/>
      <c r="F780" s="103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  <c r="Y780" s="103"/>
      <c r="Z780" s="103"/>
      <c r="AA780" s="103"/>
    </row>
    <row r="781" spans="1:27" ht="12.75" customHeight="1">
      <c r="A781" s="103"/>
      <c r="B781" s="103"/>
      <c r="C781" s="103"/>
      <c r="D781" s="103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  <c r="Y781" s="103"/>
      <c r="Z781" s="103"/>
      <c r="AA781" s="103"/>
    </row>
    <row r="782" spans="1:27" ht="12.75" customHeight="1">
      <c r="A782" s="103"/>
      <c r="B782" s="103"/>
      <c r="C782" s="103"/>
      <c r="D782" s="103"/>
      <c r="E782" s="103"/>
      <c r="F782" s="103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  <c r="Y782" s="103"/>
      <c r="Z782" s="103"/>
      <c r="AA782" s="103"/>
    </row>
    <row r="783" spans="1:27" ht="12.75" customHeight="1">
      <c r="A783" s="103"/>
      <c r="B783" s="103"/>
      <c r="C783" s="103"/>
      <c r="D783" s="103"/>
      <c r="E783" s="103"/>
      <c r="F783" s="103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  <c r="Y783" s="103"/>
      <c r="Z783" s="103"/>
      <c r="AA783" s="103"/>
    </row>
    <row r="784" spans="1:27" ht="12.75" customHeight="1">
      <c r="A784" s="103"/>
      <c r="B784" s="103"/>
      <c r="C784" s="103"/>
      <c r="D784" s="103"/>
      <c r="E784" s="103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  <c r="Y784" s="103"/>
      <c r="Z784" s="103"/>
      <c r="AA784" s="103"/>
    </row>
    <row r="785" spans="1:27" ht="12.75" customHeight="1">
      <c r="A785" s="103"/>
      <c r="B785" s="103"/>
      <c r="C785" s="103"/>
      <c r="D785" s="103"/>
      <c r="E785" s="103"/>
      <c r="F785" s="103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  <c r="Y785" s="103"/>
      <c r="Z785" s="103"/>
      <c r="AA785" s="103"/>
    </row>
    <row r="786" spans="1:27" ht="12.75" customHeight="1">
      <c r="A786" s="103"/>
      <c r="B786" s="103"/>
      <c r="C786" s="103"/>
      <c r="D786" s="103"/>
      <c r="E786" s="103"/>
      <c r="F786" s="103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  <c r="Y786" s="103"/>
      <c r="Z786" s="103"/>
      <c r="AA786" s="103"/>
    </row>
    <row r="787" spans="1:27" ht="12.75" customHeight="1">
      <c r="A787" s="103"/>
      <c r="B787" s="103"/>
      <c r="C787" s="103"/>
      <c r="D787" s="103"/>
      <c r="E787" s="103"/>
      <c r="F787" s="103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  <c r="Y787" s="103"/>
      <c r="Z787" s="103"/>
      <c r="AA787" s="103"/>
    </row>
    <row r="788" spans="1:27" ht="12.75" customHeight="1">
      <c r="A788" s="103"/>
      <c r="B788" s="103"/>
      <c r="C788" s="103"/>
      <c r="D788" s="103"/>
      <c r="E788" s="103"/>
      <c r="F788" s="103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  <c r="Y788" s="103"/>
      <c r="Z788" s="103"/>
      <c r="AA788" s="103"/>
    </row>
    <row r="789" spans="1:27" ht="12.75" customHeight="1">
      <c r="A789" s="103"/>
      <c r="B789" s="103"/>
      <c r="C789" s="103"/>
      <c r="D789" s="103"/>
      <c r="E789" s="103"/>
      <c r="F789" s="103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  <c r="Y789" s="103"/>
      <c r="Z789" s="103"/>
      <c r="AA789" s="103"/>
    </row>
    <row r="790" spans="1:27" ht="12.75" customHeight="1">
      <c r="A790" s="103"/>
      <c r="B790" s="103"/>
      <c r="C790" s="103"/>
      <c r="D790" s="103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  <c r="Y790" s="103"/>
      <c r="Z790" s="103"/>
      <c r="AA790" s="103"/>
    </row>
    <row r="791" spans="1:27" ht="12.75" customHeight="1">
      <c r="A791" s="103"/>
      <c r="B791" s="103"/>
      <c r="C791" s="103"/>
      <c r="D791" s="103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  <c r="Y791" s="103"/>
      <c r="Z791" s="103"/>
      <c r="AA791" s="103"/>
    </row>
    <row r="792" spans="1:27" ht="12.75" customHeight="1">
      <c r="A792" s="103"/>
      <c r="B792" s="103"/>
      <c r="C792" s="103"/>
      <c r="D792" s="103"/>
      <c r="E792" s="103"/>
      <c r="F792" s="103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  <c r="Y792" s="103"/>
      <c r="Z792" s="103"/>
      <c r="AA792" s="103"/>
    </row>
    <row r="793" spans="1:27" ht="12.75" customHeight="1">
      <c r="A793" s="103"/>
      <c r="B793" s="103"/>
      <c r="C793" s="103"/>
      <c r="D793" s="103"/>
      <c r="E793" s="103"/>
      <c r="F793" s="103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  <c r="Y793" s="103"/>
      <c r="Z793" s="103"/>
      <c r="AA793" s="103"/>
    </row>
    <row r="794" spans="1:27" ht="12.75" customHeight="1">
      <c r="A794" s="103"/>
      <c r="B794" s="103"/>
      <c r="C794" s="103"/>
      <c r="D794" s="103"/>
      <c r="E794" s="103"/>
      <c r="F794" s="103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  <c r="Y794" s="103"/>
      <c r="Z794" s="103"/>
      <c r="AA794" s="103"/>
    </row>
    <row r="795" spans="1:27" ht="12.75" customHeight="1">
      <c r="A795" s="103"/>
      <c r="B795" s="103"/>
      <c r="C795" s="103"/>
      <c r="D795" s="103"/>
      <c r="E795" s="103"/>
      <c r="F795" s="103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  <c r="Y795" s="103"/>
      <c r="Z795" s="103"/>
      <c r="AA795" s="103"/>
    </row>
    <row r="796" spans="1:27" ht="12.75" customHeight="1">
      <c r="A796" s="103"/>
      <c r="B796" s="103"/>
      <c r="C796" s="103"/>
      <c r="D796" s="103"/>
      <c r="E796" s="103"/>
      <c r="F796" s="103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  <c r="Y796" s="103"/>
      <c r="Z796" s="103"/>
      <c r="AA796" s="103"/>
    </row>
    <row r="797" spans="1:27" ht="12.75" customHeight="1">
      <c r="A797" s="103"/>
      <c r="B797" s="103"/>
      <c r="C797" s="103"/>
      <c r="D797" s="103"/>
      <c r="E797" s="103"/>
      <c r="F797" s="103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  <c r="Y797" s="103"/>
      <c r="Z797" s="103"/>
      <c r="AA797" s="103"/>
    </row>
    <row r="798" spans="1:27" ht="12.75" customHeight="1">
      <c r="A798" s="103"/>
      <c r="B798" s="103"/>
      <c r="C798" s="103"/>
      <c r="D798" s="103"/>
      <c r="E798" s="103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  <c r="Y798" s="103"/>
      <c r="Z798" s="103"/>
      <c r="AA798" s="103"/>
    </row>
    <row r="799" spans="1:27" ht="12.75" customHeight="1">
      <c r="A799" s="103"/>
      <c r="B799" s="103"/>
      <c r="C799" s="103"/>
      <c r="D799" s="103"/>
      <c r="E799" s="103"/>
      <c r="F799" s="103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  <c r="Y799" s="103"/>
      <c r="Z799" s="103"/>
      <c r="AA799" s="103"/>
    </row>
    <row r="800" spans="1:27" ht="12.75" customHeight="1">
      <c r="A800" s="103"/>
      <c r="B800" s="103"/>
      <c r="C800" s="103"/>
      <c r="D800" s="103"/>
      <c r="E800" s="103"/>
      <c r="F800" s="103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  <c r="Y800" s="103"/>
      <c r="Z800" s="103"/>
      <c r="AA800" s="103"/>
    </row>
    <row r="801" spans="1:27" ht="12.75" customHeight="1">
      <c r="A801" s="103"/>
      <c r="B801" s="103"/>
      <c r="C801" s="103"/>
      <c r="D801" s="103"/>
      <c r="E801" s="103"/>
      <c r="F801" s="103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  <c r="Y801" s="103"/>
      <c r="Z801" s="103"/>
      <c r="AA801" s="103"/>
    </row>
    <row r="802" spans="1:27" ht="12.75" customHeight="1">
      <c r="A802" s="103"/>
      <c r="B802" s="103"/>
      <c r="C802" s="103"/>
      <c r="D802" s="103"/>
      <c r="E802" s="103"/>
      <c r="F802" s="103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  <c r="AA802" s="103"/>
    </row>
    <row r="803" spans="1:27" ht="12.75" customHeight="1">
      <c r="A803" s="103"/>
      <c r="B803" s="103"/>
      <c r="C803" s="103"/>
      <c r="D803" s="103"/>
      <c r="E803" s="103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  <c r="Y803" s="103"/>
      <c r="Z803" s="103"/>
      <c r="AA803" s="103"/>
    </row>
    <row r="804" spans="1:27" ht="12.75" customHeight="1">
      <c r="A804" s="103"/>
      <c r="B804" s="103"/>
      <c r="C804" s="103"/>
      <c r="D804" s="103"/>
      <c r="E804" s="103"/>
      <c r="F804" s="103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  <c r="Y804" s="103"/>
      <c r="Z804" s="103"/>
      <c r="AA804" s="103"/>
    </row>
    <row r="805" spans="1:27" ht="12.75" customHeight="1">
      <c r="A805" s="103"/>
      <c r="B805" s="103"/>
      <c r="C805" s="103"/>
      <c r="D805" s="103"/>
      <c r="E805" s="103"/>
      <c r="F805" s="103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  <c r="Y805" s="103"/>
      <c r="Z805" s="103"/>
      <c r="AA805" s="103"/>
    </row>
    <row r="806" spans="1:27" ht="12.75" customHeight="1">
      <c r="A806" s="103"/>
      <c r="B806" s="103"/>
      <c r="C806" s="103"/>
      <c r="D806" s="103"/>
      <c r="E806" s="103"/>
      <c r="F806" s="103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  <c r="Y806" s="103"/>
      <c r="Z806" s="103"/>
      <c r="AA806" s="103"/>
    </row>
    <row r="807" spans="1:27" ht="12.75" customHeight="1">
      <c r="A807" s="103"/>
      <c r="B807" s="103"/>
      <c r="C807" s="103"/>
      <c r="D807" s="103"/>
      <c r="E807" s="103"/>
      <c r="F807" s="103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  <c r="Y807" s="103"/>
      <c r="Z807" s="103"/>
      <c r="AA807" s="103"/>
    </row>
    <row r="808" spans="1:27" ht="12.75" customHeight="1">
      <c r="A808" s="103"/>
      <c r="B808" s="103"/>
      <c r="C808" s="103"/>
      <c r="D808" s="103"/>
      <c r="E808" s="103"/>
      <c r="F808" s="103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  <c r="Y808" s="103"/>
      <c r="Z808" s="103"/>
      <c r="AA808" s="103"/>
    </row>
    <row r="809" spans="1:27" ht="12.75" customHeight="1">
      <c r="A809" s="103"/>
      <c r="B809" s="103"/>
      <c r="C809" s="103"/>
      <c r="D809" s="103"/>
      <c r="E809" s="103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  <c r="Y809" s="103"/>
      <c r="Z809" s="103"/>
      <c r="AA809" s="103"/>
    </row>
    <row r="810" spans="1:27" ht="12.75" customHeight="1">
      <c r="A810" s="103"/>
      <c r="B810" s="103"/>
      <c r="C810" s="103"/>
      <c r="D810" s="103"/>
      <c r="E810" s="103"/>
      <c r="F810" s="103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  <c r="Y810" s="103"/>
      <c r="Z810" s="103"/>
      <c r="AA810" s="103"/>
    </row>
    <row r="811" spans="1:27" ht="12.75" customHeight="1">
      <c r="A811" s="103"/>
      <c r="B811" s="103"/>
      <c r="C811" s="103"/>
      <c r="D811" s="103"/>
      <c r="E811" s="103"/>
      <c r="F811" s="103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  <c r="Y811" s="103"/>
      <c r="Z811" s="103"/>
      <c r="AA811" s="103"/>
    </row>
    <row r="812" spans="1:27" ht="12.75" customHeight="1">
      <c r="A812" s="103"/>
      <c r="B812" s="103"/>
      <c r="C812" s="103"/>
      <c r="D812" s="103"/>
      <c r="E812" s="103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  <c r="Y812" s="103"/>
      <c r="Z812" s="103"/>
      <c r="AA812" s="103"/>
    </row>
    <row r="813" spans="1:27" ht="12.75" customHeight="1">
      <c r="A813" s="103"/>
      <c r="B813" s="103"/>
      <c r="C813" s="103"/>
      <c r="D813" s="103"/>
      <c r="E813" s="103"/>
      <c r="F813" s="103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  <c r="Y813" s="103"/>
      <c r="Z813" s="103"/>
      <c r="AA813" s="103"/>
    </row>
    <row r="814" spans="1:27" ht="12.75" customHeight="1">
      <c r="A814" s="103"/>
      <c r="B814" s="103"/>
      <c r="C814" s="103"/>
      <c r="D814" s="103"/>
      <c r="E814" s="103"/>
      <c r="F814" s="103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  <c r="Y814" s="103"/>
      <c r="Z814" s="103"/>
      <c r="AA814" s="103"/>
    </row>
    <row r="815" spans="1:27" ht="12.75" customHeight="1">
      <c r="A815" s="103"/>
      <c r="B815" s="103"/>
      <c r="C815" s="103"/>
      <c r="D815" s="103"/>
      <c r="E815" s="103"/>
      <c r="F815" s="103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  <c r="Y815" s="103"/>
      <c r="Z815" s="103"/>
      <c r="AA815" s="103"/>
    </row>
    <row r="816" spans="1:27" ht="12.75" customHeight="1">
      <c r="A816" s="103"/>
      <c r="B816" s="103"/>
      <c r="C816" s="103"/>
      <c r="D816" s="103"/>
      <c r="E816" s="103"/>
      <c r="F816" s="103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  <c r="Y816" s="103"/>
      <c r="Z816" s="103"/>
      <c r="AA816" s="103"/>
    </row>
    <row r="817" spans="1:27" ht="12.75" customHeight="1">
      <c r="A817" s="103"/>
      <c r="B817" s="103"/>
      <c r="C817" s="103"/>
      <c r="D817" s="103"/>
      <c r="E817" s="103"/>
      <c r="F817" s="103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  <c r="Y817" s="103"/>
      <c r="Z817" s="103"/>
      <c r="AA817" s="103"/>
    </row>
    <row r="818" spans="1:27" ht="12.75" customHeight="1">
      <c r="A818" s="103"/>
      <c r="B818" s="103"/>
      <c r="C818" s="103"/>
      <c r="D818" s="103"/>
      <c r="E818" s="103"/>
      <c r="F818" s="103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  <c r="Y818" s="103"/>
      <c r="Z818" s="103"/>
      <c r="AA818" s="103"/>
    </row>
    <row r="819" spans="1:27" ht="12.75" customHeight="1">
      <c r="A819" s="103"/>
      <c r="B819" s="103"/>
      <c r="C819" s="103"/>
      <c r="D819" s="103"/>
      <c r="E819" s="103"/>
      <c r="F819" s="103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  <c r="Y819" s="103"/>
      <c r="Z819" s="103"/>
      <c r="AA819" s="103"/>
    </row>
    <row r="820" spans="1:27" ht="12.75" customHeight="1">
      <c r="A820" s="103"/>
      <c r="B820" s="103"/>
      <c r="C820" s="103"/>
      <c r="D820" s="103"/>
      <c r="E820" s="103"/>
      <c r="F820" s="103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  <c r="Y820" s="103"/>
      <c r="Z820" s="103"/>
      <c r="AA820" s="103"/>
    </row>
    <row r="821" spans="1:27" ht="12.75" customHeight="1">
      <c r="A821" s="103"/>
      <c r="B821" s="103"/>
      <c r="C821" s="103"/>
      <c r="D821" s="103"/>
      <c r="E821" s="103"/>
      <c r="F821" s="103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  <c r="Y821" s="103"/>
      <c r="Z821" s="103"/>
      <c r="AA821" s="103"/>
    </row>
    <row r="822" spans="1:27" ht="12.75" customHeight="1">
      <c r="A822" s="103"/>
      <c r="B822" s="103"/>
      <c r="C822" s="103"/>
      <c r="D822" s="103"/>
      <c r="E822" s="103"/>
      <c r="F822" s="103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  <c r="Y822" s="103"/>
      <c r="Z822" s="103"/>
      <c r="AA822" s="103"/>
    </row>
    <row r="823" spans="1:27" ht="12.75" customHeight="1">
      <c r="A823" s="103"/>
      <c r="B823" s="103"/>
      <c r="C823" s="103"/>
      <c r="D823" s="103"/>
      <c r="E823" s="103"/>
      <c r="F823" s="103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  <c r="Y823" s="103"/>
      <c r="Z823" s="103"/>
      <c r="AA823" s="103"/>
    </row>
    <row r="824" spans="1:27" ht="12.75" customHeight="1">
      <c r="A824" s="103"/>
      <c r="B824" s="103"/>
      <c r="C824" s="103"/>
      <c r="D824" s="103"/>
      <c r="E824" s="103"/>
      <c r="F824" s="103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  <c r="Y824" s="103"/>
      <c r="Z824" s="103"/>
      <c r="AA824" s="103"/>
    </row>
    <row r="825" spans="1:27" ht="12.75" customHeight="1">
      <c r="A825" s="103"/>
      <c r="B825" s="103"/>
      <c r="C825" s="103"/>
      <c r="D825" s="103"/>
      <c r="E825" s="103"/>
      <c r="F825" s="103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  <c r="Y825" s="103"/>
      <c r="Z825" s="103"/>
      <c r="AA825" s="103"/>
    </row>
    <row r="826" spans="1:27" ht="12.75" customHeight="1">
      <c r="A826" s="103"/>
      <c r="B826" s="103"/>
      <c r="C826" s="103"/>
      <c r="D826" s="103"/>
      <c r="E826" s="103"/>
      <c r="F826" s="103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  <c r="Y826" s="103"/>
      <c r="Z826" s="103"/>
      <c r="AA826" s="103"/>
    </row>
    <row r="827" spans="1:27" ht="12.75" customHeight="1">
      <c r="A827" s="103"/>
      <c r="B827" s="103"/>
      <c r="C827" s="103"/>
      <c r="D827" s="103"/>
      <c r="E827" s="103"/>
      <c r="F827" s="103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  <c r="Y827" s="103"/>
      <c r="Z827" s="103"/>
      <c r="AA827" s="103"/>
    </row>
    <row r="828" spans="1:27" ht="12.75" customHeight="1">
      <c r="A828" s="103"/>
      <c r="B828" s="103"/>
      <c r="C828" s="103"/>
      <c r="D828" s="103"/>
      <c r="E828" s="103"/>
      <c r="F828" s="103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  <c r="Y828" s="103"/>
      <c r="Z828" s="103"/>
      <c r="AA828" s="103"/>
    </row>
    <row r="829" spans="1:27" ht="12.75" customHeight="1">
      <c r="A829" s="103"/>
      <c r="B829" s="103"/>
      <c r="C829" s="103"/>
      <c r="D829" s="103"/>
      <c r="E829" s="103"/>
      <c r="F829" s="103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  <c r="Y829" s="103"/>
      <c r="Z829" s="103"/>
      <c r="AA829" s="103"/>
    </row>
    <row r="830" spans="1:27" ht="12.75" customHeight="1">
      <c r="A830" s="103"/>
      <c r="B830" s="103"/>
      <c r="C830" s="103"/>
      <c r="D830" s="103"/>
      <c r="E830" s="103"/>
      <c r="F830" s="103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  <c r="Y830" s="103"/>
      <c r="Z830" s="103"/>
      <c r="AA830" s="103"/>
    </row>
    <row r="831" spans="1:27" ht="12.75" customHeight="1">
      <c r="A831" s="103"/>
      <c r="B831" s="103"/>
      <c r="C831" s="103"/>
      <c r="D831" s="103"/>
      <c r="E831" s="103"/>
      <c r="F831" s="103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  <c r="Y831" s="103"/>
      <c r="Z831" s="103"/>
      <c r="AA831" s="103"/>
    </row>
    <row r="832" spans="1:27" ht="12.75" customHeight="1">
      <c r="A832" s="103"/>
      <c r="B832" s="103"/>
      <c r="C832" s="103"/>
      <c r="D832" s="103"/>
      <c r="E832" s="103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  <c r="Y832" s="103"/>
      <c r="Z832" s="103"/>
      <c r="AA832" s="103"/>
    </row>
    <row r="833" spans="1:27" ht="12.75" customHeight="1">
      <c r="A833" s="103"/>
      <c r="B833" s="103"/>
      <c r="C833" s="103"/>
      <c r="D833" s="103"/>
      <c r="E833" s="103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  <c r="Y833" s="103"/>
      <c r="Z833" s="103"/>
      <c r="AA833" s="103"/>
    </row>
    <row r="834" spans="1:27" ht="12.75" customHeight="1">
      <c r="A834" s="103"/>
      <c r="B834" s="103"/>
      <c r="C834" s="103"/>
      <c r="D834" s="103"/>
      <c r="E834" s="103"/>
      <c r="F834" s="103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  <c r="Y834" s="103"/>
      <c r="Z834" s="103"/>
      <c r="AA834" s="103"/>
    </row>
    <row r="835" spans="1:27" ht="12.75" customHeight="1">
      <c r="A835" s="103"/>
      <c r="B835" s="103"/>
      <c r="C835" s="103"/>
      <c r="D835" s="103"/>
      <c r="E835" s="103"/>
      <c r="F835" s="103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  <c r="Y835" s="103"/>
      <c r="Z835" s="103"/>
      <c r="AA835" s="103"/>
    </row>
    <row r="836" spans="1:27" ht="12.75" customHeight="1">
      <c r="A836" s="103"/>
      <c r="B836" s="103"/>
      <c r="C836" s="103"/>
      <c r="D836" s="103"/>
      <c r="E836" s="103"/>
      <c r="F836" s="103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  <c r="Y836" s="103"/>
      <c r="Z836" s="103"/>
      <c r="AA836" s="103"/>
    </row>
    <row r="837" spans="1:27" ht="12.75" customHeight="1">
      <c r="A837" s="103"/>
      <c r="B837" s="103"/>
      <c r="C837" s="103"/>
      <c r="D837" s="103"/>
      <c r="E837" s="103"/>
      <c r="F837" s="103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  <c r="Y837" s="103"/>
      <c r="Z837" s="103"/>
      <c r="AA837" s="103"/>
    </row>
    <row r="838" spans="1:27" ht="12.75" customHeight="1">
      <c r="A838" s="103"/>
      <c r="B838" s="103"/>
      <c r="C838" s="103"/>
      <c r="D838" s="103"/>
      <c r="E838" s="103"/>
      <c r="F838" s="103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  <c r="Y838" s="103"/>
      <c r="Z838" s="103"/>
      <c r="AA838" s="103"/>
    </row>
    <row r="839" spans="1:27" ht="12.75" customHeight="1">
      <c r="A839" s="103"/>
      <c r="B839" s="103"/>
      <c r="C839" s="103"/>
      <c r="D839" s="103"/>
      <c r="E839" s="103"/>
      <c r="F839" s="103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  <c r="Y839" s="103"/>
      <c r="Z839" s="103"/>
      <c r="AA839" s="103"/>
    </row>
    <row r="840" spans="1:27" ht="12.75" customHeight="1">
      <c r="A840" s="103"/>
      <c r="B840" s="103"/>
      <c r="C840" s="103"/>
      <c r="D840" s="103"/>
      <c r="E840" s="103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  <c r="Y840" s="103"/>
      <c r="Z840" s="103"/>
      <c r="AA840" s="103"/>
    </row>
    <row r="841" spans="1:27" ht="12.75" customHeight="1">
      <c r="A841" s="103"/>
      <c r="B841" s="103"/>
      <c r="C841" s="103"/>
      <c r="D841" s="103"/>
      <c r="E841" s="103"/>
      <c r="F841" s="103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  <c r="Y841" s="103"/>
      <c r="Z841" s="103"/>
      <c r="AA841" s="103"/>
    </row>
    <row r="842" spans="1:27" ht="12.75" customHeight="1">
      <c r="A842" s="103"/>
      <c r="B842" s="103"/>
      <c r="C842" s="103"/>
      <c r="D842" s="103"/>
      <c r="E842" s="103"/>
      <c r="F842" s="103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  <c r="Y842" s="103"/>
      <c r="Z842" s="103"/>
      <c r="AA842" s="103"/>
    </row>
    <row r="843" spans="1:27" ht="12.75" customHeight="1">
      <c r="A843" s="103"/>
      <c r="B843" s="103"/>
      <c r="C843" s="103"/>
      <c r="D843" s="103"/>
      <c r="E843" s="103"/>
      <c r="F843" s="103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  <c r="Y843" s="103"/>
      <c r="Z843" s="103"/>
      <c r="AA843" s="103"/>
    </row>
    <row r="844" spans="1:27" ht="12.75" customHeight="1">
      <c r="A844" s="103"/>
      <c r="B844" s="103"/>
      <c r="C844" s="103"/>
      <c r="D844" s="103"/>
      <c r="E844" s="103"/>
      <c r="F844" s="103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  <c r="Y844" s="103"/>
      <c r="Z844" s="103"/>
      <c r="AA844" s="103"/>
    </row>
    <row r="845" spans="1:27" ht="12.75" customHeight="1">
      <c r="A845" s="103"/>
      <c r="B845" s="103"/>
      <c r="C845" s="103"/>
      <c r="D845" s="103"/>
      <c r="E845" s="103"/>
      <c r="F845" s="103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  <c r="Y845" s="103"/>
      <c r="Z845" s="103"/>
      <c r="AA845" s="103"/>
    </row>
    <row r="846" spans="1:27" ht="12.75" customHeight="1">
      <c r="A846" s="103"/>
      <c r="B846" s="103"/>
      <c r="C846" s="103"/>
      <c r="D846" s="103"/>
      <c r="E846" s="103"/>
      <c r="F846" s="103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  <c r="Y846" s="103"/>
      <c r="Z846" s="103"/>
      <c r="AA846" s="103"/>
    </row>
    <row r="847" spans="1:27" ht="12.75" customHeight="1">
      <c r="A847" s="103"/>
      <c r="B847" s="103"/>
      <c r="C847" s="103"/>
      <c r="D847" s="103"/>
      <c r="E847" s="103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  <c r="Y847" s="103"/>
      <c r="Z847" s="103"/>
      <c r="AA847" s="103"/>
    </row>
    <row r="848" spans="1:27" ht="12.75" customHeight="1">
      <c r="A848" s="103"/>
      <c r="B848" s="103"/>
      <c r="C848" s="103"/>
      <c r="D848" s="103"/>
      <c r="E848" s="103"/>
      <c r="F848" s="103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  <c r="Y848" s="103"/>
      <c r="Z848" s="103"/>
      <c r="AA848" s="103"/>
    </row>
    <row r="849" spans="1:27" ht="12.75" customHeight="1">
      <c r="A849" s="103"/>
      <c r="B849" s="103"/>
      <c r="C849" s="103"/>
      <c r="D849" s="103"/>
      <c r="E849" s="103"/>
      <c r="F849" s="103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  <c r="Y849" s="103"/>
      <c r="Z849" s="103"/>
      <c r="AA849" s="103"/>
    </row>
    <row r="850" spans="1:27" ht="12.75" customHeight="1">
      <c r="A850" s="103"/>
      <c r="B850" s="103"/>
      <c r="C850" s="103"/>
      <c r="D850" s="103"/>
      <c r="E850" s="103"/>
      <c r="F850" s="103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  <c r="Y850" s="103"/>
      <c r="Z850" s="103"/>
      <c r="AA850" s="103"/>
    </row>
    <row r="851" spans="1:27" ht="12.75" customHeight="1">
      <c r="A851" s="103"/>
      <c r="B851" s="103"/>
      <c r="C851" s="103"/>
      <c r="D851" s="103"/>
      <c r="E851" s="103"/>
      <c r="F851" s="103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  <c r="Y851" s="103"/>
      <c r="Z851" s="103"/>
      <c r="AA851" s="103"/>
    </row>
    <row r="852" spans="1:27" ht="12.75" customHeight="1">
      <c r="A852" s="103"/>
      <c r="B852" s="103"/>
      <c r="C852" s="103"/>
      <c r="D852" s="103"/>
      <c r="E852" s="103"/>
      <c r="F852" s="103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  <c r="Y852" s="103"/>
      <c r="Z852" s="103"/>
      <c r="AA852" s="103"/>
    </row>
    <row r="853" spans="1:27" ht="12.75" customHeight="1">
      <c r="A853" s="103"/>
      <c r="B853" s="103"/>
      <c r="C853" s="103"/>
      <c r="D853" s="103"/>
      <c r="E853" s="103"/>
      <c r="F853" s="103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  <c r="Y853" s="103"/>
      <c r="Z853" s="103"/>
      <c r="AA853" s="103"/>
    </row>
    <row r="854" spans="1:27" ht="12.75" customHeight="1">
      <c r="A854" s="103"/>
      <c r="B854" s="103"/>
      <c r="C854" s="103"/>
      <c r="D854" s="103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  <c r="Y854" s="103"/>
      <c r="Z854" s="103"/>
      <c r="AA854" s="103"/>
    </row>
    <row r="855" spans="1:27" ht="12.75" customHeight="1">
      <c r="A855" s="103"/>
      <c r="B855" s="103"/>
      <c r="C855" s="103"/>
      <c r="D855" s="103"/>
      <c r="E855" s="103"/>
      <c r="F855" s="103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  <c r="Y855" s="103"/>
      <c r="Z855" s="103"/>
      <c r="AA855" s="103"/>
    </row>
    <row r="856" spans="1:27" ht="12.75" customHeight="1">
      <c r="A856" s="103"/>
      <c r="B856" s="103"/>
      <c r="C856" s="103"/>
      <c r="D856" s="103"/>
      <c r="E856" s="103"/>
      <c r="F856" s="103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  <c r="Y856" s="103"/>
      <c r="Z856" s="103"/>
      <c r="AA856" s="103"/>
    </row>
    <row r="857" spans="1:27" ht="12.75" customHeight="1">
      <c r="A857" s="103"/>
      <c r="B857" s="103"/>
      <c r="C857" s="103"/>
      <c r="D857" s="103"/>
      <c r="E857" s="103"/>
      <c r="F857" s="103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  <c r="Y857" s="103"/>
      <c r="Z857" s="103"/>
      <c r="AA857" s="103"/>
    </row>
    <row r="858" spans="1:27" ht="12.75" customHeight="1">
      <c r="A858" s="103"/>
      <c r="B858" s="103"/>
      <c r="C858" s="103"/>
      <c r="D858" s="103"/>
      <c r="E858" s="103"/>
      <c r="F858" s="103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  <c r="Y858" s="103"/>
      <c r="Z858" s="103"/>
      <c r="AA858" s="103"/>
    </row>
    <row r="859" spans="1:27" ht="12.75" customHeight="1">
      <c r="A859" s="103"/>
      <c r="B859" s="103"/>
      <c r="C859" s="103"/>
      <c r="D859" s="103"/>
      <c r="E859" s="103"/>
      <c r="F859" s="103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  <c r="Y859" s="103"/>
      <c r="Z859" s="103"/>
      <c r="AA859" s="103"/>
    </row>
    <row r="860" spans="1:27" ht="12.75" customHeight="1">
      <c r="A860" s="103"/>
      <c r="B860" s="103"/>
      <c r="C860" s="103"/>
      <c r="D860" s="103"/>
      <c r="E860" s="103"/>
      <c r="F860" s="103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  <c r="Y860" s="103"/>
      <c r="Z860" s="103"/>
      <c r="AA860" s="103"/>
    </row>
    <row r="861" spans="1:27" ht="12.75" customHeight="1">
      <c r="A861" s="103"/>
      <c r="B861" s="103"/>
      <c r="C861" s="103"/>
      <c r="D861" s="103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  <c r="Y861" s="103"/>
      <c r="Z861" s="103"/>
      <c r="AA861" s="103"/>
    </row>
    <row r="862" spans="1:27" ht="12.75" customHeight="1">
      <c r="A862" s="103"/>
      <c r="B862" s="103"/>
      <c r="C862" s="103"/>
      <c r="D862" s="103"/>
      <c r="E862" s="103"/>
      <c r="F862" s="103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  <c r="Y862" s="103"/>
      <c r="Z862" s="103"/>
      <c r="AA862" s="103"/>
    </row>
    <row r="863" spans="1:27" ht="12.75" customHeight="1">
      <c r="A863" s="103"/>
      <c r="B863" s="103"/>
      <c r="C863" s="103"/>
      <c r="D863" s="103"/>
      <c r="E863" s="103"/>
      <c r="F863" s="103"/>
      <c r="G863" s="103"/>
      <c r="H863" s="103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  <c r="X863" s="103"/>
      <c r="Y863" s="103"/>
      <c r="Z863" s="103"/>
      <c r="AA863" s="103"/>
    </row>
    <row r="864" spans="1:27" ht="12.75" customHeight="1">
      <c r="A864" s="103"/>
      <c r="B864" s="103"/>
      <c r="C864" s="103"/>
      <c r="D864" s="103"/>
      <c r="E864" s="103"/>
      <c r="F864" s="103"/>
      <c r="G864" s="103"/>
      <c r="H864" s="103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  <c r="Y864" s="103"/>
      <c r="Z864" s="103"/>
      <c r="AA864" s="103"/>
    </row>
    <row r="865" spans="1:27" ht="12.75" customHeight="1">
      <c r="A865" s="103"/>
      <c r="B865" s="103"/>
      <c r="C865" s="103"/>
      <c r="D865" s="103"/>
      <c r="E865" s="103"/>
      <c r="F865" s="103"/>
      <c r="G865" s="103"/>
      <c r="H865" s="103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  <c r="X865" s="103"/>
      <c r="Y865" s="103"/>
      <c r="Z865" s="103"/>
      <c r="AA865" s="103"/>
    </row>
    <row r="866" spans="1:27" ht="12.75" customHeight="1">
      <c r="A866" s="103"/>
      <c r="B866" s="103"/>
      <c r="C866" s="103"/>
      <c r="D866" s="103"/>
      <c r="E866" s="103"/>
      <c r="F866" s="103"/>
      <c r="G866" s="103"/>
      <c r="H866" s="103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  <c r="Y866" s="103"/>
      <c r="Z866" s="103"/>
      <c r="AA866" s="103"/>
    </row>
    <row r="867" spans="1:27" ht="12.75" customHeight="1">
      <c r="A867" s="103"/>
      <c r="B867" s="103"/>
      <c r="C867" s="103"/>
      <c r="D867" s="103"/>
      <c r="E867" s="103"/>
      <c r="F867" s="103"/>
      <c r="G867" s="103"/>
      <c r="H867" s="103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  <c r="X867" s="103"/>
      <c r="Y867" s="103"/>
      <c r="Z867" s="103"/>
      <c r="AA867" s="103"/>
    </row>
    <row r="868" spans="1:27" ht="12.75" customHeight="1">
      <c r="A868" s="103"/>
      <c r="B868" s="103"/>
      <c r="C868" s="103"/>
      <c r="D868" s="103"/>
      <c r="E868" s="103"/>
      <c r="F868" s="103"/>
      <c r="G868" s="103"/>
      <c r="H868" s="103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  <c r="X868" s="103"/>
      <c r="Y868" s="103"/>
      <c r="Z868" s="103"/>
      <c r="AA868" s="103"/>
    </row>
    <row r="869" spans="1:27" ht="12.75" customHeight="1">
      <c r="A869" s="103"/>
      <c r="B869" s="103"/>
      <c r="C869" s="103"/>
      <c r="D869" s="103"/>
      <c r="E869" s="103"/>
      <c r="F869" s="103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  <c r="Y869" s="103"/>
      <c r="Z869" s="103"/>
      <c r="AA869" s="103"/>
    </row>
    <row r="870" spans="1:27" ht="12.75" customHeight="1">
      <c r="A870" s="103"/>
      <c r="B870" s="103"/>
      <c r="C870" s="103"/>
      <c r="D870" s="103"/>
      <c r="E870" s="103"/>
      <c r="F870" s="103"/>
      <c r="G870" s="103"/>
      <c r="H870" s="103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  <c r="Y870" s="103"/>
      <c r="Z870" s="103"/>
      <c r="AA870" s="103"/>
    </row>
    <row r="871" spans="1:27" ht="12.75" customHeight="1">
      <c r="A871" s="103"/>
      <c r="B871" s="103"/>
      <c r="C871" s="103"/>
      <c r="D871" s="103"/>
      <c r="E871" s="103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  <c r="X871" s="103"/>
      <c r="Y871" s="103"/>
      <c r="Z871" s="103"/>
      <c r="AA871" s="103"/>
    </row>
    <row r="872" spans="1:27" ht="12.75" customHeight="1">
      <c r="A872" s="103"/>
      <c r="B872" s="103"/>
      <c r="C872" s="103"/>
      <c r="D872" s="103"/>
      <c r="E872" s="103"/>
      <c r="F872" s="103"/>
      <c r="G872" s="103"/>
      <c r="H872" s="103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  <c r="Y872" s="103"/>
      <c r="Z872" s="103"/>
      <c r="AA872" s="103"/>
    </row>
    <row r="873" spans="1:27" ht="12.75" customHeight="1">
      <c r="A873" s="103"/>
      <c r="B873" s="103"/>
      <c r="C873" s="103"/>
      <c r="D873" s="103"/>
      <c r="E873" s="103"/>
      <c r="F873" s="103"/>
      <c r="G873" s="103"/>
      <c r="H873" s="103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  <c r="Y873" s="103"/>
      <c r="Z873" s="103"/>
      <c r="AA873" s="103"/>
    </row>
    <row r="874" spans="1:27" ht="12.75" customHeight="1">
      <c r="A874" s="103"/>
      <c r="B874" s="103"/>
      <c r="C874" s="103"/>
      <c r="D874" s="103"/>
      <c r="E874" s="103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  <c r="X874" s="103"/>
      <c r="Y874" s="103"/>
      <c r="Z874" s="103"/>
      <c r="AA874" s="103"/>
    </row>
    <row r="875" spans="1:27" ht="12.75" customHeight="1">
      <c r="A875" s="103"/>
      <c r="B875" s="103"/>
      <c r="C875" s="103"/>
      <c r="D875" s="103"/>
      <c r="E875" s="103"/>
      <c r="F875" s="103"/>
      <c r="G875" s="103"/>
      <c r="H875" s="103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  <c r="Y875" s="103"/>
      <c r="Z875" s="103"/>
      <c r="AA875" s="103"/>
    </row>
    <row r="876" spans="1:27" ht="12.75" customHeight="1">
      <c r="A876" s="103"/>
      <c r="B876" s="103"/>
      <c r="C876" s="103"/>
      <c r="D876" s="103"/>
      <c r="E876" s="103"/>
      <c r="F876" s="103"/>
      <c r="G876" s="103"/>
      <c r="H876" s="103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  <c r="X876" s="103"/>
      <c r="Y876" s="103"/>
      <c r="Z876" s="103"/>
      <c r="AA876" s="103"/>
    </row>
    <row r="877" spans="1:27" ht="12.75" customHeight="1">
      <c r="A877" s="103"/>
      <c r="B877" s="103"/>
      <c r="C877" s="103"/>
      <c r="D877" s="103"/>
      <c r="E877" s="103"/>
      <c r="F877" s="103"/>
      <c r="G877" s="103"/>
      <c r="H877" s="103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  <c r="Y877" s="103"/>
      <c r="Z877" s="103"/>
      <c r="AA877" s="103"/>
    </row>
    <row r="878" spans="1:27" ht="12.75" customHeight="1">
      <c r="A878" s="103"/>
      <c r="B878" s="103"/>
      <c r="C878" s="103"/>
      <c r="D878" s="103"/>
      <c r="E878" s="103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  <c r="X878" s="103"/>
      <c r="Y878" s="103"/>
      <c r="Z878" s="103"/>
      <c r="AA878" s="103"/>
    </row>
    <row r="879" spans="1:27" ht="12.75" customHeight="1">
      <c r="A879" s="103"/>
      <c r="B879" s="103"/>
      <c r="C879" s="103"/>
      <c r="D879" s="103"/>
      <c r="E879" s="103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  <c r="Y879" s="103"/>
      <c r="Z879" s="103"/>
      <c r="AA879" s="103"/>
    </row>
    <row r="880" spans="1:27" ht="12.75" customHeight="1">
      <c r="A880" s="103"/>
      <c r="B880" s="103"/>
      <c r="C880" s="103"/>
      <c r="D880" s="103"/>
      <c r="E880" s="103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  <c r="Y880" s="103"/>
      <c r="Z880" s="103"/>
      <c r="AA880" s="103"/>
    </row>
    <row r="881" spans="1:27" ht="12.75" customHeight="1">
      <c r="A881" s="103"/>
      <c r="B881" s="103"/>
      <c r="C881" s="103"/>
      <c r="D881" s="103"/>
      <c r="E881" s="103"/>
      <c r="F881" s="103"/>
      <c r="G881" s="103"/>
      <c r="H881" s="103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  <c r="Y881" s="103"/>
      <c r="Z881" s="103"/>
      <c r="AA881" s="103"/>
    </row>
    <row r="882" spans="1:27" ht="12.75" customHeight="1">
      <c r="A882" s="103"/>
      <c r="B882" s="103"/>
      <c r="C882" s="103"/>
      <c r="D882" s="103"/>
      <c r="E882" s="103"/>
      <c r="F882" s="103"/>
      <c r="G882" s="103"/>
      <c r="H882" s="103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  <c r="X882" s="103"/>
      <c r="Y882" s="103"/>
      <c r="Z882" s="103"/>
      <c r="AA882" s="103"/>
    </row>
    <row r="883" spans="1:27" ht="12.75" customHeight="1">
      <c r="A883" s="103"/>
      <c r="B883" s="103"/>
      <c r="C883" s="103"/>
      <c r="D883" s="103"/>
      <c r="E883" s="103"/>
      <c r="F883" s="103"/>
      <c r="G883" s="103"/>
      <c r="H883" s="103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  <c r="Y883" s="103"/>
      <c r="Z883" s="103"/>
      <c r="AA883" s="103"/>
    </row>
    <row r="884" spans="1:27" ht="12.75" customHeight="1">
      <c r="A884" s="103"/>
      <c r="B884" s="103"/>
      <c r="C884" s="103"/>
      <c r="D884" s="103"/>
      <c r="E884" s="103"/>
      <c r="F884" s="103"/>
      <c r="G884" s="103"/>
      <c r="H884" s="103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  <c r="X884" s="103"/>
      <c r="Y884" s="103"/>
      <c r="Z884" s="103"/>
      <c r="AA884" s="103"/>
    </row>
    <row r="885" spans="1:27" ht="12.75" customHeight="1">
      <c r="A885" s="103"/>
      <c r="B885" s="103"/>
      <c r="C885" s="103"/>
      <c r="D885" s="103"/>
      <c r="E885" s="103"/>
      <c r="F885" s="103"/>
      <c r="G885" s="103"/>
      <c r="H885" s="103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  <c r="Y885" s="103"/>
      <c r="Z885" s="103"/>
      <c r="AA885" s="103"/>
    </row>
    <row r="886" spans="1:27" ht="12.75" customHeight="1">
      <c r="A886" s="103"/>
      <c r="B886" s="103"/>
      <c r="C886" s="103"/>
      <c r="D886" s="103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  <c r="Y886" s="103"/>
      <c r="Z886" s="103"/>
      <c r="AA886" s="103"/>
    </row>
    <row r="887" spans="1:27" ht="12.75" customHeight="1">
      <c r="A887" s="103"/>
      <c r="B887" s="103"/>
      <c r="C887" s="103"/>
      <c r="D887" s="103"/>
      <c r="E887" s="103"/>
      <c r="F887" s="103"/>
      <c r="G887" s="103"/>
      <c r="H887" s="103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  <c r="X887" s="103"/>
      <c r="Y887" s="103"/>
      <c r="Z887" s="103"/>
      <c r="AA887" s="103"/>
    </row>
    <row r="888" spans="1:27" ht="12.75" customHeight="1">
      <c r="A888" s="103"/>
      <c r="B888" s="103"/>
      <c r="C888" s="103"/>
      <c r="D888" s="103"/>
      <c r="E888" s="103"/>
      <c r="F888" s="103"/>
      <c r="G888" s="103"/>
      <c r="H888" s="103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  <c r="Y888" s="103"/>
      <c r="Z888" s="103"/>
      <c r="AA888" s="103"/>
    </row>
    <row r="889" spans="1:27" ht="12.75" customHeight="1">
      <c r="A889" s="103"/>
      <c r="B889" s="103"/>
      <c r="C889" s="103"/>
      <c r="D889" s="103"/>
      <c r="E889" s="103"/>
      <c r="F889" s="103"/>
      <c r="G889" s="103"/>
      <c r="H889" s="103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  <c r="Y889" s="103"/>
      <c r="Z889" s="103"/>
      <c r="AA889" s="103"/>
    </row>
    <row r="890" spans="1:27" ht="12.75" customHeight="1">
      <c r="A890" s="103"/>
      <c r="B890" s="103"/>
      <c r="C890" s="103"/>
      <c r="D890" s="103"/>
      <c r="E890" s="103"/>
      <c r="F890" s="103"/>
      <c r="G890" s="103"/>
      <c r="H890" s="103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  <c r="X890" s="103"/>
      <c r="Y890" s="103"/>
      <c r="Z890" s="103"/>
      <c r="AA890" s="103"/>
    </row>
    <row r="891" spans="1:27" ht="12.75" customHeight="1">
      <c r="A891" s="103"/>
      <c r="B891" s="103"/>
      <c r="C891" s="103"/>
      <c r="D891" s="103"/>
      <c r="E891" s="103"/>
      <c r="F891" s="103"/>
      <c r="G891" s="103"/>
      <c r="H891" s="103"/>
      <c r="I891" s="103"/>
      <c r="J891" s="103"/>
      <c r="K891" s="103"/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  <c r="V891" s="103"/>
      <c r="W891" s="103"/>
      <c r="X891" s="103"/>
      <c r="Y891" s="103"/>
      <c r="Z891" s="103"/>
      <c r="AA891" s="103"/>
    </row>
    <row r="892" spans="1:27" ht="12.75" customHeight="1">
      <c r="A892" s="103"/>
      <c r="B892" s="103"/>
      <c r="C892" s="103"/>
      <c r="D892" s="103"/>
      <c r="E892" s="103"/>
      <c r="F892" s="103"/>
      <c r="G892" s="103"/>
      <c r="H892" s="103"/>
      <c r="I892" s="103"/>
      <c r="J892" s="103"/>
      <c r="K892" s="103"/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  <c r="V892" s="103"/>
      <c r="W892" s="103"/>
      <c r="X892" s="103"/>
      <c r="Y892" s="103"/>
      <c r="Z892" s="103"/>
      <c r="AA892" s="103"/>
    </row>
    <row r="893" spans="1:27" ht="12.75" customHeight="1">
      <c r="A893" s="103"/>
      <c r="B893" s="103"/>
      <c r="C893" s="103"/>
      <c r="D893" s="103"/>
      <c r="E893" s="103"/>
      <c r="F893" s="103"/>
      <c r="G893" s="103"/>
      <c r="H893" s="103"/>
      <c r="I893" s="103"/>
      <c r="J893" s="103"/>
      <c r="K893" s="103"/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  <c r="V893" s="103"/>
      <c r="W893" s="103"/>
      <c r="X893" s="103"/>
      <c r="Y893" s="103"/>
      <c r="Z893" s="103"/>
      <c r="AA893" s="103"/>
    </row>
    <row r="894" spans="1:27" ht="12.75" customHeight="1">
      <c r="A894" s="103"/>
      <c r="B894" s="103"/>
      <c r="C894" s="103"/>
      <c r="D894" s="103"/>
      <c r="E894" s="103"/>
      <c r="F894" s="103"/>
      <c r="G894" s="103"/>
      <c r="H894" s="103"/>
      <c r="I894" s="103"/>
      <c r="J894" s="103"/>
      <c r="K894" s="103"/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  <c r="V894" s="103"/>
      <c r="W894" s="103"/>
      <c r="X894" s="103"/>
      <c r="Y894" s="103"/>
      <c r="Z894" s="103"/>
      <c r="AA894" s="103"/>
    </row>
    <row r="895" spans="1:27" ht="12.75" customHeight="1">
      <c r="A895" s="103"/>
      <c r="B895" s="103"/>
      <c r="C895" s="103"/>
      <c r="D895" s="103"/>
      <c r="E895" s="103"/>
      <c r="F895" s="103"/>
      <c r="G895" s="103"/>
      <c r="H895" s="103"/>
      <c r="I895" s="103"/>
      <c r="J895" s="103"/>
      <c r="K895" s="103"/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  <c r="V895" s="103"/>
      <c r="W895" s="103"/>
      <c r="X895" s="103"/>
      <c r="Y895" s="103"/>
      <c r="Z895" s="103"/>
      <c r="AA895" s="103"/>
    </row>
    <row r="896" spans="1:27" ht="12.75" customHeight="1">
      <c r="A896" s="103"/>
      <c r="B896" s="103"/>
      <c r="C896" s="103"/>
      <c r="D896" s="103"/>
      <c r="E896" s="103"/>
      <c r="F896" s="103"/>
      <c r="G896" s="103"/>
      <c r="H896" s="103"/>
      <c r="I896" s="103"/>
      <c r="J896" s="103"/>
      <c r="K896" s="103"/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  <c r="V896" s="103"/>
      <c r="W896" s="103"/>
      <c r="X896" s="103"/>
      <c r="Y896" s="103"/>
      <c r="Z896" s="103"/>
      <c r="AA896" s="103"/>
    </row>
    <row r="897" spans="1:27" ht="12.75" customHeight="1">
      <c r="A897" s="103"/>
      <c r="B897" s="103"/>
      <c r="C897" s="103"/>
      <c r="D897" s="103"/>
      <c r="E897" s="103"/>
      <c r="F897" s="103"/>
      <c r="G897" s="103"/>
      <c r="H897" s="103"/>
      <c r="I897" s="103"/>
      <c r="J897" s="103"/>
      <c r="K897" s="103"/>
      <c r="L897" s="103"/>
      <c r="M897" s="103"/>
      <c r="N897" s="103"/>
      <c r="O897" s="103"/>
      <c r="P897" s="103"/>
      <c r="Q897" s="103"/>
      <c r="R897" s="103"/>
      <c r="S897" s="103"/>
      <c r="T897" s="103"/>
      <c r="U897" s="103"/>
      <c r="V897" s="103"/>
      <c r="W897" s="103"/>
      <c r="X897" s="103"/>
      <c r="Y897" s="103"/>
      <c r="Z897" s="103"/>
      <c r="AA897" s="103"/>
    </row>
    <row r="898" spans="1:27" ht="12.75" customHeight="1">
      <c r="A898" s="103"/>
      <c r="B898" s="103"/>
      <c r="C898" s="103"/>
      <c r="D898" s="103"/>
      <c r="E898" s="103"/>
      <c r="F898" s="103"/>
      <c r="G898" s="103"/>
      <c r="H898" s="103"/>
      <c r="I898" s="103"/>
      <c r="J898" s="103"/>
      <c r="K898" s="103"/>
      <c r="L898" s="103"/>
      <c r="M898" s="103"/>
      <c r="N898" s="103"/>
      <c r="O898" s="103"/>
      <c r="P898" s="103"/>
      <c r="Q898" s="103"/>
      <c r="R898" s="103"/>
      <c r="S898" s="103"/>
      <c r="T898" s="103"/>
      <c r="U898" s="103"/>
      <c r="V898" s="103"/>
      <c r="W898" s="103"/>
      <c r="X898" s="103"/>
      <c r="Y898" s="103"/>
      <c r="Z898" s="103"/>
      <c r="AA898" s="103"/>
    </row>
    <row r="899" spans="1:27" ht="12.75" customHeight="1">
      <c r="A899" s="103"/>
      <c r="B899" s="103"/>
      <c r="C899" s="103"/>
      <c r="D899" s="103"/>
      <c r="E899" s="103"/>
      <c r="F899" s="103"/>
      <c r="G899" s="103"/>
      <c r="H899" s="103"/>
      <c r="I899" s="103"/>
      <c r="J899" s="103"/>
      <c r="K899" s="103"/>
      <c r="L899" s="103"/>
      <c r="M899" s="103"/>
      <c r="N899" s="103"/>
      <c r="O899" s="103"/>
      <c r="P899" s="103"/>
      <c r="Q899" s="103"/>
      <c r="R899" s="103"/>
      <c r="S899" s="103"/>
      <c r="T899" s="103"/>
      <c r="U899" s="103"/>
      <c r="V899" s="103"/>
      <c r="W899" s="103"/>
      <c r="X899" s="103"/>
      <c r="Y899" s="103"/>
      <c r="Z899" s="103"/>
      <c r="AA899" s="103"/>
    </row>
    <row r="900" spans="1:27" ht="12.75" customHeight="1">
      <c r="A900" s="103"/>
      <c r="B900" s="103"/>
      <c r="C900" s="103"/>
      <c r="D900" s="103"/>
      <c r="E900" s="103"/>
      <c r="F900" s="103"/>
      <c r="G900" s="103"/>
      <c r="H900" s="103"/>
      <c r="I900" s="103"/>
      <c r="J900" s="103"/>
      <c r="K900" s="103"/>
      <c r="L900" s="103"/>
      <c r="M900" s="103"/>
      <c r="N900" s="103"/>
      <c r="O900" s="103"/>
      <c r="P900" s="103"/>
      <c r="Q900" s="103"/>
      <c r="R900" s="103"/>
      <c r="S900" s="103"/>
      <c r="T900" s="103"/>
      <c r="U900" s="103"/>
      <c r="V900" s="103"/>
      <c r="W900" s="103"/>
      <c r="X900" s="103"/>
      <c r="Y900" s="103"/>
      <c r="Z900" s="103"/>
      <c r="AA900" s="103"/>
    </row>
    <row r="901" spans="1:27" ht="12.75" customHeight="1">
      <c r="A901" s="103"/>
      <c r="B901" s="103"/>
      <c r="C901" s="103"/>
      <c r="D901" s="103"/>
      <c r="E901" s="103"/>
      <c r="F901" s="103"/>
      <c r="G901" s="103"/>
      <c r="H901" s="103"/>
      <c r="I901" s="103"/>
      <c r="J901" s="103"/>
      <c r="K901" s="103"/>
      <c r="L901" s="103"/>
      <c r="M901" s="103"/>
      <c r="N901" s="103"/>
      <c r="O901" s="103"/>
      <c r="P901" s="103"/>
      <c r="Q901" s="103"/>
      <c r="R901" s="103"/>
      <c r="S901" s="103"/>
      <c r="T901" s="103"/>
      <c r="U901" s="103"/>
      <c r="V901" s="103"/>
      <c r="W901" s="103"/>
      <c r="X901" s="103"/>
      <c r="Y901" s="103"/>
      <c r="Z901" s="103"/>
      <c r="AA901" s="103"/>
    </row>
    <row r="902" spans="1:27" ht="12.75" customHeight="1">
      <c r="A902" s="103"/>
      <c r="B902" s="103"/>
      <c r="C902" s="103"/>
      <c r="D902" s="103"/>
      <c r="E902" s="103"/>
      <c r="F902" s="103"/>
      <c r="G902" s="103"/>
      <c r="H902" s="103"/>
      <c r="I902" s="103"/>
      <c r="J902" s="103"/>
      <c r="K902" s="103"/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  <c r="V902" s="103"/>
      <c r="W902" s="103"/>
      <c r="X902" s="103"/>
      <c r="Y902" s="103"/>
      <c r="Z902" s="103"/>
      <c r="AA902" s="103"/>
    </row>
    <row r="903" spans="1:27" ht="12.75" customHeight="1">
      <c r="A903" s="103"/>
      <c r="B903" s="103"/>
      <c r="C903" s="103"/>
      <c r="D903" s="103"/>
      <c r="E903" s="103"/>
      <c r="F903" s="103"/>
      <c r="G903" s="103"/>
      <c r="H903" s="103"/>
      <c r="I903" s="103"/>
      <c r="J903" s="103"/>
      <c r="K903" s="103"/>
      <c r="L903" s="103"/>
      <c r="M903" s="103"/>
      <c r="N903" s="103"/>
      <c r="O903" s="103"/>
      <c r="P903" s="103"/>
      <c r="Q903" s="103"/>
      <c r="R903" s="103"/>
      <c r="S903" s="103"/>
      <c r="T903" s="103"/>
      <c r="U903" s="103"/>
      <c r="V903" s="103"/>
      <c r="W903" s="103"/>
      <c r="X903" s="103"/>
      <c r="Y903" s="103"/>
      <c r="Z903" s="103"/>
      <c r="AA903" s="103"/>
    </row>
    <row r="904" spans="1:27" ht="12.75" customHeight="1">
      <c r="A904" s="103"/>
      <c r="B904" s="103"/>
      <c r="C904" s="103"/>
      <c r="D904" s="103"/>
      <c r="E904" s="103"/>
      <c r="F904" s="103"/>
      <c r="G904" s="103"/>
      <c r="H904" s="103"/>
      <c r="I904" s="103"/>
      <c r="J904" s="103"/>
      <c r="K904" s="103"/>
      <c r="L904" s="103"/>
      <c r="M904" s="103"/>
      <c r="N904" s="103"/>
      <c r="O904" s="103"/>
      <c r="P904" s="103"/>
      <c r="Q904" s="103"/>
      <c r="R904" s="103"/>
      <c r="S904" s="103"/>
      <c r="T904" s="103"/>
      <c r="U904" s="103"/>
      <c r="V904" s="103"/>
      <c r="W904" s="103"/>
      <c r="X904" s="103"/>
      <c r="Y904" s="103"/>
      <c r="Z904" s="103"/>
      <c r="AA904" s="103"/>
    </row>
    <row r="905" spans="1:27" ht="12.75" customHeight="1">
      <c r="A905" s="103"/>
      <c r="B905" s="103"/>
      <c r="C905" s="103"/>
      <c r="D905" s="103"/>
      <c r="E905" s="103"/>
      <c r="F905" s="103"/>
      <c r="G905" s="103"/>
      <c r="H905" s="103"/>
      <c r="I905" s="103"/>
      <c r="J905" s="103"/>
      <c r="K905" s="103"/>
      <c r="L905" s="103"/>
      <c r="M905" s="103"/>
      <c r="N905" s="103"/>
      <c r="O905" s="103"/>
      <c r="P905" s="103"/>
      <c r="Q905" s="103"/>
      <c r="R905" s="103"/>
      <c r="S905" s="103"/>
      <c r="T905" s="103"/>
      <c r="U905" s="103"/>
      <c r="V905" s="103"/>
      <c r="W905" s="103"/>
      <c r="X905" s="103"/>
      <c r="Y905" s="103"/>
      <c r="Z905" s="103"/>
      <c r="AA905" s="103"/>
    </row>
    <row r="906" spans="1:27" ht="12.75" customHeight="1">
      <c r="A906" s="103"/>
      <c r="B906" s="103"/>
      <c r="C906" s="103"/>
      <c r="D906" s="103"/>
      <c r="E906" s="103"/>
      <c r="F906" s="103"/>
      <c r="G906" s="103"/>
      <c r="H906" s="103"/>
      <c r="I906" s="103"/>
      <c r="J906" s="103"/>
      <c r="K906" s="103"/>
      <c r="L906" s="103"/>
      <c r="M906" s="103"/>
      <c r="N906" s="103"/>
      <c r="O906" s="103"/>
      <c r="P906" s="103"/>
      <c r="Q906" s="103"/>
      <c r="R906" s="103"/>
      <c r="S906" s="103"/>
      <c r="T906" s="103"/>
      <c r="U906" s="103"/>
      <c r="V906" s="103"/>
      <c r="W906" s="103"/>
      <c r="X906" s="103"/>
      <c r="Y906" s="103"/>
      <c r="Z906" s="103"/>
      <c r="AA906" s="103"/>
    </row>
    <row r="907" spans="1:27" ht="12.75" customHeight="1">
      <c r="A907" s="103"/>
      <c r="B907" s="103"/>
      <c r="C907" s="103"/>
      <c r="D907" s="103"/>
      <c r="E907" s="103"/>
      <c r="F907" s="103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  <c r="V907" s="103"/>
      <c r="W907" s="103"/>
      <c r="X907" s="103"/>
      <c r="Y907" s="103"/>
      <c r="Z907" s="103"/>
      <c r="AA907" s="103"/>
    </row>
    <row r="908" spans="1:27" ht="12.75" customHeight="1">
      <c r="A908" s="103"/>
      <c r="B908" s="103"/>
      <c r="C908" s="103"/>
      <c r="D908" s="103"/>
      <c r="E908" s="103"/>
      <c r="F908" s="103"/>
      <c r="G908" s="103"/>
      <c r="H908" s="103"/>
      <c r="I908" s="103"/>
      <c r="J908" s="103"/>
      <c r="K908" s="103"/>
      <c r="L908" s="103"/>
      <c r="M908" s="103"/>
      <c r="N908" s="103"/>
      <c r="O908" s="103"/>
      <c r="P908" s="103"/>
      <c r="Q908" s="103"/>
      <c r="R908" s="103"/>
      <c r="S908" s="103"/>
      <c r="T908" s="103"/>
      <c r="U908" s="103"/>
      <c r="V908" s="103"/>
      <c r="W908" s="103"/>
      <c r="X908" s="103"/>
      <c r="Y908" s="103"/>
      <c r="Z908" s="103"/>
      <c r="AA908" s="103"/>
    </row>
    <row r="909" spans="1:27" ht="12.75" customHeight="1">
      <c r="A909" s="103"/>
      <c r="B909" s="103"/>
      <c r="C909" s="103"/>
      <c r="D909" s="103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103"/>
      <c r="S909" s="103"/>
      <c r="T909" s="103"/>
      <c r="U909" s="103"/>
      <c r="V909" s="103"/>
      <c r="W909" s="103"/>
      <c r="X909" s="103"/>
      <c r="Y909" s="103"/>
      <c r="Z909" s="103"/>
      <c r="AA909" s="103"/>
    </row>
    <row r="910" spans="1:27" ht="12.75" customHeight="1">
      <c r="A910" s="103"/>
      <c r="B910" s="103"/>
      <c r="C910" s="103"/>
      <c r="D910" s="103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103"/>
      <c r="S910" s="103"/>
      <c r="T910" s="103"/>
      <c r="U910" s="103"/>
      <c r="V910" s="103"/>
      <c r="W910" s="103"/>
      <c r="X910" s="103"/>
      <c r="Y910" s="103"/>
      <c r="Z910" s="103"/>
      <c r="AA910" s="103"/>
    </row>
    <row r="911" spans="1:27" ht="12.75" customHeight="1">
      <c r="A911" s="103"/>
      <c r="B911" s="103"/>
      <c r="C911" s="103"/>
      <c r="D911" s="103"/>
      <c r="E911" s="103"/>
      <c r="F911" s="103"/>
      <c r="G911" s="103"/>
      <c r="H911" s="103"/>
      <c r="I911" s="103"/>
      <c r="J911" s="103"/>
      <c r="K911" s="103"/>
      <c r="L911" s="103"/>
      <c r="M911" s="103"/>
      <c r="N911" s="103"/>
      <c r="O911" s="103"/>
      <c r="P911" s="103"/>
      <c r="Q911" s="103"/>
      <c r="R911" s="103"/>
      <c r="S911" s="103"/>
      <c r="T911" s="103"/>
      <c r="U911" s="103"/>
      <c r="V911" s="103"/>
      <c r="W911" s="103"/>
      <c r="X911" s="103"/>
      <c r="Y911" s="103"/>
      <c r="Z911" s="103"/>
      <c r="AA911" s="103"/>
    </row>
    <row r="912" spans="1:27" ht="12.75" customHeight="1">
      <c r="A912" s="103"/>
      <c r="B912" s="103"/>
      <c r="C912" s="103"/>
      <c r="D912" s="103"/>
      <c r="E912" s="103"/>
      <c r="F912" s="103"/>
      <c r="G912" s="103"/>
      <c r="H912" s="103"/>
      <c r="I912" s="103"/>
      <c r="J912" s="103"/>
      <c r="K912" s="103"/>
      <c r="L912" s="103"/>
      <c r="M912" s="103"/>
      <c r="N912" s="103"/>
      <c r="O912" s="103"/>
      <c r="P912" s="103"/>
      <c r="Q912" s="103"/>
      <c r="R912" s="103"/>
      <c r="S912" s="103"/>
      <c r="T912" s="103"/>
      <c r="U912" s="103"/>
      <c r="V912" s="103"/>
      <c r="W912" s="103"/>
      <c r="X912" s="103"/>
      <c r="Y912" s="103"/>
      <c r="Z912" s="103"/>
      <c r="AA912" s="103"/>
    </row>
    <row r="913" spans="1:27" ht="12.75" customHeight="1">
      <c r="A913" s="103"/>
      <c r="B913" s="103"/>
      <c r="C913" s="103"/>
      <c r="D913" s="103"/>
      <c r="E913" s="103"/>
      <c r="F913" s="103"/>
      <c r="G913" s="103"/>
      <c r="H913" s="103"/>
      <c r="I913" s="103"/>
      <c r="J913" s="103"/>
      <c r="K913" s="103"/>
      <c r="L913" s="103"/>
      <c r="M913" s="103"/>
      <c r="N913" s="103"/>
      <c r="O913" s="103"/>
      <c r="P913" s="103"/>
      <c r="Q913" s="103"/>
      <c r="R913" s="103"/>
      <c r="S913" s="103"/>
      <c r="T913" s="103"/>
      <c r="U913" s="103"/>
      <c r="V913" s="103"/>
      <c r="W913" s="103"/>
      <c r="X913" s="103"/>
      <c r="Y913" s="103"/>
      <c r="Z913" s="103"/>
      <c r="AA913" s="103"/>
    </row>
    <row r="914" spans="1:27" ht="12.75" customHeight="1">
      <c r="A914" s="103"/>
      <c r="B914" s="103"/>
      <c r="C914" s="103"/>
      <c r="D914" s="103"/>
      <c r="E914" s="103"/>
      <c r="F914" s="103"/>
      <c r="G914" s="103"/>
      <c r="H914" s="103"/>
      <c r="I914" s="103"/>
      <c r="J914" s="103"/>
      <c r="K914" s="103"/>
      <c r="L914" s="103"/>
      <c r="M914" s="103"/>
      <c r="N914" s="103"/>
      <c r="O914" s="103"/>
      <c r="P914" s="103"/>
      <c r="Q914" s="103"/>
      <c r="R914" s="103"/>
      <c r="S914" s="103"/>
      <c r="T914" s="103"/>
      <c r="U914" s="103"/>
      <c r="V914" s="103"/>
      <c r="W914" s="103"/>
      <c r="X914" s="103"/>
      <c r="Y914" s="103"/>
      <c r="Z914" s="103"/>
      <c r="AA914" s="103"/>
    </row>
    <row r="915" spans="1:27" ht="12.75" customHeight="1">
      <c r="A915" s="103"/>
      <c r="B915" s="103"/>
      <c r="C915" s="103"/>
      <c r="D915" s="103"/>
      <c r="E915" s="103"/>
      <c r="F915" s="103"/>
      <c r="G915" s="103"/>
      <c r="H915" s="103"/>
      <c r="I915" s="103"/>
      <c r="J915" s="103"/>
      <c r="K915" s="103"/>
      <c r="L915" s="103"/>
      <c r="M915" s="103"/>
      <c r="N915" s="103"/>
      <c r="O915" s="103"/>
      <c r="P915" s="103"/>
      <c r="Q915" s="103"/>
      <c r="R915" s="103"/>
      <c r="S915" s="103"/>
      <c r="T915" s="103"/>
      <c r="U915" s="103"/>
      <c r="V915" s="103"/>
      <c r="W915" s="103"/>
      <c r="X915" s="103"/>
      <c r="Y915" s="103"/>
      <c r="Z915" s="103"/>
      <c r="AA915" s="103"/>
    </row>
    <row r="916" spans="1:27" ht="12.75" customHeight="1">
      <c r="A916" s="103"/>
      <c r="B916" s="103"/>
      <c r="C916" s="103"/>
      <c r="D916" s="103"/>
      <c r="E916" s="103"/>
      <c r="F916" s="103"/>
      <c r="G916" s="103"/>
      <c r="H916" s="103"/>
      <c r="I916" s="103"/>
      <c r="J916" s="103"/>
      <c r="K916" s="103"/>
      <c r="L916" s="103"/>
      <c r="M916" s="103"/>
      <c r="N916" s="103"/>
      <c r="O916" s="103"/>
      <c r="P916" s="103"/>
      <c r="Q916" s="103"/>
      <c r="R916" s="103"/>
      <c r="S916" s="103"/>
      <c r="T916" s="103"/>
      <c r="U916" s="103"/>
      <c r="V916" s="103"/>
      <c r="W916" s="103"/>
      <c r="X916" s="103"/>
      <c r="Y916" s="103"/>
      <c r="Z916" s="103"/>
      <c r="AA916" s="103"/>
    </row>
    <row r="917" spans="1:27" ht="12.75" customHeight="1">
      <c r="A917" s="103"/>
      <c r="B917" s="103"/>
      <c r="C917" s="103"/>
      <c r="D917" s="103"/>
      <c r="E917" s="103"/>
      <c r="F917" s="103"/>
      <c r="G917" s="103"/>
      <c r="H917" s="103"/>
      <c r="I917" s="103"/>
      <c r="J917" s="103"/>
      <c r="K917" s="103"/>
      <c r="L917" s="103"/>
      <c r="M917" s="103"/>
      <c r="N917" s="103"/>
      <c r="O917" s="103"/>
      <c r="P917" s="103"/>
      <c r="Q917" s="103"/>
      <c r="R917" s="103"/>
      <c r="S917" s="103"/>
      <c r="T917" s="103"/>
      <c r="U917" s="103"/>
      <c r="V917" s="103"/>
      <c r="W917" s="103"/>
      <c r="X917" s="103"/>
      <c r="Y917" s="103"/>
      <c r="Z917" s="103"/>
      <c r="AA917" s="103"/>
    </row>
    <row r="918" spans="1:27" ht="12.75" customHeight="1">
      <c r="A918" s="103"/>
      <c r="B918" s="103"/>
      <c r="C918" s="103"/>
      <c r="D918" s="103"/>
      <c r="E918" s="103"/>
      <c r="F918" s="103"/>
      <c r="G918" s="103"/>
      <c r="H918" s="103"/>
      <c r="I918" s="103"/>
      <c r="J918" s="103"/>
      <c r="K918" s="103"/>
      <c r="L918" s="103"/>
      <c r="M918" s="103"/>
      <c r="N918" s="103"/>
      <c r="O918" s="103"/>
      <c r="P918" s="103"/>
      <c r="Q918" s="103"/>
      <c r="R918" s="103"/>
      <c r="S918" s="103"/>
      <c r="T918" s="103"/>
      <c r="U918" s="103"/>
      <c r="V918" s="103"/>
      <c r="W918" s="103"/>
      <c r="X918" s="103"/>
      <c r="Y918" s="103"/>
      <c r="Z918" s="103"/>
      <c r="AA918" s="103"/>
    </row>
    <row r="919" spans="1:27" ht="12.75" customHeight="1">
      <c r="A919" s="103"/>
      <c r="B919" s="103"/>
      <c r="C919" s="103"/>
      <c r="D919" s="103"/>
      <c r="E919" s="103"/>
      <c r="F919" s="103"/>
      <c r="G919" s="103"/>
      <c r="H919" s="103"/>
      <c r="I919" s="103"/>
      <c r="J919" s="103"/>
      <c r="K919" s="103"/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  <c r="V919" s="103"/>
      <c r="W919" s="103"/>
      <c r="X919" s="103"/>
      <c r="Y919" s="103"/>
      <c r="Z919" s="103"/>
      <c r="AA919" s="103"/>
    </row>
    <row r="920" spans="1:27" ht="12.75" customHeight="1">
      <c r="A920" s="103"/>
      <c r="B920" s="103"/>
      <c r="C920" s="103"/>
      <c r="D920" s="103"/>
      <c r="E920" s="103"/>
      <c r="F920" s="103"/>
      <c r="G920" s="103"/>
      <c r="H920" s="103"/>
      <c r="I920" s="103"/>
      <c r="J920" s="103"/>
      <c r="K920" s="103"/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  <c r="V920" s="103"/>
      <c r="W920" s="103"/>
      <c r="X920" s="103"/>
      <c r="Y920" s="103"/>
      <c r="Z920" s="103"/>
      <c r="AA920" s="103"/>
    </row>
    <row r="921" spans="1:27" ht="12.75" customHeight="1">
      <c r="A921" s="103"/>
      <c r="B921" s="103"/>
      <c r="C921" s="103"/>
      <c r="D921" s="103"/>
      <c r="E921" s="103"/>
      <c r="F921" s="103"/>
      <c r="G921" s="103"/>
      <c r="H921" s="103"/>
      <c r="I921" s="103"/>
      <c r="J921" s="103"/>
      <c r="K921" s="103"/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  <c r="V921" s="103"/>
      <c r="W921" s="103"/>
      <c r="X921" s="103"/>
      <c r="Y921" s="103"/>
      <c r="Z921" s="103"/>
      <c r="AA921" s="103"/>
    </row>
    <row r="922" spans="1:27" ht="12.75" customHeight="1">
      <c r="A922" s="103"/>
      <c r="B922" s="103"/>
      <c r="C922" s="103"/>
      <c r="D922" s="103"/>
      <c r="E922" s="103"/>
      <c r="F922" s="103"/>
      <c r="G922" s="103"/>
      <c r="H922" s="103"/>
      <c r="I922" s="103"/>
      <c r="J922" s="103"/>
      <c r="K922" s="103"/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  <c r="V922" s="103"/>
      <c r="W922" s="103"/>
      <c r="X922" s="103"/>
      <c r="Y922" s="103"/>
      <c r="Z922" s="103"/>
      <c r="AA922" s="103"/>
    </row>
    <row r="923" spans="1:27" ht="12.75" customHeight="1">
      <c r="A923" s="103"/>
      <c r="B923" s="103"/>
      <c r="C923" s="103"/>
      <c r="D923" s="103"/>
      <c r="E923" s="103"/>
      <c r="F923" s="103"/>
      <c r="G923" s="103"/>
      <c r="H923" s="103"/>
      <c r="I923" s="103"/>
      <c r="J923" s="103"/>
      <c r="K923" s="103"/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  <c r="V923" s="103"/>
      <c r="W923" s="103"/>
      <c r="X923" s="103"/>
      <c r="Y923" s="103"/>
      <c r="Z923" s="103"/>
      <c r="AA923" s="103"/>
    </row>
    <row r="924" spans="1:27" ht="12.75" customHeight="1">
      <c r="A924" s="103"/>
      <c r="B924" s="103"/>
      <c r="C924" s="103"/>
      <c r="D924" s="103"/>
      <c r="E924" s="103"/>
      <c r="F924" s="103"/>
      <c r="G924" s="103"/>
      <c r="H924" s="103"/>
      <c r="I924" s="103"/>
      <c r="J924" s="103"/>
      <c r="K924" s="103"/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  <c r="V924" s="103"/>
      <c r="W924" s="103"/>
      <c r="X924" s="103"/>
      <c r="Y924" s="103"/>
      <c r="Z924" s="103"/>
      <c r="AA924" s="103"/>
    </row>
    <row r="925" spans="1:27" ht="12.75" customHeight="1">
      <c r="A925" s="103"/>
      <c r="B925" s="103"/>
      <c r="C925" s="103"/>
      <c r="D925" s="103"/>
      <c r="E925" s="103"/>
      <c r="F925" s="103"/>
      <c r="G925" s="103"/>
      <c r="H925" s="103"/>
      <c r="I925" s="103"/>
      <c r="J925" s="103"/>
      <c r="K925" s="103"/>
      <c r="L925" s="103"/>
      <c r="M925" s="103"/>
      <c r="N925" s="103"/>
      <c r="O925" s="103"/>
      <c r="P925" s="103"/>
      <c r="Q925" s="103"/>
      <c r="R925" s="103"/>
      <c r="S925" s="103"/>
      <c r="T925" s="103"/>
      <c r="U925" s="103"/>
      <c r="V925" s="103"/>
      <c r="W925" s="103"/>
      <c r="X925" s="103"/>
      <c r="Y925" s="103"/>
      <c r="Z925" s="103"/>
      <c r="AA925" s="103"/>
    </row>
    <row r="926" spans="1:27" ht="12.75" customHeight="1">
      <c r="A926" s="103"/>
      <c r="B926" s="103"/>
      <c r="C926" s="103"/>
      <c r="D926" s="103"/>
      <c r="E926" s="103"/>
      <c r="F926" s="103"/>
      <c r="G926" s="103"/>
      <c r="H926" s="103"/>
      <c r="I926" s="103"/>
      <c r="J926" s="103"/>
      <c r="K926" s="103"/>
      <c r="L926" s="103"/>
      <c r="M926" s="103"/>
      <c r="N926" s="103"/>
      <c r="O926" s="103"/>
      <c r="P926" s="103"/>
      <c r="Q926" s="103"/>
      <c r="R926" s="103"/>
      <c r="S926" s="103"/>
      <c r="T926" s="103"/>
      <c r="U926" s="103"/>
      <c r="V926" s="103"/>
      <c r="W926" s="103"/>
      <c r="X926" s="103"/>
      <c r="Y926" s="103"/>
      <c r="Z926" s="103"/>
      <c r="AA926" s="103"/>
    </row>
    <row r="927" spans="1:27" ht="12.75" customHeight="1">
      <c r="A927" s="103"/>
      <c r="B927" s="103"/>
      <c r="C927" s="103"/>
      <c r="D927" s="103"/>
      <c r="E927" s="103"/>
      <c r="F927" s="103"/>
      <c r="G927" s="103"/>
      <c r="H927" s="103"/>
      <c r="I927" s="103"/>
      <c r="J927" s="103"/>
      <c r="K927" s="103"/>
      <c r="L927" s="103"/>
      <c r="M927" s="103"/>
      <c r="N927" s="103"/>
      <c r="O927" s="103"/>
      <c r="P927" s="103"/>
      <c r="Q927" s="103"/>
      <c r="R927" s="103"/>
      <c r="S927" s="103"/>
      <c r="T927" s="103"/>
      <c r="U927" s="103"/>
      <c r="V927" s="103"/>
      <c r="W927" s="103"/>
      <c r="X927" s="103"/>
      <c r="Y927" s="103"/>
      <c r="Z927" s="103"/>
      <c r="AA927" s="103"/>
    </row>
    <row r="928" spans="1:27" ht="12.75" customHeight="1">
      <c r="A928" s="103"/>
      <c r="B928" s="103"/>
      <c r="C928" s="103"/>
      <c r="D928" s="103"/>
      <c r="E928" s="103"/>
      <c r="F928" s="103"/>
      <c r="G928" s="103"/>
      <c r="H928" s="103"/>
      <c r="I928" s="103"/>
      <c r="J928" s="103"/>
      <c r="K928" s="103"/>
      <c r="L928" s="103"/>
      <c r="M928" s="103"/>
      <c r="N928" s="103"/>
      <c r="O928" s="103"/>
      <c r="P928" s="103"/>
      <c r="Q928" s="103"/>
      <c r="R928" s="103"/>
      <c r="S928" s="103"/>
      <c r="T928" s="103"/>
      <c r="U928" s="103"/>
      <c r="V928" s="103"/>
      <c r="W928" s="103"/>
      <c r="X928" s="103"/>
      <c r="Y928" s="103"/>
      <c r="Z928" s="103"/>
      <c r="AA928" s="103"/>
    </row>
    <row r="929" spans="1:27" ht="12.75" customHeight="1">
      <c r="A929" s="103"/>
      <c r="B929" s="103"/>
      <c r="C929" s="103"/>
      <c r="D929" s="103"/>
      <c r="E929" s="103"/>
      <c r="F929" s="103"/>
      <c r="G929" s="103"/>
      <c r="H929" s="103"/>
      <c r="I929" s="103"/>
      <c r="J929" s="103"/>
      <c r="K929" s="103"/>
      <c r="L929" s="103"/>
      <c r="M929" s="103"/>
      <c r="N929" s="103"/>
      <c r="O929" s="103"/>
      <c r="P929" s="103"/>
      <c r="Q929" s="103"/>
      <c r="R929" s="103"/>
      <c r="S929" s="103"/>
      <c r="T929" s="103"/>
      <c r="U929" s="103"/>
      <c r="V929" s="103"/>
      <c r="W929" s="103"/>
      <c r="X929" s="103"/>
      <c r="Y929" s="103"/>
      <c r="Z929" s="103"/>
      <c r="AA929" s="103"/>
    </row>
    <row r="930" spans="1:27" ht="12.75" customHeight="1">
      <c r="A930" s="103"/>
      <c r="B930" s="103"/>
      <c r="C930" s="103"/>
      <c r="D930" s="103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103"/>
      <c r="S930" s="103"/>
      <c r="T930" s="103"/>
      <c r="U930" s="103"/>
      <c r="V930" s="103"/>
      <c r="W930" s="103"/>
      <c r="X930" s="103"/>
      <c r="Y930" s="103"/>
      <c r="Z930" s="103"/>
      <c r="AA930" s="103"/>
    </row>
    <row r="931" spans="1:27" ht="12.75" customHeight="1">
      <c r="A931" s="103"/>
      <c r="B931" s="103"/>
      <c r="C931" s="103"/>
      <c r="D931" s="103"/>
      <c r="E931" s="103"/>
      <c r="F931" s="103"/>
      <c r="G931" s="103"/>
      <c r="H931" s="103"/>
      <c r="I931" s="103"/>
      <c r="J931" s="103"/>
      <c r="K931" s="103"/>
      <c r="L931" s="103"/>
      <c r="M931" s="103"/>
      <c r="N931" s="103"/>
      <c r="O931" s="103"/>
      <c r="P931" s="103"/>
      <c r="Q931" s="103"/>
      <c r="R931" s="103"/>
      <c r="S931" s="103"/>
      <c r="T931" s="103"/>
      <c r="U931" s="103"/>
      <c r="V931" s="103"/>
      <c r="W931" s="103"/>
      <c r="X931" s="103"/>
      <c r="Y931" s="103"/>
      <c r="Z931" s="103"/>
      <c r="AA931" s="103"/>
    </row>
    <row r="932" spans="1:27" ht="12.75" customHeight="1">
      <c r="A932" s="103"/>
      <c r="B932" s="103"/>
      <c r="C932" s="103"/>
      <c r="D932" s="103"/>
      <c r="E932" s="103"/>
      <c r="F932" s="103"/>
      <c r="G932" s="103"/>
      <c r="H932" s="103"/>
      <c r="I932" s="103"/>
      <c r="J932" s="103"/>
      <c r="K932" s="103"/>
      <c r="L932" s="103"/>
      <c r="M932" s="103"/>
      <c r="N932" s="103"/>
      <c r="O932" s="103"/>
      <c r="P932" s="103"/>
      <c r="Q932" s="103"/>
      <c r="R932" s="103"/>
      <c r="S932" s="103"/>
      <c r="T932" s="103"/>
      <c r="U932" s="103"/>
      <c r="V932" s="103"/>
      <c r="W932" s="103"/>
      <c r="X932" s="103"/>
      <c r="Y932" s="103"/>
      <c r="Z932" s="103"/>
      <c r="AA932" s="103"/>
    </row>
    <row r="933" spans="1:27" ht="12.75" customHeight="1">
      <c r="A933" s="103"/>
      <c r="B933" s="103"/>
      <c r="C933" s="103"/>
      <c r="D933" s="103"/>
      <c r="E933" s="103"/>
      <c r="F933" s="103"/>
      <c r="G933" s="103"/>
      <c r="H933" s="103"/>
      <c r="I933" s="103"/>
      <c r="J933" s="103"/>
      <c r="K933" s="103"/>
      <c r="L933" s="103"/>
      <c r="M933" s="103"/>
      <c r="N933" s="103"/>
      <c r="O933" s="103"/>
      <c r="P933" s="103"/>
      <c r="Q933" s="103"/>
      <c r="R933" s="103"/>
      <c r="S933" s="103"/>
      <c r="T933" s="103"/>
      <c r="U933" s="103"/>
      <c r="V933" s="103"/>
      <c r="W933" s="103"/>
      <c r="X933" s="103"/>
      <c r="Y933" s="103"/>
      <c r="Z933" s="103"/>
      <c r="AA933" s="103"/>
    </row>
    <row r="934" spans="1:27" ht="12.75" customHeight="1">
      <c r="A934" s="103"/>
      <c r="B934" s="103"/>
      <c r="C934" s="103"/>
      <c r="D934" s="103"/>
      <c r="E934" s="103"/>
      <c r="F934" s="103"/>
      <c r="G934" s="103"/>
      <c r="H934" s="103"/>
      <c r="I934" s="103"/>
      <c r="J934" s="103"/>
      <c r="K934" s="103"/>
      <c r="L934" s="103"/>
      <c r="M934" s="103"/>
      <c r="N934" s="103"/>
      <c r="O934" s="103"/>
      <c r="P934" s="103"/>
      <c r="Q934" s="103"/>
      <c r="R934" s="103"/>
      <c r="S934" s="103"/>
      <c r="T934" s="103"/>
      <c r="U934" s="103"/>
      <c r="V934" s="103"/>
      <c r="W934" s="103"/>
      <c r="X934" s="103"/>
      <c r="Y934" s="103"/>
      <c r="Z934" s="103"/>
      <c r="AA934" s="103"/>
    </row>
    <row r="935" spans="1:27" ht="12.75" customHeight="1">
      <c r="A935" s="103"/>
      <c r="B935" s="103"/>
      <c r="C935" s="103"/>
      <c r="D935" s="103"/>
      <c r="E935" s="103"/>
      <c r="F935" s="103"/>
      <c r="G935" s="103"/>
      <c r="H935" s="103"/>
      <c r="I935" s="103"/>
      <c r="J935" s="103"/>
      <c r="K935" s="103"/>
      <c r="L935" s="103"/>
      <c r="M935" s="103"/>
      <c r="N935" s="103"/>
      <c r="O935" s="103"/>
      <c r="P935" s="103"/>
      <c r="Q935" s="103"/>
      <c r="R935" s="103"/>
      <c r="S935" s="103"/>
      <c r="T935" s="103"/>
      <c r="U935" s="103"/>
      <c r="V935" s="103"/>
      <c r="W935" s="103"/>
      <c r="X935" s="103"/>
      <c r="Y935" s="103"/>
      <c r="Z935" s="103"/>
      <c r="AA935" s="103"/>
    </row>
    <row r="936" spans="1:27" ht="12.75" customHeight="1">
      <c r="A936" s="103"/>
      <c r="B936" s="103"/>
      <c r="C936" s="103"/>
      <c r="D936" s="103"/>
      <c r="E936" s="103"/>
      <c r="F936" s="103"/>
      <c r="G936" s="103"/>
      <c r="H936" s="103"/>
      <c r="I936" s="103"/>
      <c r="J936" s="103"/>
      <c r="K936" s="103"/>
      <c r="L936" s="103"/>
      <c r="M936" s="103"/>
      <c r="N936" s="103"/>
      <c r="O936" s="103"/>
      <c r="P936" s="103"/>
      <c r="Q936" s="103"/>
      <c r="R936" s="103"/>
      <c r="S936" s="103"/>
      <c r="T936" s="103"/>
      <c r="U936" s="103"/>
      <c r="V936" s="103"/>
      <c r="W936" s="103"/>
      <c r="X936" s="103"/>
      <c r="Y936" s="103"/>
      <c r="Z936" s="103"/>
      <c r="AA936" s="103"/>
    </row>
    <row r="937" spans="1:27" ht="12.75" customHeight="1">
      <c r="A937" s="103"/>
      <c r="B937" s="103"/>
      <c r="C937" s="103"/>
      <c r="D937" s="103"/>
      <c r="E937" s="103"/>
      <c r="F937" s="103"/>
      <c r="G937" s="103"/>
      <c r="H937" s="103"/>
      <c r="I937" s="103"/>
      <c r="J937" s="103"/>
      <c r="K937" s="103"/>
      <c r="L937" s="103"/>
      <c r="M937" s="103"/>
      <c r="N937" s="103"/>
      <c r="O937" s="103"/>
      <c r="P937" s="103"/>
      <c r="Q937" s="103"/>
      <c r="R937" s="103"/>
      <c r="S937" s="103"/>
      <c r="T937" s="103"/>
      <c r="U937" s="103"/>
      <c r="V937" s="103"/>
      <c r="W937" s="103"/>
      <c r="X937" s="103"/>
      <c r="Y937" s="103"/>
      <c r="Z937" s="103"/>
      <c r="AA937" s="103"/>
    </row>
    <row r="938" spans="1:27" ht="12.75" customHeight="1">
      <c r="A938" s="103"/>
      <c r="B938" s="103"/>
      <c r="C938" s="103"/>
      <c r="D938" s="103"/>
      <c r="E938" s="103"/>
      <c r="F938" s="103"/>
      <c r="G938" s="103"/>
      <c r="H938" s="103"/>
      <c r="I938" s="103"/>
      <c r="J938" s="103"/>
      <c r="K938" s="103"/>
      <c r="L938" s="103"/>
      <c r="M938" s="103"/>
      <c r="N938" s="103"/>
      <c r="O938" s="103"/>
      <c r="P938" s="103"/>
      <c r="Q938" s="103"/>
      <c r="R938" s="103"/>
      <c r="S938" s="103"/>
      <c r="T938" s="103"/>
      <c r="U938" s="103"/>
      <c r="V938" s="103"/>
      <c r="W938" s="103"/>
      <c r="X938" s="103"/>
      <c r="Y938" s="103"/>
      <c r="Z938" s="103"/>
      <c r="AA938" s="103"/>
    </row>
    <row r="939" spans="1:27" ht="12.75" customHeight="1">
      <c r="A939" s="103"/>
      <c r="B939" s="103"/>
      <c r="C939" s="103"/>
      <c r="D939" s="103"/>
      <c r="E939" s="103"/>
      <c r="F939" s="103"/>
      <c r="G939" s="103"/>
      <c r="H939" s="103"/>
      <c r="I939" s="103"/>
      <c r="J939" s="103"/>
      <c r="K939" s="103"/>
      <c r="L939" s="103"/>
      <c r="M939" s="103"/>
      <c r="N939" s="103"/>
      <c r="O939" s="103"/>
      <c r="P939" s="103"/>
      <c r="Q939" s="103"/>
      <c r="R939" s="103"/>
      <c r="S939" s="103"/>
      <c r="T939" s="103"/>
      <c r="U939" s="103"/>
      <c r="V939" s="103"/>
      <c r="W939" s="103"/>
      <c r="X939" s="103"/>
      <c r="Y939" s="103"/>
      <c r="Z939" s="103"/>
      <c r="AA939" s="103"/>
    </row>
    <row r="940" spans="1:27" ht="12.75" customHeight="1">
      <c r="A940" s="103"/>
      <c r="B940" s="103"/>
      <c r="C940" s="103"/>
      <c r="D940" s="103"/>
      <c r="E940" s="103"/>
      <c r="F940" s="103"/>
      <c r="G940" s="103"/>
      <c r="H940" s="103"/>
      <c r="I940" s="103"/>
      <c r="J940" s="103"/>
      <c r="K940" s="103"/>
      <c r="L940" s="103"/>
      <c r="M940" s="103"/>
      <c r="N940" s="103"/>
      <c r="O940" s="103"/>
      <c r="P940" s="103"/>
      <c r="Q940" s="103"/>
      <c r="R940" s="103"/>
      <c r="S940" s="103"/>
      <c r="T940" s="103"/>
      <c r="U940" s="103"/>
      <c r="V940" s="103"/>
      <c r="W940" s="103"/>
      <c r="X940" s="103"/>
      <c r="Y940" s="103"/>
      <c r="Z940" s="103"/>
      <c r="AA940" s="103"/>
    </row>
    <row r="941" spans="1:27" ht="12.75" customHeight="1">
      <c r="A941" s="103"/>
      <c r="B941" s="103"/>
      <c r="C941" s="103"/>
      <c r="D941" s="103"/>
      <c r="E941" s="103"/>
      <c r="F941" s="103"/>
      <c r="G941" s="103"/>
      <c r="H941" s="103"/>
      <c r="I941" s="103"/>
      <c r="J941" s="103"/>
      <c r="K941" s="103"/>
      <c r="L941" s="103"/>
      <c r="M941" s="103"/>
      <c r="N941" s="103"/>
      <c r="O941" s="103"/>
      <c r="P941" s="103"/>
      <c r="Q941" s="103"/>
      <c r="R941" s="103"/>
      <c r="S941" s="103"/>
      <c r="T941" s="103"/>
      <c r="U941" s="103"/>
      <c r="V941" s="103"/>
      <c r="W941" s="103"/>
      <c r="X941" s="103"/>
      <c r="Y941" s="103"/>
      <c r="Z941" s="103"/>
      <c r="AA941" s="103"/>
    </row>
    <row r="942" spans="1:27" ht="12.75" customHeight="1">
      <c r="A942" s="103"/>
      <c r="B942" s="103"/>
      <c r="C942" s="103"/>
      <c r="D942" s="103"/>
      <c r="E942" s="103"/>
      <c r="F942" s="103"/>
      <c r="G942" s="103"/>
      <c r="H942" s="103"/>
      <c r="I942" s="103"/>
      <c r="J942" s="103"/>
      <c r="K942" s="103"/>
      <c r="L942" s="103"/>
      <c r="M942" s="103"/>
      <c r="N942" s="103"/>
      <c r="O942" s="103"/>
      <c r="P942" s="103"/>
      <c r="Q942" s="103"/>
      <c r="R942" s="103"/>
      <c r="S942" s="103"/>
      <c r="T942" s="103"/>
      <c r="U942" s="103"/>
      <c r="V942" s="103"/>
      <c r="W942" s="103"/>
      <c r="X942" s="103"/>
      <c r="Y942" s="103"/>
      <c r="Z942" s="103"/>
      <c r="AA942" s="103"/>
    </row>
    <row r="943" spans="1:27" ht="12.75" customHeight="1">
      <c r="A943" s="103"/>
      <c r="B943" s="103"/>
      <c r="C943" s="103"/>
      <c r="D943" s="103"/>
      <c r="E943" s="103"/>
      <c r="F943" s="103"/>
      <c r="G943" s="103"/>
      <c r="H943" s="103"/>
      <c r="I943" s="103"/>
      <c r="J943" s="103"/>
      <c r="K943" s="103"/>
      <c r="L943" s="103"/>
      <c r="M943" s="103"/>
      <c r="N943" s="103"/>
      <c r="O943" s="103"/>
      <c r="P943" s="103"/>
      <c r="Q943" s="103"/>
      <c r="R943" s="103"/>
      <c r="S943" s="103"/>
      <c r="T943" s="103"/>
      <c r="U943" s="103"/>
      <c r="V943" s="103"/>
      <c r="W943" s="103"/>
      <c r="X943" s="103"/>
      <c r="Y943" s="103"/>
      <c r="Z943" s="103"/>
      <c r="AA943" s="103"/>
    </row>
    <row r="944" spans="1:27" ht="12.75" customHeight="1">
      <c r="A944" s="103"/>
      <c r="B944" s="103"/>
      <c r="C944" s="103"/>
      <c r="D944" s="103"/>
      <c r="E944" s="103"/>
      <c r="F944" s="103"/>
      <c r="G944" s="103"/>
      <c r="H944" s="103"/>
      <c r="I944" s="103"/>
      <c r="J944" s="103"/>
      <c r="K944" s="103"/>
      <c r="L944" s="103"/>
      <c r="M944" s="103"/>
      <c r="N944" s="103"/>
      <c r="O944" s="103"/>
      <c r="P944" s="103"/>
      <c r="Q944" s="103"/>
      <c r="R944" s="103"/>
      <c r="S944" s="103"/>
      <c r="T944" s="103"/>
      <c r="U944" s="103"/>
      <c r="V944" s="103"/>
      <c r="W944" s="103"/>
      <c r="X944" s="103"/>
      <c r="Y944" s="103"/>
      <c r="Z944" s="103"/>
      <c r="AA944" s="103"/>
    </row>
    <row r="945" spans="1:27" ht="12.75" customHeight="1">
      <c r="A945" s="103"/>
      <c r="B945" s="103"/>
      <c r="C945" s="103"/>
      <c r="D945" s="103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  <c r="V945" s="103"/>
      <c r="W945" s="103"/>
      <c r="X945" s="103"/>
      <c r="Y945" s="103"/>
      <c r="Z945" s="103"/>
      <c r="AA945" s="103"/>
    </row>
    <row r="946" spans="1:27" ht="12.75" customHeight="1">
      <c r="A946" s="103"/>
      <c r="B946" s="103"/>
      <c r="C946" s="103"/>
      <c r="D946" s="103"/>
      <c r="E946" s="103"/>
      <c r="F946" s="103"/>
      <c r="G946" s="103"/>
      <c r="H946" s="103"/>
      <c r="I946" s="103"/>
      <c r="J946" s="103"/>
      <c r="K946" s="103"/>
      <c r="L946" s="103"/>
      <c r="M946" s="103"/>
      <c r="N946" s="103"/>
      <c r="O946" s="103"/>
      <c r="P946" s="103"/>
      <c r="Q946" s="103"/>
      <c r="R946" s="103"/>
      <c r="S946" s="103"/>
      <c r="T946" s="103"/>
      <c r="U946" s="103"/>
      <c r="V946" s="103"/>
      <c r="W946" s="103"/>
      <c r="X946" s="103"/>
      <c r="Y946" s="103"/>
      <c r="Z946" s="103"/>
      <c r="AA946" s="103"/>
    </row>
    <row r="947" spans="1:27" ht="12.75" customHeight="1">
      <c r="A947" s="103"/>
      <c r="B947" s="103"/>
      <c r="C947" s="103"/>
      <c r="D947" s="103"/>
      <c r="E947" s="103"/>
      <c r="F947" s="103"/>
      <c r="G947" s="103"/>
      <c r="H947" s="103"/>
      <c r="I947" s="103"/>
      <c r="J947" s="103"/>
      <c r="K947" s="103"/>
      <c r="L947" s="103"/>
      <c r="M947" s="103"/>
      <c r="N947" s="103"/>
      <c r="O947" s="103"/>
      <c r="P947" s="103"/>
      <c r="Q947" s="103"/>
      <c r="R947" s="103"/>
      <c r="S947" s="103"/>
      <c r="T947" s="103"/>
      <c r="U947" s="103"/>
      <c r="V947" s="103"/>
      <c r="W947" s="103"/>
      <c r="X947" s="103"/>
      <c r="Y947" s="103"/>
      <c r="Z947" s="103"/>
      <c r="AA947" s="103"/>
    </row>
    <row r="948" spans="1:27" ht="12.75" customHeight="1">
      <c r="A948" s="103"/>
      <c r="B948" s="103"/>
      <c r="C948" s="103"/>
      <c r="D948" s="103"/>
      <c r="E948" s="103"/>
      <c r="F948" s="103"/>
      <c r="G948" s="103"/>
      <c r="H948" s="103"/>
      <c r="I948" s="103"/>
      <c r="J948" s="103"/>
      <c r="K948" s="103"/>
      <c r="L948" s="103"/>
      <c r="M948" s="103"/>
      <c r="N948" s="103"/>
      <c r="O948" s="103"/>
      <c r="P948" s="103"/>
      <c r="Q948" s="103"/>
      <c r="R948" s="103"/>
      <c r="S948" s="103"/>
      <c r="T948" s="103"/>
      <c r="U948" s="103"/>
      <c r="V948" s="103"/>
      <c r="W948" s="103"/>
      <c r="X948" s="103"/>
      <c r="Y948" s="103"/>
      <c r="Z948" s="103"/>
      <c r="AA948" s="103"/>
    </row>
    <row r="949" spans="1:27" ht="12.75" customHeight="1">
      <c r="A949" s="103"/>
      <c r="B949" s="103"/>
      <c r="C949" s="103"/>
      <c r="D949" s="103"/>
      <c r="E949" s="103"/>
      <c r="F949" s="103"/>
      <c r="G949" s="103"/>
      <c r="H949" s="103"/>
      <c r="I949" s="103"/>
      <c r="J949" s="103"/>
      <c r="K949" s="103"/>
      <c r="L949" s="103"/>
      <c r="M949" s="103"/>
      <c r="N949" s="103"/>
      <c r="O949" s="103"/>
      <c r="P949" s="103"/>
      <c r="Q949" s="103"/>
      <c r="R949" s="103"/>
      <c r="S949" s="103"/>
      <c r="T949" s="103"/>
      <c r="U949" s="103"/>
      <c r="V949" s="103"/>
      <c r="W949" s="103"/>
      <c r="X949" s="103"/>
      <c r="Y949" s="103"/>
      <c r="Z949" s="103"/>
      <c r="AA949" s="103"/>
    </row>
    <row r="950" spans="1:27" ht="12.75" customHeight="1">
      <c r="A950" s="103"/>
      <c r="B950" s="103"/>
      <c r="C950" s="103"/>
      <c r="D950" s="103"/>
      <c r="E950" s="103"/>
      <c r="F950" s="103"/>
      <c r="G950" s="103"/>
      <c r="H950" s="103"/>
      <c r="I950" s="103"/>
      <c r="J950" s="103"/>
      <c r="K950" s="103"/>
      <c r="L950" s="103"/>
      <c r="M950" s="103"/>
      <c r="N950" s="103"/>
      <c r="O950" s="103"/>
      <c r="P950" s="103"/>
      <c r="Q950" s="103"/>
      <c r="R950" s="103"/>
      <c r="S950" s="103"/>
      <c r="T950" s="103"/>
      <c r="U950" s="103"/>
      <c r="V950" s="103"/>
      <c r="W950" s="103"/>
      <c r="X950" s="103"/>
      <c r="Y950" s="103"/>
      <c r="Z950" s="103"/>
      <c r="AA950" s="103"/>
    </row>
    <row r="951" spans="1:27" ht="12.75" customHeight="1">
      <c r="A951" s="103"/>
      <c r="B951" s="103"/>
      <c r="C951" s="103"/>
      <c r="D951" s="103"/>
      <c r="E951" s="103"/>
      <c r="F951" s="103"/>
      <c r="G951" s="103"/>
      <c r="H951" s="103"/>
      <c r="I951" s="103"/>
      <c r="J951" s="103"/>
      <c r="K951" s="103"/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103"/>
      <c r="X951" s="103"/>
      <c r="Y951" s="103"/>
      <c r="Z951" s="103"/>
      <c r="AA951" s="103"/>
    </row>
    <row r="952" spans="1:27" ht="12.75" customHeight="1">
      <c r="A952" s="103"/>
      <c r="B952" s="103"/>
      <c r="C952" s="103"/>
      <c r="D952" s="103"/>
      <c r="E952" s="103"/>
      <c r="F952" s="103"/>
      <c r="G952" s="103"/>
      <c r="H952" s="103"/>
      <c r="I952" s="103"/>
      <c r="J952" s="103"/>
      <c r="K952" s="103"/>
      <c r="L952" s="103"/>
      <c r="M952" s="103"/>
      <c r="N952" s="103"/>
      <c r="O952" s="103"/>
      <c r="P952" s="103"/>
      <c r="Q952" s="103"/>
      <c r="R952" s="103"/>
      <c r="S952" s="103"/>
      <c r="T952" s="103"/>
      <c r="U952" s="103"/>
      <c r="V952" s="103"/>
      <c r="W952" s="103"/>
      <c r="X952" s="103"/>
      <c r="Y952" s="103"/>
      <c r="Z952" s="103"/>
      <c r="AA952" s="103"/>
    </row>
    <row r="953" spans="1:27" ht="12.75" customHeight="1">
      <c r="A953" s="103"/>
      <c r="B953" s="103"/>
      <c r="C953" s="103"/>
      <c r="D953" s="103"/>
      <c r="E953" s="103"/>
      <c r="F953" s="103"/>
      <c r="G953" s="103"/>
      <c r="H953" s="103"/>
      <c r="I953" s="103"/>
      <c r="J953" s="103"/>
      <c r="K953" s="103"/>
      <c r="L953" s="103"/>
      <c r="M953" s="103"/>
      <c r="N953" s="103"/>
      <c r="O953" s="103"/>
      <c r="P953" s="103"/>
      <c r="Q953" s="103"/>
      <c r="R953" s="103"/>
      <c r="S953" s="103"/>
      <c r="T953" s="103"/>
      <c r="U953" s="103"/>
      <c r="V953" s="103"/>
      <c r="W953" s="103"/>
      <c r="X953" s="103"/>
      <c r="Y953" s="103"/>
      <c r="Z953" s="103"/>
      <c r="AA953" s="103"/>
    </row>
    <row r="954" spans="1:27" ht="12.75" customHeight="1">
      <c r="A954" s="103"/>
      <c r="B954" s="103"/>
      <c r="C954" s="103"/>
      <c r="D954" s="103"/>
      <c r="E954" s="103"/>
      <c r="F954" s="103"/>
      <c r="G954" s="103"/>
      <c r="H954" s="103"/>
      <c r="I954" s="103"/>
      <c r="J954" s="103"/>
      <c r="K954" s="103"/>
      <c r="L954" s="103"/>
      <c r="M954" s="103"/>
      <c r="N954" s="103"/>
      <c r="O954" s="103"/>
      <c r="P954" s="103"/>
      <c r="Q954" s="103"/>
      <c r="R954" s="103"/>
      <c r="S954" s="103"/>
      <c r="T954" s="103"/>
      <c r="U954" s="103"/>
      <c r="V954" s="103"/>
      <c r="W954" s="103"/>
      <c r="X954" s="103"/>
      <c r="Y954" s="103"/>
      <c r="Z954" s="103"/>
      <c r="AA954" s="103"/>
    </row>
    <row r="955" spans="1:27" ht="12.75" customHeight="1">
      <c r="A955" s="103"/>
      <c r="B955" s="103"/>
      <c r="C955" s="103"/>
      <c r="D955" s="103"/>
      <c r="E955" s="103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103"/>
      <c r="S955" s="103"/>
      <c r="T955" s="103"/>
      <c r="U955" s="103"/>
      <c r="V955" s="103"/>
      <c r="W955" s="103"/>
      <c r="X955" s="103"/>
      <c r="Y955" s="103"/>
      <c r="Z955" s="103"/>
      <c r="AA955" s="103"/>
    </row>
    <row r="956" spans="1:27" ht="12.75" customHeight="1">
      <c r="A956" s="103"/>
      <c r="B956" s="103"/>
      <c r="C956" s="103"/>
      <c r="D956" s="103"/>
      <c r="E956" s="103"/>
      <c r="F956" s="103"/>
      <c r="G956" s="103"/>
      <c r="H956" s="103"/>
      <c r="I956" s="103"/>
      <c r="J956" s="103"/>
      <c r="K956" s="103"/>
      <c r="L956" s="103"/>
      <c r="M956" s="103"/>
      <c r="N956" s="103"/>
      <c r="O956" s="103"/>
      <c r="P956" s="103"/>
      <c r="Q956" s="103"/>
      <c r="R956" s="103"/>
      <c r="S956" s="103"/>
      <c r="T956" s="103"/>
      <c r="U956" s="103"/>
      <c r="V956" s="103"/>
      <c r="W956" s="103"/>
      <c r="X956" s="103"/>
      <c r="Y956" s="103"/>
      <c r="Z956" s="103"/>
      <c r="AA956" s="103"/>
    </row>
    <row r="957" spans="1:27" ht="12.75" customHeight="1">
      <c r="A957" s="103"/>
      <c r="B957" s="103"/>
      <c r="C957" s="103"/>
      <c r="D957" s="103"/>
      <c r="E957" s="103"/>
      <c r="F957" s="103"/>
      <c r="G957" s="103"/>
      <c r="H957" s="103"/>
      <c r="I957" s="103"/>
      <c r="J957" s="103"/>
      <c r="K957" s="103"/>
      <c r="L957" s="103"/>
      <c r="M957" s="103"/>
      <c r="N957" s="103"/>
      <c r="O957" s="103"/>
      <c r="P957" s="103"/>
      <c r="Q957" s="103"/>
      <c r="R957" s="103"/>
      <c r="S957" s="103"/>
      <c r="T957" s="103"/>
      <c r="U957" s="103"/>
      <c r="V957" s="103"/>
      <c r="W957" s="103"/>
      <c r="X957" s="103"/>
      <c r="Y957" s="103"/>
      <c r="Z957" s="103"/>
      <c r="AA957" s="103"/>
    </row>
    <row r="958" spans="1:27" ht="12.75" customHeight="1">
      <c r="A958" s="103"/>
      <c r="B958" s="103"/>
      <c r="C958" s="103"/>
      <c r="D958" s="103"/>
      <c r="E958" s="103"/>
      <c r="F958" s="103"/>
      <c r="G958" s="103"/>
      <c r="H958" s="103"/>
      <c r="I958" s="103"/>
      <c r="J958" s="103"/>
      <c r="K958" s="103"/>
      <c r="L958" s="103"/>
      <c r="M958" s="103"/>
      <c r="N958" s="103"/>
      <c r="O958" s="103"/>
      <c r="P958" s="103"/>
      <c r="Q958" s="103"/>
      <c r="R958" s="103"/>
      <c r="S958" s="103"/>
      <c r="T958" s="103"/>
      <c r="U958" s="103"/>
      <c r="V958" s="103"/>
      <c r="W958" s="103"/>
      <c r="X958" s="103"/>
      <c r="Y958" s="103"/>
      <c r="Z958" s="103"/>
      <c r="AA958" s="103"/>
    </row>
    <row r="959" spans="1:27" ht="12.75" customHeight="1">
      <c r="A959" s="103"/>
      <c r="B959" s="103"/>
      <c r="C959" s="103"/>
      <c r="D959" s="103"/>
      <c r="E959" s="103"/>
      <c r="F959" s="103"/>
      <c r="G959" s="103"/>
      <c r="H959" s="103"/>
      <c r="I959" s="103"/>
      <c r="J959" s="103"/>
      <c r="K959" s="103"/>
      <c r="L959" s="103"/>
      <c r="M959" s="103"/>
      <c r="N959" s="103"/>
      <c r="O959" s="103"/>
      <c r="P959" s="103"/>
      <c r="Q959" s="103"/>
      <c r="R959" s="103"/>
      <c r="S959" s="103"/>
      <c r="T959" s="103"/>
      <c r="U959" s="103"/>
      <c r="V959" s="103"/>
      <c r="W959" s="103"/>
      <c r="X959" s="103"/>
      <c r="Y959" s="103"/>
      <c r="Z959" s="103"/>
      <c r="AA959" s="103"/>
    </row>
    <row r="960" spans="1:27" ht="12.75" customHeight="1">
      <c r="A960" s="103"/>
      <c r="B960" s="103"/>
      <c r="C960" s="103"/>
      <c r="D960" s="103"/>
      <c r="E960" s="103"/>
      <c r="F960" s="103"/>
      <c r="G960" s="103"/>
      <c r="H960" s="103"/>
      <c r="I960" s="103"/>
      <c r="J960" s="103"/>
      <c r="K960" s="103"/>
      <c r="L960" s="103"/>
      <c r="M960" s="103"/>
      <c r="N960" s="103"/>
      <c r="O960" s="103"/>
      <c r="P960" s="103"/>
      <c r="Q960" s="103"/>
      <c r="R960" s="103"/>
      <c r="S960" s="103"/>
      <c r="T960" s="103"/>
      <c r="U960" s="103"/>
      <c r="V960" s="103"/>
      <c r="W960" s="103"/>
      <c r="X960" s="103"/>
      <c r="Y960" s="103"/>
      <c r="Z960" s="103"/>
      <c r="AA960" s="103"/>
    </row>
    <row r="961" spans="1:27" ht="12.75" customHeight="1">
      <c r="A961" s="103"/>
      <c r="B961" s="103"/>
      <c r="C961" s="103"/>
      <c r="D961" s="103"/>
      <c r="E961" s="103"/>
      <c r="F961" s="103"/>
      <c r="G961" s="103"/>
      <c r="H961" s="103"/>
      <c r="I961" s="103"/>
      <c r="J961" s="103"/>
      <c r="K961" s="103"/>
      <c r="L961" s="103"/>
      <c r="M961" s="103"/>
      <c r="N961" s="103"/>
      <c r="O961" s="103"/>
      <c r="P961" s="103"/>
      <c r="Q961" s="103"/>
      <c r="R961" s="103"/>
      <c r="S961" s="103"/>
      <c r="T961" s="103"/>
      <c r="U961" s="103"/>
      <c r="V961" s="103"/>
      <c r="W961" s="103"/>
      <c r="X961" s="103"/>
      <c r="Y961" s="103"/>
      <c r="Z961" s="103"/>
      <c r="AA961" s="103"/>
    </row>
    <row r="962" spans="1:27" ht="12.75" customHeight="1">
      <c r="A962" s="103"/>
      <c r="B962" s="103"/>
      <c r="C962" s="103"/>
      <c r="D962" s="103"/>
      <c r="E962" s="103"/>
      <c r="F962" s="103"/>
      <c r="G962" s="103"/>
      <c r="H962" s="103"/>
      <c r="I962" s="103"/>
      <c r="J962" s="103"/>
      <c r="K962" s="103"/>
      <c r="L962" s="103"/>
      <c r="M962" s="103"/>
      <c r="N962" s="103"/>
      <c r="O962" s="103"/>
      <c r="P962" s="103"/>
      <c r="Q962" s="103"/>
      <c r="R962" s="103"/>
      <c r="S962" s="103"/>
      <c r="T962" s="103"/>
      <c r="U962" s="103"/>
      <c r="V962" s="103"/>
      <c r="W962" s="103"/>
      <c r="X962" s="103"/>
      <c r="Y962" s="103"/>
      <c r="Z962" s="103"/>
      <c r="AA962" s="103"/>
    </row>
    <row r="963" spans="1:27" ht="12.75" customHeight="1">
      <c r="A963" s="103"/>
      <c r="B963" s="103"/>
      <c r="C963" s="103"/>
      <c r="D963" s="103"/>
      <c r="E963" s="103"/>
      <c r="F963" s="103"/>
      <c r="G963" s="103"/>
      <c r="H963" s="103"/>
      <c r="I963" s="103"/>
      <c r="J963" s="103"/>
      <c r="K963" s="103"/>
      <c r="L963" s="103"/>
      <c r="M963" s="103"/>
      <c r="N963" s="103"/>
      <c r="O963" s="103"/>
      <c r="P963" s="103"/>
      <c r="Q963" s="103"/>
      <c r="R963" s="103"/>
      <c r="S963" s="103"/>
      <c r="T963" s="103"/>
      <c r="U963" s="103"/>
      <c r="V963" s="103"/>
      <c r="W963" s="103"/>
      <c r="X963" s="103"/>
      <c r="Y963" s="103"/>
      <c r="Z963" s="103"/>
      <c r="AA963" s="103"/>
    </row>
    <row r="964" spans="1:27" ht="12.75" customHeight="1">
      <c r="A964" s="103"/>
      <c r="B964" s="103"/>
      <c r="C964" s="103"/>
      <c r="D964" s="103"/>
      <c r="E964" s="103"/>
      <c r="F964" s="103"/>
      <c r="G964" s="103"/>
      <c r="H964" s="103"/>
      <c r="I964" s="103"/>
      <c r="J964" s="103"/>
      <c r="K964" s="103"/>
      <c r="L964" s="103"/>
      <c r="M964" s="103"/>
      <c r="N964" s="103"/>
      <c r="O964" s="103"/>
      <c r="P964" s="103"/>
      <c r="Q964" s="103"/>
      <c r="R964" s="103"/>
      <c r="S964" s="103"/>
      <c r="T964" s="103"/>
      <c r="U964" s="103"/>
      <c r="V964" s="103"/>
      <c r="W964" s="103"/>
      <c r="X964" s="103"/>
      <c r="Y964" s="103"/>
      <c r="Z964" s="103"/>
      <c r="AA964" s="103"/>
    </row>
    <row r="965" spans="1:27" ht="12.75" customHeight="1">
      <c r="A965" s="103"/>
      <c r="B965" s="103"/>
      <c r="C965" s="103"/>
      <c r="D965" s="103"/>
      <c r="E965" s="103"/>
      <c r="F965" s="103"/>
      <c r="G965" s="103"/>
      <c r="H965" s="103"/>
      <c r="I965" s="103"/>
      <c r="J965" s="103"/>
      <c r="K965" s="103"/>
      <c r="L965" s="103"/>
      <c r="M965" s="103"/>
      <c r="N965" s="103"/>
      <c r="O965" s="103"/>
      <c r="P965" s="103"/>
      <c r="Q965" s="103"/>
      <c r="R965" s="103"/>
      <c r="S965" s="103"/>
      <c r="T965" s="103"/>
      <c r="U965" s="103"/>
      <c r="V965" s="103"/>
      <c r="W965" s="103"/>
      <c r="X965" s="103"/>
      <c r="Y965" s="103"/>
      <c r="Z965" s="103"/>
      <c r="AA965" s="103"/>
    </row>
    <row r="966" spans="1:27" ht="12.75" customHeight="1">
      <c r="A966" s="103"/>
      <c r="B966" s="103"/>
      <c r="C966" s="103"/>
      <c r="D966" s="103"/>
      <c r="E966" s="103"/>
      <c r="F966" s="103"/>
      <c r="G966" s="103"/>
      <c r="H966" s="103"/>
      <c r="I966" s="103"/>
      <c r="J966" s="103"/>
      <c r="K966" s="103"/>
      <c r="L966" s="103"/>
      <c r="M966" s="103"/>
      <c r="N966" s="103"/>
      <c r="O966" s="103"/>
      <c r="P966" s="103"/>
      <c r="Q966" s="103"/>
      <c r="R966" s="103"/>
      <c r="S966" s="103"/>
      <c r="T966" s="103"/>
      <c r="U966" s="103"/>
      <c r="V966" s="103"/>
      <c r="W966" s="103"/>
      <c r="X966" s="103"/>
      <c r="Y966" s="103"/>
      <c r="Z966" s="103"/>
      <c r="AA966" s="103"/>
    </row>
    <row r="967" spans="1:27" ht="12.75" customHeight="1">
      <c r="A967" s="103"/>
      <c r="B967" s="103"/>
      <c r="C967" s="103"/>
      <c r="D967" s="103"/>
      <c r="E967" s="103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03"/>
      <c r="S967" s="103"/>
      <c r="T967" s="103"/>
      <c r="U967" s="103"/>
      <c r="V967" s="103"/>
      <c r="W967" s="103"/>
      <c r="X967" s="103"/>
      <c r="Y967" s="103"/>
      <c r="Z967" s="103"/>
      <c r="AA967" s="103"/>
    </row>
    <row r="968" spans="1:27" ht="12.75" customHeight="1">
      <c r="A968" s="103"/>
      <c r="B968" s="103"/>
      <c r="C968" s="103"/>
      <c r="D968" s="103"/>
      <c r="E968" s="103"/>
      <c r="F968" s="103"/>
      <c r="G968" s="103"/>
      <c r="H968" s="103"/>
      <c r="I968" s="103"/>
      <c r="J968" s="103"/>
      <c r="K968" s="103"/>
      <c r="L968" s="103"/>
      <c r="M968" s="103"/>
      <c r="N968" s="103"/>
      <c r="O968" s="103"/>
      <c r="P968" s="103"/>
      <c r="Q968" s="103"/>
      <c r="R968" s="103"/>
      <c r="S968" s="103"/>
      <c r="T968" s="103"/>
      <c r="U968" s="103"/>
      <c r="V968" s="103"/>
      <c r="W968" s="103"/>
      <c r="X968" s="103"/>
      <c r="Y968" s="103"/>
      <c r="Z968" s="103"/>
      <c r="AA968" s="103"/>
    </row>
    <row r="969" spans="1:27" ht="12.75" customHeight="1">
      <c r="A969" s="103"/>
      <c r="B969" s="103"/>
      <c r="C969" s="103"/>
      <c r="D969" s="103"/>
      <c r="E969" s="103"/>
      <c r="F969" s="103"/>
      <c r="G969" s="103"/>
      <c r="H969" s="103"/>
      <c r="I969" s="103"/>
      <c r="J969" s="103"/>
      <c r="K969" s="103"/>
      <c r="L969" s="103"/>
      <c r="M969" s="103"/>
      <c r="N969" s="103"/>
      <c r="O969" s="103"/>
      <c r="P969" s="103"/>
      <c r="Q969" s="103"/>
      <c r="R969" s="103"/>
      <c r="S969" s="103"/>
      <c r="T969" s="103"/>
      <c r="U969" s="103"/>
      <c r="V969" s="103"/>
      <c r="W969" s="103"/>
      <c r="X969" s="103"/>
      <c r="Y969" s="103"/>
      <c r="Z969" s="103"/>
      <c r="AA969" s="103"/>
    </row>
    <row r="970" spans="1:27" ht="12.75" customHeight="1">
      <c r="A970" s="103"/>
      <c r="B970" s="103"/>
      <c r="C970" s="103"/>
      <c r="D970" s="103"/>
      <c r="E970" s="103"/>
      <c r="F970" s="103"/>
      <c r="G970" s="103"/>
      <c r="H970" s="103"/>
      <c r="I970" s="103"/>
      <c r="J970" s="103"/>
      <c r="K970" s="103"/>
      <c r="L970" s="103"/>
      <c r="M970" s="103"/>
      <c r="N970" s="103"/>
      <c r="O970" s="103"/>
      <c r="P970" s="103"/>
      <c r="Q970" s="103"/>
      <c r="R970" s="103"/>
      <c r="S970" s="103"/>
      <c r="T970" s="103"/>
      <c r="U970" s="103"/>
      <c r="V970" s="103"/>
      <c r="W970" s="103"/>
      <c r="X970" s="103"/>
      <c r="Y970" s="103"/>
      <c r="Z970" s="103"/>
      <c r="AA970" s="103"/>
    </row>
    <row r="971" spans="1:27" ht="12.75" customHeight="1">
      <c r="A971" s="103"/>
      <c r="B971" s="103"/>
      <c r="C971" s="103"/>
      <c r="D971" s="103"/>
      <c r="E971" s="103"/>
      <c r="F971" s="103"/>
      <c r="G971" s="103"/>
      <c r="H971" s="103"/>
      <c r="I971" s="103"/>
      <c r="J971" s="103"/>
      <c r="K971" s="103"/>
      <c r="L971" s="103"/>
      <c r="M971" s="103"/>
      <c r="N971" s="103"/>
      <c r="O971" s="103"/>
      <c r="P971" s="103"/>
      <c r="Q971" s="103"/>
      <c r="R971" s="103"/>
      <c r="S971" s="103"/>
      <c r="T971" s="103"/>
      <c r="U971" s="103"/>
      <c r="V971" s="103"/>
      <c r="W971" s="103"/>
      <c r="X971" s="103"/>
      <c r="Y971" s="103"/>
      <c r="Z971" s="103"/>
      <c r="AA971" s="103"/>
    </row>
    <row r="972" spans="1:27" ht="12.75" customHeight="1">
      <c r="A972" s="103"/>
      <c r="B972" s="103"/>
      <c r="C972" s="103"/>
      <c r="D972" s="103"/>
      <c r="E972" s="103"/>
      <c r="F972" s="103"/>
      <c r="G972" s="103"/>
      <c r="H972" s="103"/>
      <c r="I972" s="103"/>
      <c r="J972" s="103"/>
      <c r="K972" s="103"/>
      <c r="L972" s="103"/>
      <c r="M972" s="103"/>
      <c r="N972" s="103"/>
      <c r="O972" s="103"/>
      <c r="P972" s="103"/>
      <c r="Q972" s="103"/>
      <c r="R972" s="103"/>
      <c r="S972" s="103"/>
      <c r="T972" s="103"/>
      <c r="U972" s="103"/>
      <c r="V972" s="103"/>
      <c r="W972" s="103"/>
      <c r="X972" s="103"/>
      <c r="Y972" s="103"/>
      <c r="Z972" s="103"/>
      <c r="AA972" s="103"/>
    </row>
    <row r="973" spans="1:27" ht="12.75" customHeight="1">
      <c r="A973" s="103"/>
      <c r="B973" s="103"/>
      <c r="C973" s="103"/>
      <c r="D973" s="103"/>
      <c r="E973" s="103"/>
      <c r="F973" s="103"/>
      <c r="G973" s="103"/>
      <c r="H973" s="103"/>
      <c r="I973" s="103"/>
      <c r="J973" s="103"/>
      <c r="K973" s="103"/>
      <c r="L973" s="103"/>
      <c r="M973" s="103"/>
      <c r="N973" s="103"/>
      <c r="O973" s="103"/>
      <c r="P973" s="103"/>
      <c r="Q973" s="103"/>
      <c r="R973" s="103"/>
      <c r="S973" s="103"/>
      <c r="T973" s="103"/>
      <c r="U973" s="103"/>
      <c r="V973" s="103"/>
      <c r="W973" s="103"/>
      <c r="X973" s="103"/>
      <c r="Y973" s="103"/>
      <c r="Z973" s="103"/>
      <c r="AA973" s="103"/>
    </row>
    <row r="974" spans="1:27" ht="12.75" customHeight="1">
      <c r="A974" s="103"/>
      <c r="B974" s="103"/>
      <c r="C974" s="103"/>
      <c r="D974" s="103"/>
      <c r="E974" s="103"/>
      <c r="F974" s="103"/>
      <c r="G974" s="103"/>
      <c r="H974" s="103"/>
      <c r="I974" s="103"/>
      <c r="J974" s="103"/>
      <c r="K974" s="103"/>
      <c r="L974" s="103"/>
      <c r="M974" s="103"/>
      <c r="N974" s="103"/>
      <c r="O974" s="103"/>
      <c r="P974" s="103"/>
      <c r="Q974" s="103"/>
      <c r="R974" s="103"/>
      <c r="S974" s="103"/>
      <c r="T974" s="103"/>
      <c r="U974" s="103"/>
      <c r="V974" s="103"/>
      <c r="W974" s="103"/>
      <c r="X974" s="103"/>
      <c r="Y974" s="103"/>
      <c r="Z974" s="103"/>
      <c r="AA974" s="103"/>
    </row>
    <row r="975" spans="1:27" ht="12.75" customHeight="1">
      <c r="A975" s="103"/>
      <c r="B975" s="103"/>
      <c r="C975" s="103"/>
      <c r="D975" s="103"/>
      <c r="E975" s="103"/>
      <c r="F975" s="103"/>
      <c r="G975" s="103"/>
      <c r="H975" s="103"/>
      <c r="I975" s="103"/>
      <c r="J975" s="103"/>
      <c r="K975" s="103"/>
      <c r="L975" s="103"/>
      <c r="M975" s="103"/>
      <c r="N975" s="103"/>
      <c r="O975" s="103"/>
      <c r="P975" s="103"/>
      <c r="Q975" s="103"/>
      <c r="R975" s="103"/>
      <c r="S975" s="103"/>
      <c r="T975" s="103"/>
      <c r="U975" s="103"/>
      <c r="V975" s="103"/>
      <c r="W975" s="103"/>
      <c r="X975" s="103"/>
      <c r="Y975" s="103"/>
      <c r="Z975" s="103"/>
      <c r="AA975" s="103"/>
    </row>
    <row r="976" spans="1:27" ht="12.75" customHeight="1">
      <c r="A976" s="103"/>
      <c r="B976" s="103"/>
      <c r="C976" s="103"/>
      <c r="D976" s="103"/>
      <c r="E976" s="103"/>
      <c r="F976" s="103"/>
      <c r="G976" s="103"/>
      <c r="H976" s="103"/>
      <c r="I976" s="103"/>
      <c r="J976" s="103"/>
      <c r="K976" s="103"/>
      <c r="L976" s="103"/>
      <c r="M976" s="103"/>
      <c r="N976" s="103"/>
      <c r="O976" s="103"/>
      <c r="P976" s="103"/>
      <c r="Q976" s="103"/>
      <c r="R976" s="103"/>
      <c r="S976" s="103"/>
      <c r="T976" s="103"/>
      <c r="U976" s="103"/>
      <c r="V976" s="103"/>
      <c r="W976" s="103"/>
      <c r="X976" s="103"/>
      <c r="Y976" s="103"/>
      <c r="Z976" s="103"/>
      <c r="AA976" s="103"/>
    </row>
    <row r="977" spans="1:27" ht="12.75" customHeight="1">
      <c r="A977" s="103"/>
      <c r="B977" s="103"/>
      <c r="C977" s="103"/>
      <c r="D977" s="103"/>
      <c r="E977" s="103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03"/>
      <c r="S977" s="103"/>
      <c r="T977" s="103"/>
      <c r="U977" s="103"/>
      <c r="V977" s="103"/>
      <c r="W977" s="103"/>
      <c r="X977" s="103"/>
      <c r="Y977" s="103"/>
      <c r="Z977" s="103"/>
      <c r="AA977" s="103"/>
    </row>
    <row r="978" spans="1:27" ht="12.75" customHeight="1">
      <c r="A978" s="103"/>
      <c r="B978" s="103"/>
      <c r="C978" s="103"/>
      <c r="D978" s="103"/>
      <c r="E978" s="103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103"/>
      <c r="S978" s="103"/>
      <c r="T978" s="103"/>
      <c r="U978" s="103"/>
      <c r="V978" s="103"/>
      <c r="W978" s="103"/>
      <c r="X978" s="103"/>
      <c r="Y978" s="103"/>
      <c r="Z978" s="103"/>
      <c r="AA978" s="103"/>
    </row>
    <row r="979" spans="1:27" ht="12.75" customHeight="1">
      <c r="A979" s="103"/>
      <c r="B979" s="103"/>
      <c r="C979" s="103"/>
      <c r="D979" s="103"/>
      <c r="E979" s="103"/>
      <c r="F979" s="103"/>
      <c r="G979" s="103"/>
      <c r="H979" s="103"/>
      <c r="I979" s="103"/>
      <c r="J979" s="103"/>
      <c r="K979" s="103"/>
      <c r="L979" s="103"/>
      <c r="M979" s="103"/>
      <c r="N979" s="103"/>
      <c r="O979" s="103"/>
      <c r="P979" s="103"/>
      <c r="Q979" s="103"/>
      <c r="R979" s="103"/>
      <c r="S979" s="103"/>
      <c r="T979" s="103"/>
      <c r="U979" s="103"/>
      <c r="V979" s="103"/>
      <c r="W979" s="103"/>
      <c r="X979" s="103"/>
      <c r="Y979" s="103"/>
      <c r="Z979" s="103"/>
      <c r="AA979" s="103"/>
    </row>
    <row r="980" spans="1:27" ht="12.75" customHeight="1">
      <c r="A980" s="103"/>
      <c r="B980" s="103"/>
      <c r="C980" s="103"/>
      <c r="D980" s="103"/>
      <c r="E980" s="103"/>
      <c r="F980" s="103"/>
      <c r="G980" s="103"/>
      <c r="H980" s="103"/>
      <c r="I980" s="103"/>
      <c r="J980" s="103"/>
      <c r="K980" s="103"/>
      <c r="L980" s="103"/>
      <c r="M980" s="103"/>
      <c r="N980" s="103"/>
      <c r="O980" s="103"/>
      <c r="P980" s="103"/>
      <c r="Q980" s="103"/>
      <c r="R980" s="103"/>
      <c r="S980" s="103"/>
      <c r="T980" s="103"/>
      <c r="U980" s="103"/>
      <c r="V980" s="103"/>
      <c r="W980" s="103"/>
      <c r="X980" s="103"/>
      <c r="Y980" s="103"/>
      <c r="Z980" s="103"/>
      <c r="AA980" s="103"/>
    </row>
    <row r="981" spans="1:27" ht="12.75" customHeight="1">
      <c r="A981" s="103"/>
      <c r="B981" s="103"/>
      <c r="C981" s="103"/>
      <c r="D981" s="103"/>
      <c r="E981" s="103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03"/>
      <c r="S981" s="103"/>
      <c r="T981" s="103"/>
      <c r="U981" s="103"/>
      <c r="V981" s="103"/>
      <c r="W981" s="103"/>
      <c r="X981" s="103"/>
      <c r="Y981" s="103"/>
      <c r="Z981" s="103"/>
      <c r="AA981" s="103"/>
    </row>
    <row r="982" spans="1:27" ht="12.75" customHeight="1">
      <c r="A982" s="103"/>
      <c r="B982" s="103"/>
      <c r="C982" s="103"/>
      <c r="D982" s="103"/>
      <c r="E982" s="103"/>
      <c r="F982" s="103"/>
      <c r="G982" s="103"/>
      <c r="H982" s="103"/>
      <c r="I982" s="103"/>
      <c r="J982" s="103"/>
      <c r="K982" s="103"/>
      <c r="L982" s="103"/>
      <c r="M982" s="103"/>
      <c r="N982" s="103"/>
      <c r="O982" s="103"/>
      <c r="P982" s="103"/>
      <c r="Q982" s="103"/>
      <c r="R982" s="103"/>
      <c r="S982" s="103"/>
      <c r="T982" s="103"/>
      <c r="U982" s="103"/>
      <c r="V982" s="103"/>
      <c r="W982" s="103"/>
      <c r="X982" s="103"/>
      <c r="Y982" s="103"/>
      <c r="Z982" s="103"/>
      <c r="AA982" s="103"/>
    </row>
    <row r="983" spans="1:27" ht="12.75" customHeight="1">
      <c r="A983" s="103"/>
      <c r="B983" s="103"/>
      <c r="C983" s="103"/>
      <c r="D983" s="103"/>
      <c r="E983" s="103"/>
      <c r="F983" s="103"/>
      <c r="G983" s="103"/>
      <c r="H983" s="103"/>
      <c r="I983" s="103"/>
      <c r="J983" s="103"/>
      <c r="K983" s="103"/>
      <c r="L983" s="103"/>
      <c r="M983" s="103"/>
      <c r="N983" s="103"/>
      <c r="O983" s="103"/>
      <c r="P983" s="103"/>
      <c r="Q983" s="103"/>
      <c r="R983" s="103"/>
      <c r="S983" s="103"/>
      <c r="T983" s="103"/>
      <c r="U983" s="103"/>
      <c r="V983" s="103"/>
      <c r="W983" s="103"/>
      <c r="X983" s="103"/>
      <c r="Y983" s="103"/>
      <c r="Z983" s="103"/>
      <c r="AA983" s="103"/>
    </row>
    <row r="984" spans="1:27" ht="12.75" customHeight="1">
      <c r="A984" s="103"/>
      <c r="B984" s="103"/>
      <c r="C984" s="103"/>
      <c r="D984" s="103"/>
      <c r="E984" s="103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03"/>
      <c r="S984" s="103"/>
      <c r="T984" s="103"/>
      <c r="U984" s="103"/>
      <c r="V984" s="103"/>
      <c r="W984" s="103"/>
      <c r="X984" s="103"/>
      <c r="Y984" s="103"/>
      <c r="Z984" s="103"/>
      <c r="AA984" s="103"/>
    </row>
    <row r="985" spans="1:27" ht="12.75" customHeight="1">
      <c r="A985" s="103"/>
      <c r="B985" s="103"/>
      <c r="C985" s="103"/>
      <c r="D985" s="103"/>
      <c r="E985" s="103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103"/>
      <c r="S985" s="103"/>
      <c r="T985" s="103"/>
      <c r="U985" s="103"/>
      <c r="V985" s="103"/>
      <c r="W985" s="103"/>
      <c r="X985" s="103"/>
      <c r="Y985" s="103"/>
      <c r="Z985" s="103"/>
      <c r="AA985" s="103"/>
    </row>
    <row r="986" spans="1:27" ht="12.75" customHeight="1">
      <c r="A986" s="103"/>
      <c r="B986" s="103"/>
      <c r="C986" s="103"/>
      <c r="D986" s="103"/>
      <c r="E986" s="103"/>
      <c r="F986" s="103"/>
      <c r="G986" s="103"/>
      <c r="H986" s="103"/>
      <c r="I986" s="103"/>
      <c r="J986" s="103"/>
      <c r="K986" s="103"/>
      <c r="L986" s="103"/>
      <c r="M986" s="103"/>
      <c r="N986" s="103"/>
      <c r="O986" s="103"/>
      <c r="P986" s="103"/>
      <c r="Q986" s="103"/>
      <c r="R986" s="103"/>
      <c r="S986" s="103"/>
      <c r="T986" s="103"/>
      <c r="U986" s="103"/>
      <c r="V986" s="103"/>
      <c r="W986" s="103"/>
      <c r="X986" s="103"/>
      <c r="Y986" s="103"/>
      <c r="Z986" s="103"/>
      <c r="AA986" s="103"/>
    </row>
    <row r="987" spans="1:27" ht="12.75" customHeight="1">
      <c r="A987" s="103"/>
      <c r="B987" s="103"/>
      <c r="C987" s="103"/>
      <c r="D987" s="103"/>
      <c r="E987" s="103"/>
      <c r="F987" s="103"/>
      <c r="G987" s="103"/>
      <c r="H987" s="103"/>
      <c r="I987" s="103"/>
      <c r="J987" s="103"/>
      <c r="K987" s="103"/>
      <c r="L987" s="103"/>
      <c r="M987" s="103"/>
      <c r="N987" s="103"/>
      <c r="O987" s="103"/>
      <c r="P987" s="103"/>
      <c r="Q987" s="103"/>
      <c r="R987" s="103"/>
      <c r="S987" s="103"/>
      <c r="T987" s="103"/>
      <c r="U987" s="103"/>
      <c r="V987" s="103"/>
      <c r="W987" s="103"/>
      <c r="X987" s="103"/>
      <c r="Y987" s="103"/>
      <c r="Z987" s="103"/>
      <c r="AA987" s="103"/>
    </row>
    <row r="988" spans="1:27" ht="12.75" customHeight="1">
      <c r="A988" s="103"/>
      <c r="B988" s="103"/>
      <c r="C988" s="103"/>
      <c r="D988" s="103"/>
      <c r="E988" s="103"/>
      <c r="F988" s="103"/>
      <c r="G988" s="103"/>
      <c r="H988" s="103"/>
      <c r="I988" s="103"/>
      <c r="J988" s="103"/>
      <c r="K988" s="103"/>
      <c r="L988" s="103"/>
      <c r="M988" s="103"/>
      <c r="N988" s="103"/>
      <c r="O988" s="103"/>
      <c r="P988" s="103"/>
      <c r="Q988" s="103"/>
      <c r="R988" s="103"/>
      <c r="S988" s="103"/>
      <c r="T988" s="103"/>
      <c r="U988" s="103"/>
      <c r="V988" s="103"/>
      <c r="W988" s="103"/>
      <c r="X988" s="103"/>
      <c r="Y988" s="103"/>
      <c r="Z988" s="103"/>
      <c r="AA988" s="103"/>
    </row>
    <row r="989" spans="1:27" ht="12.75" customHeight="1">
      <c r="A989" s="103"/>
      <c r="B989" s="103"/>
      <c r="C989" s="103"/>
      <c r="D989" s="103"/>
      <c r="E989" s="103"/>
      <c r="F989" s="103"/>
      <c r="G989" s="103"/>
      <c r="H989" s="103"/>
      <c r="I989" s="103"/>
      <c r="J989" s="103"/>
      <c r="K989" s="103"/>
      <c r="L989" s="103"/>
      <c r="M989" s="103"/>
      <c r="N989" s="103"/>
      <c r="O989" s="103"/>
      <c r="P989" s="103"/>
      <c r="Q989" s="103"/>
      <c r="R989" s="103"/>
      <c r="S989" s="103"/>
      <c r="T989" s="103"/>
      <c r="U989" s="103"/>
      <c r="V989" s="103"/>
      <c r="W989" s="103"/>
      <c r="X989" s="103"/>
      <c r="Y989" s="103"/>
      <c r="Z989" s="103"/>
      <c r="AA989" s="103"/>
    </row>
    <row r="990" spans="1:27" ht="12.75" customHeight="1">
      <c r="A990" s="103"/>
      <c r="B990" s="103"/>
      <c r="C990" s="103"/>
      <c r="D990" s="103"/>
      <c r="E990" s="103"/>
      <c r="F990" s="103"/>
      <c r="G990" s="103"/>
      <c r="H990" s="103"/>
      <c r="I990" s="103"/>
      <c r="J990" s="103"/>
      <c r="K990" s="103"/>
      <c r="L990" s="103"/>
      <c r="M990" s="103"/>
      <c r="N990" s="103"/>
      <c r="O990" s="103"/>
      <c r="P990" s="103"/>
      <c r="Q990" s="103"/>
      <c r="R990" s="103"/>
      <c r="S990" s="103"/>
      <c r="T990" s="103"/>
      <c r="U990" s="103"/>
      <c r="V990" s="103"/>
      <c r="W990" s="103"/>
      <c r="X990" s="103"/>
      <c r="Y990" s="103"/>
      <c r="Z990" s="103"/>
      <c r="AA990" s="103"/>
    </row>
    <row r="991" spans="1:27" ht="12.75" customHeight="1">
      <c r="A991" s="103"/>
      <c r="B991" s="103"/>
      <c r="C991" s="103"/>
      <c r="D991" s="103"/>
      <c r="E991" s="103"/>
      <c r="F991" s="103"/>
      <c r="G991" s="103"/>
      <c r="H991" s="103"/>
      <c r="I991" s="103"/>
      <c r="J991" s="103"/>
      <c r="K991" s="103"/>
      <c r="L991" s="103"/>
      <c r="M991" s="103"/>
      <c r="N991" s="103"/>
      <c r="O991" s="103"/>
      <c r="P991" s="103"/>
      <c r="Q991" s="103"/>
      <c r="R991" s="103"/>
      <c r="S991" s="103"/>
      <c r="T991" s="103"/>
      <c r="U991" s="103"/>
      <c r="V991" s="103"/>
      <c r="W991" s="103"/>
      <c r="X991" s="103"/>
      <c r="Y991" s="103"/>
      <c r="Z991" s="103"/>
      <c r="AA991" s="103"/>
    </row>
    <row r="992" spans="1:27" ht="12.75" customHeight="1">
      <c r="A992" s="103"/>
      <c r="B992" s="103"/>
      <c r="C992" s="103"/>
      <c r="D992" s="103"/>
      <c r="E992" s="103"/>
      <c r="F992" s="103"/>
      <c r="G992" s="103"/>
      <c r="H992" s="103"/>
      <c r="I992" s="103"/>
      <c r="J992" s="103"/>
      <c r="K992" s="103"/>
      <c r="L992" s="103"/>
      <c r="M992" s="103"/>
      <c r="N992" s="103"/>
      <c r="O992" s="103"/>
      <c r="P992" s="103"/>
      <c r="Q992" s="103"/>
      <c r="R992" s="103"/>
      <c r="S992" s="103"/>
      <c r="T992" s="103"/>
      <c r="U992" s="103"/>
      <c r="V992" s="103"/>
      <c r="W992" s="103"/>
      <c r="X992" s="103"/>
      <c r="Y992" s="103"/>
      <c r="Z992" s="103"/>
      <c r="AA992" s="103"/>
    </row>
    <row r="993" spans="1:27" ht="12.75" customHeight="1">
      <c r="A993" s="103"/>
      <c r="B993" s="103"/>
      <c r="C993" s="103"/>
      <c r="D993" s="103"/>
      <c r="E993" s="103"/>
      <c r="F993" s="103"/>
      <c r="G993" s="103"/>
      <c r="H993" s="103"/>
      <c r="I993" s="103"/>
      <c r="J993" s="103"/>
      <c r="K993" s="103"/>
      <c r="L993" s="103"/>
      <c r="M993" s="103"/>
      <c r="N993" s="103"/>
      <c r="O993" s="103"/>
      <c r="P993" s="103"/>
      <c r="Q993" s="103"/>
      <c r="R993" s="103"/>
      <c r="S993" s="103"/>
      <c r="T993" s="103"/>
      <c r="U993" s="103"/>
      <c r="V993" s="103"/>
      <c r="W993" s="103"/>
      <c r="X993" s="103"/>
      <c r="Y993" s="103"/>
      <c r="Z993" s="103"/>
      <c r="AA993" s="103"/>
    </row>
    <row r="994" spans="1:27" ht="12.75" customHeight="1">
      <c r="A994" s="103"/>
      <c r="B994" s="103"/>
      <c r="C994" s="103"/>
      <c r="D994" s="103"/>
      <c r="E994" s="103"/>
      <c r="F994" s="103"/>
      <c r="G994" s="103"/>
      <c r="H994" s="103"/>
      <c r="I994" s="103"/>
      <c r="J994" s="103"/>
      <c r="K994" s="103"/>
      <c r="L994" s="103"/>
      <c r="M994" s="103"/>
      <c r="N994" s="103"/>
      <c r="O994" s="103"/>
      <c r="P994" s="103"/>
      <c r="Q994" s="103"/>
      <c r="R994" s="103"/>
      <c r="S994" s="103"/>
      <c r="T994" s="103"/>
      <c r="U994" s="103"/>
      <c r="V994" s="103"/>
      <c r="W994" s="103"/>
      <c r="X994" s="103"/>
      <c r="Y994" s="103"/>
      <c r="Z994" s="103"/>
      <c r="AA994" s="103"/>
    </row>
    <row r="995" spans="1:27" ht="12.75" customHeight="1">
      <c r="A995" s="103"/>
      <c r="B995" s="103"/>
      <c r="C995" s="103"/>
      <c r="D995" s="103"/>
      <c r="E995" s="103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03"/>
      <c r="S995" s="103"/>
      <c r="T995" s="103"/>
      <c r="U995" s="103"/>
      <c r="V995" s="103"/>
      <c r="W995" s="103"/>
      <c r="X995" s="103"/>
      <c r="Y995" s="103"/>
      <c r="Z995" s="103"/>
      <c r="AA995" s="103"/>
    </row>
    <row r="996" spans="1:27" ht="12.75" customHeight="1">
      <c r="A996" s="103"/>
      <c r="B996" s="103"/>
      <c r="C996" s="103"/>
      <c r="D996" s="103"/>
      <c r="E996" s="103"/>
      <c r="F996" s="103"/>
      <c r="G996" s="103"/>
      <c r="H996" s="103"/>
      <c r="I996" s="103"/>
      <c r="J996" s="103"/>
      <c r="K996" s="103"/>
      <c r="L996" s="103"/>
      <c r="M996" s="103"/>
      <c r="N996" s="103"/>
      <c r="O996" s="103"/>
      <c r="P996" s="103"/>
      <c r="Q996" s="103"/>
      <c r="R996" s="103"/>
      <c r="S996" s="103"/>
      <c r="T996" s="103"/>
      <c r="U996" s="103"/>
      <c r="V996" s="103"/>
      <c r="W996" s="103"/>
      <c r="X996" s="103"/>
      <c r="Y996" s="103"/>
      <c r="Z996" s="103"/>
      <c r="AA996" s="103"/>
    </row>
    <row r="997" spans="1:27" ht="12.75" customHeight="1">
      <c r="A997" s="103"/>
      <c r="B997" s="103"/>
      <c r="C997" s="103"/>
      <c r="D997" s="103"/>
      <c r="E997" s="103"/>
      <c r="F997" s="103"/>
      <c r="G997" s="103"/>
      <c r="H997" s="103"/>
      <c r="I997" s="103"/>
      <c r="J997" s="103"/>
      <c r="K997" s="103"/>
      <c r="L997" s="103"/>
      <c r="M997" s="103"/>
      <c r="N997" s="103"/>
      <c r="O997" s="103"/>
      <c r="P997" s="103"/>
      <c r="Q997" s="103"/>
      <c r="R997" s="103"/>
      <c r="S997" s="103"/>
      <c r="T997" s="103"/>
      <c r="U997" s="103"/>
      <c r="V997" s="103"/>
      <c r="W997" s="103"/>
      <c r="X997" s="103"/>
      <c r="Y997" s="103"/>
      <c r="Z997" s="103"/>
      <c r="AA997" s="103"/>
    </row>
    <row r="998" spans="1:27" ht="12.75" customHeight="1">
      <c r="A998" s="103"/>
      <c r="B998" s="103"/>
      <c r="C998" s="103"/>
      <c r="D998" s="103"/>
      <c r="E998" s="103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03"/>
      <c r="S998" s="103"/>
      <c r="T998" s="103"/>
      <c r="U998" s="103"/>
      <c r="V998" s="103"/>
      <c r="W998" s="103"/>
      <c r="X998" s="103"/>
      <c r="Y998" s="103"/>
      <c r="Z998" s="103"/>
      <c r="AA998" s="103"/>
    </row>
  </sheetData>
  <sheetProtection algorithmName="SHA-512" hashValue="88LV9okZ9UgC/pbIXAKa8ZVE5jXazYiGiz9Jq0Z5Ji7Kg4BFm7IpO8GsT2LLL0rWADEQjPKFxJMyoh+2Klzj8w==" saltValue="3qeln+nFy78tzgqBZMpvSQ==" spinCount="100000" sheet="1" formatColumns="0"/>
  <conditionalFormatting sqref="A19">
    <cfRule type="expression" dxfId="157" priority="2">
      <formula>$F19&lt;&gt;0</formula>
    </cfRule>
  </conditionalFormatting>
  <conditionalFormatting sqref="A30">
    <cfRule type="expression" dxfId="156" priority="1">
      <formula>$F30&lt;&gt;0</formula>
    </cfRule>
  </conditionalFormatting>
  <conditionalFormatting sqref="A43">
    <cfRule type="expression" dxfId="155" priority="4">
      <formula>$F$19&lt;&gt;0</formula>
    </cfRule>
  </conditionalFormatting>
  <conditionalFormatting sqref="A49">
    <cfRule type="expression" dxfId="154" priority="5">
      <formula>$F$30&lt;&gt;0</formula>
    </cfRule>
  </conditionalFormatting>
  <conditionalFormatting sqref="A44:F48 A54:F54">
    <cfRule type="expression" dxfId="153" priority="3">
      <formula>$F$19&lt;&gt;0</formula>
    </cfRule>
  </conditionalFormatting>
  <conditionalFormatting sqref="B50:F53">
    <cfRule type="expression" dxfId="152" priority="6">
      <formula>$F$19&lt;&gt;0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</sheetPr>
  <dimension ref="A1:AA998"/>
  <sheetViews>
    <sheetView zoomScale="90" zoomScaleNormal="9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03"/>
      <c r="B1" s="104" t="str">
        <f>'[5]Contact Information'!C5</f>
        <v>COLLEGE OF CENTRAL FLORIDA</v>
      </c>
      <c r="C1" s="105"/>
      <c r="D1" s="105"/>
      <c r="E1" s="105"/>
      <c r="F1" s="105"/>
      <c r="G1" s="105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</row>
    <row r="2" spans="1:27" ht="12.75" customHeight="1">
      <c r="A2" s="103"/>
      <c r="B2" s="104" t="s">
        <v>0</v>
      </c>
      <c r="C2" s="105"/>
      <c r="D2" s="105"/>
      <c r="E2" s="105"/>
      <c r="F2" s="105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</row>
    <row r="3" spans="1:27" ht="12.75" customHeight="1">
      <c r="A3" s="103"/>
      <c r="B3" s="104" t="s">
        <v>1</v>
      </c>
      <c r="C3" s="105"/>
      <c r="D3" s="105"/>
      <c r="E3" s="105"/>
      <c r="F3" s="105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</row>
    <row r="4" spans="1:27" ht="13.5" customHeight="1">
      <c r="A4" s="103"/>
      <c r="B4" s="106" t="str">
        <f>CONCATENATE("Fiscal Year "&amp;YEAR((Yearend_date))-1&amp;" - "&amp;YEAR(Yearend_date))</f>
        <v>Fiscal Year 2022 - 2023</v>
      </c>
      <c r="C4" s="105"/>
      <c r="D4" s="105"/>
      <c r="E4" s="105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</row>
    <row r="5" spans="1:27" ht="13.5" customHeight="1">
      <c r="A5" s="107"/>
      <c r="B5" s="107"/>
      <c r="C5" s="107"/>
      <c r="D5" s="107"/>
      <c r="E5" s="108" t="s">
        <v>2</v>
      </c>
      <c r="F5" s="109" t="str">
        <f>'[5]Contact Information'!C3</f>
        <v>2023.v02</v>
      </c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</row>
    <row r="6" spans="1:27" ht="43.5" customHeight="1">
      <c r="A6" s="110"/>
      <c r="B6" s="149" t="s">
        <v>112</v>
      </c>
      <c r="C6" s="147"/>
      <c r="D6" s="149" t="s">
        <v>110</v>
      </c>
      <c r="E6" s="146"/>
      <c r="F6" s="149" t="s">
        <v>111</v>
      </c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</row>
    <row r="7" spans="1:27" ht="6.75" customHeight="1">
      <c r="A7" s="107"/>
      <c r="B7" s="110"/>
      <c r="C7" s="110"/>
      <c r="D7" s="110"/>
      <c r="E7" s="110"/>
      <c r="F7" s="110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</row>
    <row r="8" spans="1:27" ht="12.75" customHeight="1">
      <c r="A8" s="107" t="str">
        <f>CONCATENATE(("BEGINNING FUND BALANCE AS OF 07-01-")&amp;(YEAR(Yearend_date)-1))</f>
        <v>BEGINNING FUND BALANCE AS OF 07-01-2022</v>
      </c>
      <c r="B8" s="111">
        <f>VLOOKUP($B$1,[5]VLOOKUP!A80:D107,2,FALSE)</f>
        <v>5379079</v>
      </c>
      <c r="C8" s="112"/>
      <c r="D8" s="111">
        <f>VLOOKUP($B$1,[5]VLOOKUP!A80:D107,3,FALSE)</f>
        <v>1042050.37</v>
      </c>
      <c r="E8" s="112"/>
      <c r="F8" s="113">
        <f>B8+D8</f>
        <v>6421129.3700000001</v>
      </c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</row>
    <row r="9" spans="1:27" ht="6.75" customHeight="1">
      <c r="A9" s="110"/>
      <c r="B9" s="114"/>
      <c r="C9" s="115"/>
      <c r="D9" s="114"/>
      <c r="E9" s="115"/>
      <c r="F9" s="114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</row>
    <row r="10" spans="1:27" ht="12.75" customHeight="1">
      <c r="A10" s="116" t="s">
        <v>3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</row>
    <row r="11" spans="1:27" ht="12.75" customHeight="1">
      <c r="A11" s="107" t="s">
        <v>4</v>
      </c>
      <c r="B11" s="103"/>
      <c r="C11" s="103"/>
      <c r="D11" s="103"/>
      <c r="E11" s="103"/>
      <c r="F11" s="103"/>
      <c r="G11" s="117" t="s">
        <v>32</v>
      </c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</row>
    <row r="12" spans="1:27" ht="12.75" customHeight="1">
      <c r="A12" s="103" t="s">
        <v>5</v>
      </c>
      <c r="B12" s="118">
        <f>'[5]Accounts by GL'!O193</f>
        <v>1514286.48</v>
      </c>
      <c r="C12" s="119"/>
      <c r="D12" s="120">
        <v>0</v>
      </c>
      <c r="E12" s="119"/>
      <c r="F12" s="118">
        <f>B12+D12</f>
        <v>1514286.48</v>
      </c>
      <c r="G12" s="121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</row>
    <row r="13" spans="1:27" ht="12.75" customHeight="1">
      <c r="A13" s="103" t="s">
        <v>6</v>
      </c>
      <c r="B13" s="118">
        <f>'[5]Accounts by GL'!O194</f>
        <v>14821.18</v>
      </c>
      <c r="C13" s="122"/>
      <c r="D13" s="120">
        <v>0</v>
      </c>
      <c r="E13" s="119"/>
      <c r="F13" s="118">
        <f>B13+D13</f>
        <v>14821.18</v>
      </c>
      <c r="G13" s="121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</row>
    <row r="14" spans="1:27" ht="12.75" customHeight="1">
      <c r="A14" s="103" t="s">
        <v>7</v>
      </c>
      <c r="B14" s="118">
        <f>'[5]Accounts by GL'!O195</f>
        <v>125333.18</v>
      </c>
      <c r="C14" s="122"/>
      <c r="D14" s="123">
        <v>0</v>
      </c>
      <c r="E14" s="119"/>
      <c r="F14" s="124">
        <f>B14+D14</f>
        <v>125333.18</v>
      </c>
      <c r="G14" s="121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</row>
    <row r="15" spans="1:27" ht="12.75" customHeight="1">
      <c r="A15" s="103" t="s">
        <v>8</v>
      </c>
      <c r="B15" s="125">
        <f>SUM(B12:B14)</f>
        <v>1654440.8399999999</v>
      </c>
      <c r="C15" s="119"/>
      <c r="D15" s="118">
        <f>SUM(D12:D14)</f>
        <v>0</v>
      </c>
      <c r="E15" s="119"/>
      <c r="F15" s="118">
        <f>B15+D15</f>
        <v>1654440.8399999999</v>
      </c>
      <c r="G15" s="121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</row>
    <row r="16" spans="1:27" ht="6.75" customHeight="1">
      <c r="A16" s="110"/>
      <c r="B16" s="115"/>
      <c r="C16" s="115"/>
      <c r="D16" s="114"/>
      <c r="E16" s="115"/>
      <c r="F16" s="114"/>
      <c r="G16" s="121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</row>
    <row r="17" spans="1:27" ht="12.75" customHeight="1">
      <c r="A17" s="110" t="s">
        <v>9</v>
      </c>
      <c r="B17" s="120">
        <v>0</v>
      </c>
      <c r="C17" s="115"/>
      <c r="D17" s="120">
        <v>69841.850000000006</v>
      </c>
      <c r="E17" s="115"/>
      <c r="F17" s="126">
        <f>B17+D17</f>
        <v>69841.850000000006</v>
      </c>
      <c r="G17" s="121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</row>
    <row r="18" spans="1:27" ht="6.75" customHeight="1">
      <c r="A18" s="110"/>
      <c r="B18" s="114"/>
      <c r="C18" s="115"/>
      <c r="D18" s="114"/>
      <c r="E18" s="115"/>
      <c r="F18" s="114"/>
      <c r="G18" s="121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</row>
    <row r="19" spans="1:27" ht="12.75" customHeight="1">
      <c r="A19" s="110" t="s">
        <v>10</v>
      </c>
      <c r="B19" s="127" t="s">
        <v>11</v>
      </c>
      <c r="C19" s="115"/>
      <c r="D19" s="120">
        <v>0</v>
      </c>
      <c r="E19" s="115"/>
      <c r="F19" s="126">
        <f>D19</f>
        <v>0</v>
      </c>
      <c r="G19" s="121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</row>
    <row r="20" spans="1:27" ht="6.75" customHeight="1">
      <c r="A20" s="107"/>
      <c r="B20" s="114"/>
      <c r="C20" s="115"/>
      <c r="D20" s="114"/>
      <c r="E20" s="115"/>
      <c r="F20" s="114"/>
      <c r="G20" s="121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</row>
    <row r="21" spans="1:27" ht="12.75" customHeight="1">
      <c r="A21" s="107" t="s">
        <v>12</v>
      </c>
      <c r="B21" s="113">
        <f>B15+B17</f>
        <v>1654440.8399999999</v>
      </c>
      <c r="C21" s="115"/>
      <c r="D21" s="113">
        <f>D15+D17+D19</f>
        <v>69841.850000000006</v>
      </c>
      <c r="E21" s="115"/>
      <c r="F21" s="113">
        <f>F15+F17+F19</f>
        <v>1724282.69</v>
      </c>
      <c r="G21" s="121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</row>
    <row r="22" spans="1:27" ht="6.75" customHeight="1">
      <c r="A22" s="107"/>
      <c r="B22" s="103"/>
      <c r="C22" s="103"/>
      <c r="D22" s="103"/>
      <c r="E22" s="103"/>
      <c r="F22" s="103"/>
      <c r="G22" s="121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</row>
    <row r="23" spans="1:27" ht="12.75" customHeight="1">
      <c r="A23" s="116" t="s">
        <v>13</v>
      </c>
      <c r="B23" s="103"/>
      <c r="C23" s="103"/>
      <c r="D23" s="103"/>
      <c r="E23" s="103"/>
      <c r="F23" s="103"/>
      <c r="G23" s="121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</row>
    <row r="24" spans="1:27" ht="12.75" customHeight="1">
      <c r="A24" s="110" t="s">
        <v>14</v>
      </c>
      <c r="B24" s="120">
        <v>0</v>
      </c>
      <c r="C24" s="128"/>
      <c r="D24" s="120">
        <v>0</v>
      </c>
      <c r="E24" s="115"/>
      <c r="F24" s="126">
        <f t="shared" ref="F24:F30" si="0">B24+D24</f>
        <v>0</v>
      </c>
      <c r="G24" s="121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</row>
    <row r="25" spans="1:27" ht="12.75" customHeight="1">
      <c r="A25" s="103" t="s">
        <v>15</v>
      </c>
      <c r="B25" s="120">
        <v>0</v>
      </c>
      <c r="C25" s="129"/>
      <c r="D25" s="120">
        <v>0</v>
      </c>
      <c r="E25" s="122"/>
      <c r="F25" s="118">
        <f t="shared" si="0"/>
        <v>0</v>
      </c>
      <c r="G25" s="121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</row>
    <row r="26" spans="1:27" ht="12.75" customHeight="1">
      <c r="A26" s="103" t="s">
        <v>16</v>
      </c>
      <c r="B26" s="120">
        <v>0</v>
      </c>
      <c r="C26" s="129"/>
      <c r="D26" s="120">
        <v>0</v>
      </c>
      <c r="E26" s="122"/>
      <c r="F26" s="118">
        <f t="shared" si="0"/>
        <v>0</v>
      </c>
      <c r="G26" s="121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</row>
    <row r="27" spans="1:27" ht="12.75" customHeight="1">
      <c r="A27" s="103" t="s">
        <v>17</v>
      </c>
      <c r="B27" s="120">
        <v>0</v>
      </c>
      <c r="C27" s="129"/>
      <c r="D27" s="120">
        <v>0</v>
      </c>
      <c r="E27" s="122"/>
      <c r="F27" s="118">
        <f t="shared" si="0"/>
        <v>0</v>
      </c>
      <c r="G27" s="121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</row>
    <row r="28" spans="1:27" ht="12.75" customHeight="1">
      <c r="A28" s="110" t="s">
        <v>18</v>
      </c>
      <c r="B28" s="120">
        <v>0</v>
      </c>
      <c r="C28" s="130"/>
      <c r="D28" s="120">
        <v>0</v>
      </c>
      <c r="E28" s="131"/>
      <c r="F28" s="126">
        <f t="shared" si="0"/>
        <v>0</v>
      </c>
      <c r="G28" s="121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</row>
    <row r="29" spans="1:27" ht="12.75" customHeight="1">
      <c r="A29" s="110" t="s">
        <v>19</v>
      </c>
      <c r="B29" s="120">
        <v>0</v>
      </c>
      <c r="C29" s="130"/>
      <c r="D29" s="120">
        <v>0</v>
      </c>
      <c r="E29" s="131"/>
      <c r="F29" s="126">
        <f t="shared" si="0"/>
        <v>0</v>
      </c>
      <c r="G29" s="121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</row>
    <row r="30" spans="1:27" ht="12.75" customHeight="1">
      <c r="A30" s="110" t="s">
        <v>20</v>
      </c>
      <c r="B30" s="123">
        <v>0</v>
      </c>
      <c r="C30" s="130"/>
      <c r="D30" s="123">
        <v>0</v>
      </c>
      <c r="E30" s="131"/>
      <c r="F30" s="132">
        <f t="shared" si="0"/>
        <v>0</v>
      </c>
      <c r="G30" s="121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</row>
    <row r="31" spans="1:27" ht="12.75" customHeight="1">
      <c r="A31" s="107" t="s">
        <v>21</v>
      </c>
      <c r="B31" s="113">
        <f>SUM(B24:B30)</f>
        <v>0</v>
      </c>
      <c r="C31" s="115"/>
      <c r="D31" s="113">
        <f>SUM(D24:D30)</f>
        <v>0</v>
      </c>
      <c r="E31" s="115"/>
      <c r="F31" s="113">
        <f>SUM(F24:F30)</f>
        <v>0</v>
      </c>
      <c r="G31" s="121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</row>
    <row r="32" spans="1:27" ht="6.75" customHeight="1">
      <c r="A32" s="107"/>
      <c r="B32" s="114"/>
      <c r="C32" s="115"/>
      <c r="D32" s="114"/>
      <c r="E32" s="115"/>
      <c r="F32" s="114"/>
      <c r="G32" s="121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</row>
    <row r="33" spans="1:27" ht="12.75" customHeight="1">
      <c r="A33" s="105" t="s">
        <v>22</v>
      </c>
      <c r="B33" s="120">
        <v>0</v>
      </c>
      <c r="C33" s="119"/>
      <c r="D33" s="120">
        <v>0</v>
      </c>
      <c r="E33" s="119"/>
      <c r="F33" s="118">
        <f>+B33+D33</f>
        <v>0</v>
      </c>
      <c r="G33" s="121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</row>
    <row r="34" spans="1:27" ht="6.75" customHeight="1">
      <c r="A34" s="107"/>
      <c r="B34" s="114"/>
      <c r="C34" s="115"/>
      <c r="D34" s="114"/>
      <c r="E34" s="115"/>
      <c r="F34" s="114"/>
      <c r="G34" s="121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</row>
    <row r="35" spans="1:27" ht="12.75" customHeight="1" thickBot="1">
      <c r="A35" s="107" t="str">
        <f>CONCATENATE(("ENDING FUND BALANCE AS OF "&amp;TEXT(Yearend_date,"mm-dd-yy")))</f>
        <v>ENDING FUND BALANCE AS OF 06-30-23</v>
      </c>
      <c r="B35" s="133">
        <f>+B8+B21-B31-B33</f>
        <v>7033519.8399999999</v>
      </c>
      <c r="C35" s="115"/>
      <c r="D35" s="133">
        <f>+D8+D21-D31-D33</f>
        <v>1111892.22</v>
      </c>
      <c r="E35" s="115"/>
      <c r="F35" s="133">
        <f>+F8+F21-F31-F33</f>
        <v>8145412.0600000005</v>
      </c>
      <c r="G35" s="134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</row>
    <row r="36" spans="1:27" ht="5.25" customHeight="1" thickTop="1">
      <c r="A36" s="110"/>
      <c r="B36" s="107"/>
      <c r="C36" s="110"/>
      <c r="D36" s="110"/>
      <c r="E36" s="110"/>
      <c r="F36" s="110"/>
      <c r="G36" s="135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</row>
    <row r="37" spans="1:27" ht="12.75" customHeight="1">
      <c r="A37" s="110" t="s">
        <v>60</v>
      </c>
      <c r="B37" s="136"/>
      <c r="C37" s="136"/>
      <c r="D37" s="136"/>
      <c r="E37" s="136"/>
      <c r="F37" s="136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</row>
    <row r="38" spans="1:27" ht="12.75" customHeight="1">
      <c r="A38" s="110" t="s">
        <v>61</v>
      </c>
      <c r="B38" s="136"/>
      <c r="C38" s="136"/>
      <c r="D38" s="136"/>
      <c r="E38" s="136"/>
      <c r="F38" s="136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</row>
    <row r="39" spans="1:27" ht="12.75" customHeight="1">
      <c r="A39" s="110" t="s">
        <v>62</v>
      </c>
      <c r="B39" s="136"/>
      <c r="C39" s="136"/>
      <c r="D39" s="136"/>
      <c r="E39" s="136"/>
      <c r="F39" s="136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</row>
    <row r="40" spans="1:27" ht="12.75" customHeight="1">
      <c r="A40" s="110" t="s">
        <v>63</v>
      </c>
      <c r="B40" s="136"/>
      <c r="C40" s="136"/>
      <c r="D40" s="136"/>
      <c r="E40" s="136"/>
      <c r="F40" s="136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</row>
    <row r="41" spans="1:27" ht="12.75" customHeight="1">
      <c r="A41" s="136" t="s">
        <v>64</v>
      </c>
      <c r="B41" s="136"/>
      <c r="C41" s="136"/>
      <c r="D41" s="136"/>
      <c r="E41" s="136"/>
      <c r="F41" s="136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</row>
    <row r="42" spans="1:27" ht="7.5" customHeight="1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</row>
    <row r="43" spans="1:27" ht="12.75" customHeight="1">
      <c r="A43" s="103" t="s">
        <v>23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</row>
    <row r="44" spans="1:27" ht="12.75" customHeight="1">
      <c r="A44" s="137"/>
      <c r="B44" s="137"/>
      <c r="C44" s="137"/>
      <c r="D44" s="137"/>
      <c r="E44" s="137"/>
      <c r="F44" s="137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</row>
    <row r="45" spans="1:27" ht="12.75" customHeight="1">
      <c r="A45" s="137"/>
      <c r="B45" s="137"/>
      <c r="C45" s="137"/>
      <c r="D45" s="137"/>
      <c r="E45" s="137"/>
      <c r="F45" s="137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</row>
    <row r="46" spans="1:27" ht="12.75" customHeight="1">
      <c r="A46" s="137"/>
      <c r="B46" s="137"/>
      <c r="C46" s="137"/>
      <c r="D46" s="137"/>
      <c r="E46" s="137"/>
      <c r="F46" s="137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</row>
    <row r="47" spans="1:27" ht="12.75" customHeight="1">
      <c r="A47" s="137"/>
      <c r="B47" s="137"/>
      <c r="C47" s="137"/>
      <c r="D47" s="137"/>
      <c r="E47" s="137"/>
      <c r="F47" s="137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</row>
    <row r="48" spans="1:27" ht="12.75" customHeight="1">
      <c r="A48" s="137"/>
      <c r="B48" s="137"/>
      <c r="C48" s="137"/>
      <c r="D48" s="137"/>
      <c r="E48" s="137"/>
      <c r="F48" s="137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</row>
    <row r="49" spans="1:27" ht="12.75" customHeight="1">
      <c r="A49" s="103" t="s">
        <v>24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</row>
    <row r="50" spans="1:27" ht="12.75" customHeight="1">
      <c r="A50" s="137"/>
      <c r="B50" s="137"/>
      <c r="C50" s="137"/>
      <c r="D50" s="137"/>
      <c r="E50" s="137"/>
      <c r="F50" s="137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</row>
    <row r="51" spans="1:27" ht="12.75" customHeight="1">
      <c r="A51" s="137"/>
      <c r="B51" s="137"/>
      <c r="C51" s="137"/>
      <c r="D51" s="137"/>
      <c r="E51" s="137"/>
      <c r="F51" s="137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</row>
    <row r="52" spans="1:27" ht="12.75" customHeight="1">
      <c r="A52" s="137"/>
      <c r="B52" s="137"/>
      <c r="C52" s="137"/>
      <c r="D52" s="137"/>
      <c r="E52" s="137"/>
      <c r="F52" s="137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</row>
    <row r="53" spans="1:27" ht="12.75" customHeight="1">
      <c r="A53" s="137"/>
      <c r="B53" s="137"/>
      <c r="C53" s="137"/>
      <c r="D53" s="137"/>
      <c r="E53" s="137"/>
      <c r="F53" s="137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</row>
    <row r="54" spans="1:27" ht="12.75" customHeight="1">
      <c r="A54" s="137"/>
      <c r="B54" s="137"/>
      <c r="C54" s="137"/>
      <c r="D54" s="137"/>
      <c r="E54" s="137"/>
      <c r="F54" s="137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</row>
    <row r="55" spans="1:27" ht="12.75" customHeight="1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</row>
    <row r="56" spans="1:27" ht="12.75" customHeight="1">
      <c r="A56" s="108" t="s">
        <v>25</v>
      </c>
      <c r="B56" s="121"/>
      <c r="C56" s="121"/>
      <c r="D56" s="121"/>
      <c r="E56" s="121"/>
      <c r="F56" s="121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</row>
    <row r="57" spans="1:27" ht="12.75" customHeight="1">
      <c r="A57" s="103"/>
      <c r="B57" s="121"/>
      <c r="C57" s="121"/>
      <c r="D57" s="121"/>
      <c r="E57" s="121"/>
      <c r="F57" s="121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</row>
    <row r="58" spans="1:27" ht="12.75" customHeight="1">
      <c r="A58" s="103"/>
      <c r="B58" s="121"/>
      <c r="C58" s="121"/>
      <c r="D58" s="121"/>
      <c r="E58" s="121"/>
      <c r="F58" s="121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</row>
    <row r="59" spans="1:27" ht="12.75" customHeight="1">
      <c r="A59" s="103"/>
      <c r="B59" s="121"/>
      <c r="C59" s="121"/>
      <c r="D59" s="121"/>
      <c r="E59" s="121"/>
      <c r="F59" s="121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</row>
    <row r="60" spans="1:27" ht="12.75" customHeight="1">
      <c r="A60" s="103"/>
      <c r="B60" s="121"/>
      <c r="C60" s="121"/>
      <c r="D60" s="121"/>
      <c r="E60" s="121"/>
      <c r="F60" s="121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</row>
    <row r="61" spans="1:27" ht="12.75" customHeight="1">
      <c r="A61" s="103"/>
      <c r="B61" s="121"/>
      <c r="C61" s="121"/>
      <c r="D61" s="121"/>
      <c r="E61" s="121"/>
      <c r="F61" s="121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</row>
    <row r="62" spans="1:27" ht="12.75" customHeight="1">
      <c r="A62" s="103"/>
      <c r="B62" s="121"/>
      <c r="C62" s="121"/>
      <c r="D62" s="121"/>
      <c r="E62" s="121"/>
      <c r="F62" s="121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</row>
    <row r="63" spans="1:27" ht="12.75" customHeight="1">
      <c r="A63" s="103"/>
      <c r="B63" s="121"/>
      <c r="C63" s="121"/>
      <c r="D63" s="121"/>
      <c r="E63" s="121"/>
      <c r="F63" s="121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</row>
    <row r="64" spans="1:27" ht="12.75" customHeight="1">
      <c r="A64" s="103"/>
      <c r="B64" s="121"/>
      <c r="C64" s="121"/>
      <c r="D64" s="121"/>
      <c r="E64" s="121"/>
      <c r="F64" s="121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</row>
    <row r="65" spans="1:27" ht="12.75" customHeight="1">
      <c r="A65" s="103"/>
      <c r="B65" s="121"/>
      <c r="C65" s="121"/>
      <c r="D65" s="121"/>
      <c r="E65" s="121"/>
      <c r="F65" s="121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</row>
    <row r="66" spans="1:27" ht="12.75" customHeight="1">
      <c r="A66" s="103"/>
      <c r="B66" s="121"/>
      <c r="C66" s="121"/>
      <c r="D66" s="121"/>
      <c r="E66" s="121"/>
      <c r="F66" s="121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</row>
    <row r="67" spans="1:27" ht="12.75" customHeight="1">
      <c r="A67" s="103"/>
      <c r="B67" s="121"/>
      <c r="C67" s="121"/>
      <c r="D67" s="121"/>
      <c r="E67" s="121"/>
      <c r="F67" s="121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</row>
    <row r="68" spans="1:27" ht="12.75" customHeight="1">
      <c r="A68" s="103"/>
      <c r="B68" s="121"/>
      <c r="C68" s="121"/>
      <c r="D68" s="121"/>
      <c r="E68" s="121"/>
      <c r="F68" s="121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</row>
    <row r="69" spans="1:27" ht="12.75" customHeight="1">
      <c r="A69" s="103"/>
      <c r="B69" s="121"/>
      <c r="C69" s="121"/>
      <c r="D69" s="121"/>
      <c r="E69" s="121"/>
      <c r="F69" s="121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</row>
    <row r="70" spans="1:27" ht="12.75" customHeight="1">
      <c r="A70" s="103"/>
      <c r="B70" s="121"/>
      <c r="C70" s="121"/>
      <c r="D70" s="121"/>
      <c r="E70" s="121"/>
      <c r="F70" s="121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</row>
    <row r="71" spans="1:27" ht="12.75" customHeight="1">
      <c r="A71" s="103"/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</row>
    <row r="72" spans="1:27" ht="12.75" customHeight="1">
      <c r="A72" s="103"/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</row>
    <row r="73" spans="1:27" ht="12.75" customHeight="1">
      <c r="A73" s="103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</row>
    <row r="74" spans="1:27" ht="12.75" customHeight="1">
      <c r="A74" s="103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</row>
    <row r="75" spans="1:27" ht="12.75" customHeight="1">
      <c r="A75" s="103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</row>
    <row r="76" spans="1:27" ht="12.75" customHeight="1">
      <c r="A76" s="103"/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</row>
    <row r="77" spans="1:27" ht="12.75" customHeight="1">
      <c r="A77" s="103"/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</row>
    <row r="78" spans="1:27" ht="12.75" customHeight="1">
      <c r="A78" s="103"/>
      <c r="B78" s="103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</row>
    <row r="79" spans="1:27" ht="12.75" customHeight="1">
      <c r="A79" s="103"/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</row>
    <row r="80" spans="1:27" ht="12.75" customHeight="1">
      <c r="A80" s="103"/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</row>
    <row r="81" spans="1:27" ht="12.75" customHeight="1">
      <c r="A81" s="103"/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</row>
    <row r="82" spans="1:27" ht="12.75" customHeight="1">
      <c r="A82" s="103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</row>
    <row r="83" spans="1:27" ht="12.75" customHeight="1">
      <c r="A83" s="103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</row>
    <row r="84" spans="1:27" ht="12.75" customHeight="1">
      <c r="A84" s="103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</row>
    <row r="85" spans="1:27" ht="12.75" customHeight="1">
      <c r="A85" s="103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</row>
    <row r="86" spans="1:27" ht="12.75" customHeight="1">
      <c r="A86" s="103"/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</row>
    <row r="87" spans="1:27" ht="12.75" customHeight="1">
      <c r="A87" s="103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</row>
    <row r="88" spans="1:27" ht="12.75" customHeight="1">
      <c r="A88" s="103"/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</row>
    <row r="89" spans="1:27" ht="12.75" customHeight="1">
      <c r="A89" s="103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</row>
    <row r="90" spans="1:27" ht="12.75" customHeight="1">
      <c r="A90" s="103"/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</row>
    <row r="91" spans="1:27" ht="12.75" customHeight="1">
      <c r="A91" s="103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</row>
    <row r="92" spans="1:27" ht="12.75" customHeight="1">
      <c r="A92" s="103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</row>
    <row r="93" spans="1:27" ht="12.75" customHeight="1">
      <c r="A93" s="103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</row>
    <row r="94" spans="1:27" ht="12.75" customHeight="1">
      <c r="A94" s="103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</row>
    <row r="95" spans="1:27" ht="12.75" customHeight="1">
      <c r="A95" s="103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</row>
    <row r="96" spans="1:27" ht="12.75" customHeight="1">
      <c r="A96" s="103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</row>
    <row r="97" spans="1:27" ht="12.75" customHeight="1">
      <c r="A97" s="103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</row>
    <row r="98" spans="1:27" ht="12.75" customHeight="1">
      <c r="A98" s="103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</row>
    <row r="99" spans="1:27" ht="12.75" customHeight="1">
      <c r="A99" s="103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</row>
    <row r="100" spans="1:27" ht="12.75" customHeight="1">
      <c r="A100" s="103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</row>
    <row r="101" spans="1:27" ht="12.75" customHeight="1">
      <c r="A101" s="103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</row>
    <row r="102" spans="1:27" ht="12.75" customHeight="1">
      <c r="A102" s="103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</row>
    <row r="103" spans="1:27" ht="12.75" customHeight="1">
      <c r="A103" s="103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</row>
    <row r="104" spans="1:27" ht="12.75" customHeight="1">
      <c r="A104" s="103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</row>
    <row r="105" spans="1:27" ht="12.75" customHeight="1">
      <c r="A105" s="103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</row>
    <row r="106" spans="1:27" ht="12.75" customHeight="1">
      <c r="A106" s="103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</row>
    <row r="107" spans="1:27" ht="12.75" customHeight="1">
      <c r="A107" s="103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</row>
    <row r="108" spans="1:27" ht="12.75" customHeight="1">
      <c r="A108" s="103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</row>
    <row r="109" spans="1:27" ht="12.75" customHeight="1">
      <c r="A109" s="103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</row>
    <row r="110" spans="1:27" ht="12.75" customHeight="1">
      <c r="A110" s="103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</row>
    <row r="111" spans="1:27" ht="12.75" customHeight="1">
      <c r="A111" s="103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</row>
    <row r="112" spans="1:27" ht="12.75" customHeight="1">
      <c r="A112" s="103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</row>
    <row r="113" spans="1:27" ht="12.75" customHeight="1">
      <c r="A113" s="103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</row>
    <row r="114" spans="1:27" ht="12.75" customHeight="1">
      <c r="A114" s="103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</row>
    <row r="115" spans="1:27" ht="12.75" customHeight="1">
      <c r="A115" s="103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</row>
    <row r="116" spans="1:27" ht="12.75" customHeight="1">
      <c r="A116" s="103"/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</row>
    <row r="117" spans="1:27" ht="12.75" customHeight="1">
      <c r="A117" s="103"/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</row>
    <row r="118" spans="1:27" ht="12.75" customHeight="1">
      <c r="A118" s="103"/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</row>
    <row r="119" spans="1:27" ht="12.75" customHeight="1">
      <c r="A119" s="103"/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</row>
    <row r="120" spans="1:27" ht="12.75" customHeight="1">
      <c r="A120" s="103"/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</row>
    <row r="121" spans="1:27" ht="12.75" customHeight="1">
      <c r="A121" s="103"/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</row>
    <row r="122" spans="1:27" ht="12.75" customHeight="1">
      <c r="A122" s="103"/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</row>
    <row r="123" spans="1:27" ht="12.75" customHeight="1">
      <c r="A123" s="103"/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</row>
    <row r="124" spans="1:27" ht="12.75" customHeight="1">
      <c r="A124" s="103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</row>
    <row r="125" spans="1:27" ht="12.75" customHeight="1">
      <c r="A125" s="103"/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</row>
    <row r="126" spans="1:27" ht="12.75" customHeight="1">
      <c r="A126" s="103"/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</row>
    <row r="127" spans="1:27" ht="12.75" customHeight="1">
      <c r="A127" s="103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</row>
    <row r="128" spans="1:27" ht="12.75" customHeight="1">
      <c r="A128" s="103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</row>
    <row r="129" spans="1:27" ht="12.75" customHeight="1">
      <c r="A129" s="103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</row>
    <row r="130" spans="1:27" ht="12.75" customHeight="1">
      <c r="A130" s="103"/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</row>
    <row r="131" spans="1:27" ht="12.75" customHeight="1">
      <c r="A131" s="103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</row>
    <row r="132" spans="1:27" ht="12.75" customHeight="1">
      <c r="A132" s="103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</row>
    <row r="133" spans="1:27" ht="12.75" customHeight="1">
      <c r="A133" s="103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</row>
    <row r="134" spans="1:27" ht="12.75" customHeight="1">
      <c r="A134" s="103"/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</row>
    <row r="135" spans="1:27" ht="12.75" customHeight="1">
      <c r="A135" s="103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</row>
    <row r="136" spans="1:27" ht="12.75" customHeight="1">
      <c r="A136" s="103"/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</row>
    <row r="137" spans="1:27" ht="12.75" customHeight="1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</row>
    <row r="138" spans="1:27" ht="12.75" customHeight="1">
      <c r="A138" s="103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</row>
    <row r="139" spans="1:27" ht="12.75" customHeight="1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</row>
    <row r="140" spans="1:27" ht="12.75" customHeight="1">
      <c r="A140" s="103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</row>
    <row r="141" spans="1:27" ht="12.75" customHeight="1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</row>
    <row r="142" spans="1:27" ht="12.75" customHeight="1">
      <c r="A142" s="103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</row>
    <row r="143" spans="1:27" ht="12.75" customHeight="1">
      <c r="A143" s="103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</row>
    <row r="144" spans="1:27" ht="12.75" customHeight="1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</row>
    <row r="145" spans="1:27" ht="12.75" customHeight="1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</row>
    <row r="146" spans="1:27" ht="12.75" customHeight="1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</row>
    <row r="147" spans="1:27" ht="12.75" customHeight="1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</row>
    <row r="148" spans="1:27" ht="12.75" customHeight="1">
      <c r="A148" s="103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</row>
    <row r="149" spans="1:27" ht="12.75" customHeight="1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</row>
    <row r="150" spans="1:27" ht="12.75" customHeight="1">
      <c r="A150" s="103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</row>
    <row r="151" spans="1:27" ht="12.75" customHeight="1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</row>
    <row r="152" spans="1:27" ht="12.75" customHeight="1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</row>
    <row r="153" spans="1:27" ht="12.75" customHeight="1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</row>
    <row r="154" spans="1:27" ht="12.75" customHeight="1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</row>
    <row r="155" spans="1:27" ht="12.75" customHeight="1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</row>
    <row r="156" spans="1:27" ht="12.75" customHeight="1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</row>
    <row r="157" spans="1:27" ht="12.75" customHeight="1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</row>
    <row r="158" spans="1:27" ht="12.75" customHeight="1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</row>
    <row r="159" spans="1:27" ht="12.75" customHeight="1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</row>
    <row r="160" spans="1:27" ht="12.75" customHeight="1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</row>
    <row r="161" spans="1:27" ht="12.75" customHeight="1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</row>
    <row r="162" spans="1:27" ht="12.75" customHeight="1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</row>
    <row r="163" spans="1:27" ht="12.75" customHeight="1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</row>
    <row r="164" spans="1:27" ht="12.75" customHeight="1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</row>
    <row r="165" spans="1:27" ht="12.75" customHeight="1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</row>
    <row r="166" spans="1:27" ht="12.75" customHeight="1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</row>
    <row r="167" spans="1:27" ht="12.75" customHeight="1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</row>
    <row r="168" spans="1:27" ht="12.75" customHeight="1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</row>
    <row r="169" spans="1:27" ht="12.75" customHeight="1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</row>
    <row r="170" spans="1:27" ht="12.75" customHeight="1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</row>
    <row r="171" spans="1:27" ht="12.75" customHeight="1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</row>
    <row r="172" spans="1:27" ht="12.75" customHeight="1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</row>
    <row r="173" spans="1:27" ht="12.75" customHeight="1">
      <c r="A173" s="103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</row>
    <row r="174" spans="1:27" ht="12.75" customHeight="1">
      <c r="A174" s="103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</row>
    <row r="175" spans="1:27" ht="12.75" customHeight="1">
      <c r="A175" s="103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</row>
    <row r="176" spans="1:27" ht="12.75" customHeight="1">
      <c r="A176" s="103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</row>
    <row r="177" spans="1:27" ht="12.75" customHeight="1">
      <c r="A177" s="103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</row>
    <row r="178" spans="1:27" ht="12.75" customHeight="1">
      <c r="A178" s="103"/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</row>
    <row r="179" spans="1:27" ht="12.75" customHeight="1">
      <c r="A179" s="103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</row>
    <row r="180" spans="1:27" ht="12.75" customHeight="1">
      <c r="A180" s="103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</row>
    <row r="181" spans="1:27" ht="12.75" customHeight="1">
      <c r="A181" s="103"/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</row>
    <row r="182" spans="1:27" ht="12.75" customHeight="1">
      <c r="A182" s="103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</row>
    <row r="183" spans="1:27" ht="12.75" customHeight="1">
      <c r="A183" s="103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</row>
    <row r="184" spans="1:27" ht="12.75" customHeight="1">
      <c r="A184" s="103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</row>
    <row r="185" spans="1:27" ht="12.75" customHeight="1">
      <c r="A185" s="103"/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</row>
    <row r="186" spans="1:27" ht="12.75" customHeight="1">
      <c r="A186" s="103"/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</row>
    <row r="187" spans="1:27" ht="12.75" customHeight="1">
      <c r="A187" s="103"/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</row>
    <row r="188" spans="1:27" ht="12.75" customHeight="1">
      <c r="A188" s="103"/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</row>
    <row r="189" spans="1:27" ht="12.75" customHeight="1">
      <c r="A189" s="103"/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</row>
    <row r="190" spans="1:27" ht="12.75" customHeight="1">
      <c r="A190" s="103"/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</row>
    <row r="191" spans="1:27" ht="12.75" customHeight="1">
      <c r="A191" s="103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</row>
    <row r="192" spans="1:27" ht="12.75" customHeight="1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</row>
    <row r="193" spans="1:27" ht="12.75" customHeight="1">
      <c r="A193" s="103"/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</row>
    <row r="194" spans="1:27" ht="12.75" customHeight="1">
      <c r="A194" s="103"/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</row>
    <row r="195" spans="1:27" ht="12.75" customHeight="1">
      <c r="A195" s="103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</row>
    <row r="196" spans="1:27" ht="12.75" customHeight="1">
      <c r="A196" s="103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</row>
    <row r="197" spans="1:27" ht="12.75" customHeight="1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</row>
    <row r="198" spans="1:27" ht="12.75" customHeight="1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</row>
    <row r="199" spans="1:27" ht="12.75" customHeight="1">
      <c r="A199" s="103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</row>
    <row r="200" spans="1:27" ht="12.75" customHeight="1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</row>
    <row r="201" spans="1:27" ht="12.75" customHeight="1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</row>
    <row r="202" spans="1:27" ht="12.75" customHeight="1">
      <c r="A202" s="103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</row>
    <row r="203" spans="1:27" ht="12.75" customHeight="1">
      <c r="A203" s="103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</row>
    <row r="204" spans="1:27" ht="12.75" customHeight="1">
      <c r="A204" s="103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</row>
    <row r="205" spans="1:27" ht="12.75" customHeight="1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</row>
    <row r="206" spans="1:27" ht="12.75" customHeight="1">
      <c r="A206" s="103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</row>
    <row r="207" spans="1:27" ht="12.75" customHeight="1">
      <c r="A207" s="103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</row>
    <row r="208" spans="1:27" ht="12.75" customHeight="1">
      <c r="A208" s="103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</row>
    <row r="209" spans="1:27" ht="12.75" customHeight="1">
      <c r="A209" s="103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</row>
    <row r="210" spans="1:27" ht="12.75" customHeight="1">
      <c r="A210" s="103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</row>
    <row r="211" spans="1:27" ht="12.75" customHeight="1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</row>
    <row r="212" spans="1:27" ht="12.75" customHeight="1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</row>
    <row r="213" spans="1:27" ht="12.75" customHeight="1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</row>
    <row r="214" spans="1:27" ht="12.75" customHeight="1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</row>
    <row r="215" spans="1:27" ht="12.75" customHeight="1">
      <c r="A215" s="103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</row>
    <row r="216" spans="1:27" ht="12.75" customHeight="1">
      <c r="A216" s="103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</row>
    <row r="217" spans="1:27" ht="12.75" customHeight="1">
      <c r="A217" s="103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</row>
    <row r="218" spans="1:27" ht="12.75" customHeight="1">
      <c r="A218" s="103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</row>
    <row r="219" spans="1:27" ht="12.75" customHeight="1">
      <c r="A219" s="103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</row>
    <row r="220" spans="1:27" ht="12.75" customHeight="1">
      <c r="A220" s="103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</row>
    <row r="221" spans="1:27" ht="12.75" customHeight="1">
      <c r="A221" s="103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</row>
    <row r="222" spans="1:27" ht="12.75" customHeight="1">
      <c r="A222" s="103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</row>
    <row r="223" spans="1:27" ht="12.75" customHeight="1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</row>
    <row r="224" spans="1:27" ht="12.75" customHeight="1">
      <c r="A224" s="103"/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</row>
    <row r="225" spans="1:27" ht="12.75" customHeight="1">
      <c r="A225" s="103"/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</row>
    <row r="226" spans="1:27" ht="12.75" customHeight="1">
      <c r="A226" s="103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</row>
    <row r="227" spans="1:27" ht="12.75" customHeight="1">
      <c r="A227" s="103"/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</row>
    <row r="228" spans="1:27" ht="12.75" customHeight="1">
      <c r="A228" s="103"/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</row>
    <row r="229" spans="1:27" ht="12.75" customHeight="1">
      <c r="A229" s="103"/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</row>
    <row r="230" spans="1:27" ht="12.75" customHeight="1">
      <c r="A230" s="103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</row>
    <row r="231" spans="1:27" ht="12.75" customHeight="1">
      <c r="A231" s="103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</row>
    <row r="232" spans="1:27" ht="12.75" customHeight="1">
      <c r="A232" s="103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</row>
    <row r="233" spans="1:27" ht="12.75" customHeight="1">
      <c r="A233" s="103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</row>
    <row r="234" spans="1:27" ht="12.75" customHeight="1">
      <c r="A234" s="103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</row>
    <row r="235" spans="1:27" ht="12.75" customHeight="1">
      <c r="A235" s="103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</row>
    <row r="236" spans="1:27" ht="12.75" customHeight="1">
      <c r="A236" s="103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</row>
    <row r="237" spans="1:27" ht="12.75" customHeight="1">
      <c r="A237" s="103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</row>
    <row r="238" spans="1:27" ht="12.75" customHeight="1">
      <c r="A238" s="103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</row>
    <row r="239" spans="1:27" ht="12.75" customHeight="1">
      <c r="A239" s="103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</row>
    <row r="240" spans="1:27" ht="12.75" customHeight="1">
      <c r="A240" s="103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</row>
    <row r="241" spans="1:27" ht="12.75" customHeight="1">
      <c r="A241" s="103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</row>
    <row r="242" spans="1:27" ht="12.75" customHeight="1">
      <c r="A242" s="103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</row>
    <row r="243" spans="1:27" ht="12.75" customHeight="1">
      <c r="A243" s="103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</row>
    <row r="244" spans="1:27" ht="12.75" customHeight="1">
      <c r="A244" s="103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</row>
    <row r="245" spans="1:27" ht="12.75" customHeight="1">
      <c r="A245" s="103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</row>
    <row r="246" spans="1:27" ht="12.75" customHeight="1">
      <c r="A246" s="103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</row>
    <row r="247" spans="1:27" ht="12.75" customHeight="1">
      <c r="A247" s="103"/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/>
    </row>
    <row r="248" spans="1:27" ht="12.75" customHeight="1">
      <c r="A248" s="103"/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</row>
    <row r="249" spans="1:27" ht="12.75" customHeight="1">
      <c r="A249" s="103"/>
      <c r="B249" s="103"/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/>
    </row>
    <row r="250" spans="1:27" ht="12.75" customHeight="1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  <c r="AA250" s="103"/>
    </row>
    <row r="251" spans="1:27" ht="12.75" customHeight="1">
      <c r="A251" s="103"/>
      <c r="B251" s="103"/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/>
    </row>
    <row r="252" spans="1:27" ht="12.75" customHeight="1">
      <c r="A252" s="103"/>
      <c r="B252" s="103"/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/>
    </row>
    <row r="253" spans="1:27" ht="12.75" customHeight="1">
      <c r="A253" s="103"/>
      <c r="B253" s="103"/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</row>
    <row r="254" spans="1:27" ht="12.75" customHeight="1">
      <c r="A254" s="103"/>
      <c r="B254" s="103"/>
      <c r="C254" s="103"/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</row>
    <row r="255" spans="1:27" ht="12.75" customHeight="1">
      <c r="A255" s="103"/>
      <c r="B255" s="103"/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</row>
    <row r="256" spans="1:27" ht="12.75" customHeight="1">
      <c r="A256" s="103"/>
      <c r="B256" s="103"/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</row>
    <row r="257" spans="1:27" ht="12.75" customHeight="1">
      <c r="A257" s="103"/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  <c r="AA257" s="103"/>
    </row>
    <row r="258" spans="1:27" ht="12.75" customHeight="1">
      <c r="A258" s="103"/>
      <c r="B258" s="103"/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</row>
    <row r="259" spans="1:27" ht="12.75" customHeight="1">
      <c r="A259" s="103"/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/>
    </row>
    <row r="260" spans="1:27" ht="12.75" customHeight="1">
      <c r="A260" s="103"/>
      <c r="B260" s="103"/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/>
    </row>
    <row r="261" spans="1:27" ht="12.75" customHeight="1">
      <c r="A261" s="103"/>
      <c r="B261" s="103"/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</row>
    <row r="262" spans="1:27" ht="12.75" customHeight="1">
      <c r="A262" s="103"/>
      <c r="B262" s="103"/>
      <c r="C262" s="103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</row>
    <row r="263" spans="1:27" ht="12.75" customHeight="1">
      <c r="A263" s="103"/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</row>
    <row r="264" spans="1:27" ht="12.75" customHeight="1">
      <c r="A264" s="103"/>
      <c r="B264" s="103"/>
      <c r="C264" s="103"/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</row>
    <row r="265" spans="1:27" ht="12.75" customHeight="1">
      <c r="A265" s="103"/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</row>
    <row r="266" spans="1:27" ht="12.75" customHeight="1">
      <c r="A266" s="103"/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/>
    </row>
    <row r="267" spans="1:27" ht="12.75" customHeight="1">
      <c r="A267" s="103"/>
      <c r="B267" s="103"/>
      <c r="C267" s="103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</row>
    <row r="268" spans="1:27" ht="12.75" customHeight="1">
      <c r="A268" s="103"/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/>
    </row>
    <row r="269" spans="1:27" ht="12.75" customHeight="1">
      <c r="A269" s="103"/>
      <c r="B269" s="103"/>
      <c r="C269" s="103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</row>
    <row r="270" spans="1:27" ht="12.75" customHeight="1">
      <c r="A270" s="103"/>
      <c r="B270" s="103"/>
      <c r="C270" s="103"/>
      <c r="D270" s="103"/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</row>
    <row r="271" spans="1:27" ht="12.75" customHeight="1">
      <c r="A271" s="103"/>
      <c r="B271" s="103"/>
      <c r="C271" s="103"/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</row>
    <row r="272" spans="1:27" ht="12.75" customHeight="1">
      <c r="A272" s="103"/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</row>
    <row r="273" spans="1:27" ht="12.75" customHeight="1">
      <c r="A273" s="103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</row>
    <row r="274" spans="1:27" ht="12.75" customHeight="1">
      <c r="A274" s="103"/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/>
    </row>
    <row r="275" spans="1:27" ht="12.75" customHeight="1">
      <c r="A275" s="103"/>
      <c r="B275" s="103"/>
      <c r="C275" s="103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/>
    </row>
    <row r="276" spans="1:27" ht="12.75" customHeight="1">
      <c r="A276" s="103"/>
      <c r="B276" s="103"/>
      <c r="C276" s="103"/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  <c r="AA276" s="103"/>
    </row>
    <row r="277" spans="1:27" ht="12.75" customHeight="1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  <c r="AA277" s="103"/>
    </row>
    <row r="278" spans="1:27" ht="12.75" customHeight="1">
      <c r="A278" s="103"/>
      <c r="B278" s="103"/>
      <c r="C278" s="103"/>
      <c r="D278" s="103"/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/>
    </row>
    <row r="279" spans="1:27" ht="12.75" customHeight="1">
      <c r="A279" s="103"/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/>
    </row>
    <row r="280" spans="1:27" ht="12.75" customHeight="1">
      <c r="A280" s="103"/>
      <c r="B280" s="103"/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  <c r="AA280" s="103"/>
    </row>
    <row r="281" spans="1:27" ht="12.75" customHeight="1">
      <c r="A281" s="103"/>
      <c r="B281" s="103"/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  <c r="AA281" s="103"/>
    </row>
    <row r="282" spans="1:27" ht="12.75" customHeight="1">
      <c r="A282" s="103"/>
      <c r="B282" s="103"/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</row>
    <row r="283" spans="1:27" ht="12.75" customHeight="1">
      <c r="A283" s="103"/>
      <c r="B283" s="103"/>
      <c r="C283" s="103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</row>
    <row r="284" spans="1:27" ht="12.75" customHeight="1">
      <c r="A284" s="103"/>
      <c r="B284" s="103"/>
      <c r="C284" s="103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  <c r="AA284" s="103"/>
    </row>
    <row r="285" spans="1:27" ht="12.75" customHeight="1">
      <c r="A285" s="103"/>
      <c r="B285" s="103"/>
      <c r="C285" s="103"/>
      <c r="D285" s="103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  <c r="AA285" s="103"/>
    </row>
    <row r="286" spans="1:27" ht="12.75" customHeight="1">
      <c r="A286" s="103"/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  <c r="AA286" s="103"/>
    </row>
    <row r="287" spans="1:27" ht="12.75" customHeight="1">
      <c r="A287" s="103"/>
      <c r="B287" s="103"/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</row>
    <row r="288" spans="1:27" ht="12.75" customHeight="1">
      <c r="A288" s="103"/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/>
    </row>
    <row r="289" spans="1:27" ht="12.75" customHeight="1">
      <c r="A289" s="103"/>
      <c r="B289" s="103"/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  <c r="AA289" s="103"/>
    </row>
    <row r="290" spans="1:27" ht="12.75" customHeight="1">
      <c r="A290" s="103"/>
      <c r="B290" s="103"/>
      <c r="C290" s="103"/>
      <c r="D290" s="103"/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  <c r="AA290" s="103"/>
    </row>
    <row r="291" spans="1:27" ht="12.75" customHeight="1">
      <c r="A291" s="103"/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</row>
    <row r="292" spans="1:27" ht="12.75" customHeight="1">
      <c r="A292" s="103"/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</row>
    <row r="293" spans="1:27" ht="12.75" customHeight="1">
      <c r="A293" s="103"/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  <c r="AA293" s="103"/>
    </row>
    <row r="294" spans="1:27" ht="12.75" customHeight="1">
      <c r="A294" s="103"/>
      <c r="B294" s="103"/>
      <c r="C294" s="103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  <c r="AA294" s="103"/>
    </row>
    <row r="295" spans="1:27" ht="12.75" customHeight="1">
      <c r="A295" s="103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  <c r="AA295" s="103"/>
    </row>
    <row r="296" spans="1:27" ht="12.75" customHeight="1">
      <c r="A296" s="103"/>
      <c r="B296" s="103"/>
      <c r="C296" s="103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  <c r="AA296" s="103"/>
    </row>
    <row r="297" spans="1:27" ht="12.75" customHeight="1">
      <c r="A297" s="103"/>
      <c r="B297" s="103"/>
      <c r="C297" s="103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</row>
    <row r="298" spans="1:27" ht="12.75" customHeight="1">
      <c r="A298" s="103"/>
      <c r="B298" s="103"/>
      <c r="C298" s="103"/>
      <c r="D298" s="103"/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  <c r="AA298" s="103"/>
    </row>
    <row r="299" spans="1:27" ht="12.75" customHeight="1">
      <c r="A299" s="103"/>
      <c r="B299" s="103"/>
      <c r="C299" s="103"/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  <c r="AA299" s="103"/>
    </row>
    <row r="300" spans="1:27" ht="12.75" customHeight="1">
      <c r="A300" s="103"/>
      <c r="B300" s="103"/>
      <c r="C300" s="103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  <c r="AA300" s="103"/>
    </row>
    <row r="301" spans="1:27" ht="12.75" customHeight="1">
      <c r="A301" s="103"/>
      <c r="B301" s="103"/>
      <c r="C301" s="103"/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  <c r="AA301" s="103"/>
    </row>
    <row r="302" spans="1:27" ht="12.75" customHeight="1">
      <c r="A302" s="103"/>
      <c r="B302" s="103"/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  <c r="AA302" s="103"/>
    </row>
    <row r="303" spans="1:27" ht="12.75" customHeight="1">
      <c r="A303" s="103"/>
      <c r="B303" s="103"/>
      <c r="C303" s="103"/>
      <c r="D303" s="103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  <c r="AA303" s="103"/>
    </row>
    <row r="304" spans="1:27" ht="12.75" customHeight="1">
      <c r="A304" s="103"/>
      <c r="B304" s="103"/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  <c r="AA304" s="103"/>
    </row>
    <row r="305" spans="1:27" ht="12.75" customHeight="1">
      <c r="A305" s="103"/>
      <c r="B305" s="103"/>
      <c r="C305" s="103"/>
      <c r="D305" s="103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  <c r="AA305" s="103"/>
    </row>
    <row r="306" spans="1:27" ht="12.75" customHeight="1">
      <c r="A306" s="103"/>
      <c r="B306" s="103"/>
      <c r="C306" s="103"/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  <c r="AA306" s="103"/>
    </row>
    <row r="307" spans="1:27" ht="12.75" customHeight="1">
      <c r="A307" s="103"/>
      <c r="B307" s="103"/>
      <c r="C307" s="103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  <c r="AA307" s="103"/>
    </row>
    <row r="308" spans="1:27" ht="12.75" customHeight="1">
      <c r="A308" s="103"/>
      <c r="B308" s="103"/>
      <c r="C308" s="103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  <c r="AA308" s="103"/>
    </row>
    <row r="309" spans="1:27" ht="12.75" customHeight="1">
      <c r="A309" s="103"/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</row>
    <row r="310" spans="1:27" ht="12.75" customHeight="1">
      <c r="A310" s="103"/>
      <c r="B310" s="103"/>
      <c r="C310" s="103"/>
      <c r="D310" s="103"/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  <c r="AA310" s="103"/>
    </row>
    <row r="311" spans="1:27" ht="12.75" customHeight="1">
      <c r="A311" s="103"/>
      <c r="B311" s="103"/>
      <c r="C311" s="103"/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  <c r="AA311" s="103"/>
    </row>
    <row r="312" spans="1:27" ht="12.75" customHeight="1">
      <c r="A312" s="103"/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  <c r="AA312" s="103"/>
    </row>
    <row r="313" spans="1:27" ht="12.75" customHeight="1">
      <c r="A313" s="103"/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  <c r="AA313" s="103"/>
    </row>
    <row r="314" spans="1:27" ht="12.75" customHeight="1">
      <c r="A314" s="103"/>
      <c r="B314" s="103"/>
      <c r="C314" s="103"/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  <c r="AA314" s="103"/>
    </row>
    <row r="315" spans="1:27" ht="12.75" customHeight="1">
      <c r="A315" s="103"/>
      <c r="B315" s="103"/>
      <c r="C315" s="103"/>
      <c r="D315" s="103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  <c r="AA315" s="103"/>
    </row>
    <row r="316" spans="1:27" ht="12.75" customHeight="1">
      <c r="A316" s="103"/>
      <c r="B316" s="103"/>
      <c r="C316" s="103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  <c r="AA316" s="103"/>
    </row>
    <row r="317" spans="1:27" ht="12.75" customHeight="1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</row>
    <row r="318" spans="1:27" ht="12.75" customHeight="1">
      <c r="A318" s="103"/>
      <c r="B318" s="103"/>
      <c r="C318" s="103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  <c r="AA318" s="103"/>
    </row>
    <row r="319" spans="1:27" ht="12.75" customHeight="1">
      <c r="A319" s="103"/>
      <c r="B319" s="103"/>
      <c r="C319" s="103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  <c r="AA319" s="103"/>
    </row>
    <row r="320" spans="1:27" ht="12.75" customHeight="1">
      <c r="A320" s="103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</row>
    <row r="321" spans="1:27" ht="12.75" customHeight="1">
      <c r="A321" s="103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</row>
    <row r="322" spans="1:27" ht="12.75" customHeight="1">
      <c r="A322" s="103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</row>
    <row r="323" spans="1:27" ht="12.75" customHeight="1">
      <c r="A323" s="103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</row>
    <row r="324" spans="1:27" ht="12.75" customHeight="1">
      <c r="A324" s="103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</row>
    <row r="325" spans="1:27" ht="12.75" customHeight="1">
      <c r="A325" s="103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</row>
    <row r="326" spans="1:27" ht="12.75" customHeight="1">
      <c r="A326" s="103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</row>
    <row r="327" spans="1:27" ht="12.75" customHeight="1">
      <c r="A327" s="103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</row>
    <row r="328" spans="1:27" ht="12.75" customHeight="1">
      <c r="A328" s="103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</row>
    <row r="329" spans="1:27" ht="12.75" customHeight="1">
      <c r="A329" s="103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</row>
    <row r="330" spans="1:27" ht="12.75" customHeight="1">
      <c r="A330" s="103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</row>
    <row r="331" spans="1:27" ht="12.75" customHeight="1">
      <c r="A331" s="103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</row>
    <row r="332" spans="1:27" ht="12.75" customHeight="1">
      <c r="A332" s="103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</row>
    <row r="333" spans="1:27" ht="12.75" customHeight="1">
      <c r="A333" s="103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</row>
    <row r="334" spans="1:27" ht="12.75" customHeight="1">
      <c r="A334" s="103"/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  <c r="AA334" s="103"/>
    </row>
    <row r="335" spans="1:27" ht="12.75" customHeight="1">
      <c r="A335" s="103"/>
      <c r="B335" s="103"/>
      <c r="C335" s="103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  <c r="AA335" s="103"/>
    </row>
    <row r="336" spans="1:27" ht="12.75" customHeight="1">
      <c r="A336" s="103"/>
      <c r="B336" s="103"/>
      <c r="C336" s="103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  <c r="AA336" s="103"/>
    </row>
    <row r="337" spans="1:27" ht="12.75" customHeight="1">
      <c r="A337" s="103"/>
      <c r="B337" s="103"/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  <c r="AA337" s="103"/>
    </row>
    <row r="338" spans="1:27" ht="12.75" customHeight="1">
      <c r="A338" s="103"/>
      <c r="B338" s="103"/>
      <c r="C338" s="103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  <c r="AA338" s="103"/>
    </row>
    <row r="339" spans="1:27" ht="12.75" customHeight="1">
      <c r="A339" s="103"/>
      <c r="B339" s="103"/>
      <c r="C339" s="103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  <c r="AA339" s="103"/>
    </row>
    <row r="340" spans="1:27" ht="12.75" customHeight="1">
      <c r="A340" s="103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</row>
    <row r="341" spans="1:27" ht="12.75" customHeight="1">
      <c r="A341" s="103"/>
      <c r="B341" s="103"/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  <c r="AA341" s="103"/>
    </row>
    <row r="342" spans="1:27" ht="12.75" customHeight="1">
      <c r="A342" s="103"/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</row>
    <row r="343" spans="1:27" ht="12.75" customHeight="1">
      <c r="A343" s="103"/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</row>
    <row r="344" spans="1:27" ht="12.75" customHeight="1">
      <c r="A344" s="103"/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</row>
    <row r="345" spans="1:27" ht="12.75" customHeight="1">
      <c r="A345" s="103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</row>
    <row r="346" spans="1:27" ht="12.75" customHeight="1">
      <c r="A346" s="103"/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</row>
    <row r="347" spans="1:27" ht="12.75" customHeight="1">
      <c r="A347" s="103"/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</row>
    <row r="348" spans="1:27" ht="12.75" customHeight="1">
      <c r="A348" s="103"/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</row>
    <row r="349" spans="1:27" ht="12.75" customHeight="1">
      <c r="A349" s="103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</row>
    <row r="350" spans="1:27" ht="12.75" customHeight="1">
      <c r="A350" s="103"/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</row>
    <row r="351" spans="1:27" ht="12.75" customHeight="1">
      <c r="A351" s="103"/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</row>
    <row r="352" spans="1:27" ht="12.75" customHeight="1">
      <c r="A352" s="103"/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</row>
    <row r="353" spans="1:27" ht="12.75" customHeight="1">
      <c r="A353" s="103"/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</row>
    <row r="354" spans="1:27" ht="12.75" customHeight="1">
      <c r="A354" s="103"/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</row>
    <row r="355" spans="1:27" ht="12.75" customHeight="1">
      <c r="A355" s="103"/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</row>
    <row r="356" spans="1:27" ht="12.75" customHeight="1">
      <c r="A356" s="103"/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</row>
    <row r="357" spans="1:27" ht="12.75" customHeight="1">
      <c r="A357" s="103"/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</row>
    <row r="358" spans="1:27" ht="12.75" customHeight="1">
      <c r="A358" s="103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</row>
    <row r="359" spans="1:27" ht="12.75" customHeight="1">
      <c r="A359" s="103"/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</row>
    <row r="360" spans="1:27" ht="12.75" customHeight="1">
      <c r="A360" s="103"/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</row>
    <row r="361" spans="1:27" ht="12.75" customHeight="1">
      <c r="A361" s="103"/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</row>
    <row r="362" spans="1:27" ht="12.75" customHeight="1">
      <c r="A362" s="103"/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</row>
    <row r="363" spans="1:27" ht="12.75" customHeight="1">
      <c r="A363" s="103"/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</row>
    <row r="364" spans="1:27" ht="12.75" customHeight="1">
      <c r="A364" s="103"/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</row>
    <row r="365" spans="1:27" ht="12.75" customHeight="1">
      <c r="A365" s="103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</row>
    <row r="366" spans="1:27" ht="12.75" customHeight="1">
      <c r="A366" s="103"/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</row>
    <row r="367" spans="1:27" ht="12.75" customHeight="1">
      <c r="A367" s="103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</row>
    <row r="368" spans="1:27" ht="12.75" customHeight="1">
      <c r="A368" s="103"/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</row>
    <row r="369" spans="1:27" ht="12.75" customHeight="1">
      <c r="A369" s="103"/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</row>
    <row r="370" spans="1:27" ht="12.75" customHeight="1">
      <c r="A370" s="103"/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</row>
    <row r="371" spans="1:27" ht="12.75" customHeight="1">
      <c r="A371" s="103"/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</row>
    <row r="372" spans="1:27" ht="12.75" customHeight="1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</row>
    <row r="373" spans="1:27" ht="12.75" customHeight="1">
      <c r="A373" s="103"/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</row>
    <row r="374" spans="1:27" ht="12.75" customHeight="1">
      <c r="A374" s="103"/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</row>
    <row r="375" spans="1:27" ht="12.75" customHeight="1">
      <c r="A375" s="103"/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</row>
    <row r="376" spans="1:27" ht="12.75" customHeight="1">
      <c r="A376" s="103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</row>
    <row r="377" spans="1:27" ht="12.75" customHeight="1">
      <c r="A377" s="103"/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</row>
    <row r="378" spans="1:27" ht="12.75" customHeight="1">
      <c r="A378" s="103"/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</row>
    <row r="379" spans="1:27" ht="12.75" customHeight="1">
      <c r="A379" s="103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</row>
    <row r="380" spans="1:27" ht="12.75" customHeight="1">
      <c r="A380" s="103"/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</row>
    <row r="381" spans="1:27" ht="12.75" customHeight="1">
      <c r="A381" s="103"/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</row>
    <row r="382" spans="1:27" ht="12.75" customHeight="1">
      <c r="A382" s="103"/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</row>
    <row r="383" spans="1:27" ht="12.75" customHeight="1">
      <c r="A383" s="103"/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</row>
    <row r="384" spans="1:27" ht="12.75" customHeight="1">
      <c r="A384" s="103"/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</row>
    <row r="385" spans="1:27" ht="12.75" customHeight="1">
      <c r="A385" s="103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</row>
    <row r="386" spans="1:27" ht="12.75" customHeight="1">
      <c r="A386" s="103"/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</row>
    <row r="387" spans="1:27" ht="12.75" customHeight="1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</row>
    <row r="388" spans="1:27" ht="12.75" customHeight="1">
      <c r="A388" s="103"/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</row>
    <row r="389" spans="1:27" ht="12.75" customHeight="1">
      <c r="A389" s="103"/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</row>
    <row r="390" spans="1:27" ht="12.75" customHeight="1">
      <c r="A390" s="103"/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</row>
    <row r="391" spans="1:27" ht="12.75" customHeight="1">
      <c r="A391" s="103"/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</row>
    <row r="392" spans="1:27" ht="12.75" customHeight="1">
      <c r="A392" s="103"/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</row>
    <row r="393" spans="1:27" ht="12.75" customHeight="1">
      <c r="A393" s="103"/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</row>
    <row r="394" spans="1:27" ht="12.75" customHeight="1">
      <c r="A394" s="103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</row>
    <row r="395" spans="1:27" ht="12.75" customHeight="1">
      <c r="A395" s="103"/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</row>
    <row r="396" spans="1:27" ht="12.75" customHeight="1">
      <c r="A396" s="103"/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</row>
    <row r="397" spans="1:27" ht="12.75" customHeight="1">
      <c r="A397" s="103"/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</row>
    <row r="398" spans="1:27" ht="12.75" customHeight="1">
      <c r="A398" s="103"/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</row>
    <row r="399" spans="1:27" ht="12.75" customHeight="1">
      <c r="A399" s="103"/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</row>
    <row r="400" spans="1:27" ht="12.75" customHeight="1">
      <c r="A400" s="103"/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</row>
    <row r="401" spans="1:27" ht="12.75" customHeight="1">
      <c r="A401" s="103"/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</row>
    <row r="402" spans="1:27" ht="12.75" customHeight="1">
      <c r="A402" s="103"/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</row>
    <row r="403" spans="1:27" ht="12.75" customHeight="1">
      <c r="A403" s="103"/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</row>
    <row r="404" spans="1:27" ht="12.75" customHeight="1">
      <c r="A404" s="103"/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</row>
    <row r="405" spans="1:27" ht="12.75" customHeight="1">
      <c r="A405" s="103"/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</row>
    <row r="406" spans="1:27" ht="12.75" customHeight="1">
      <c r="A406" s="103"/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</row>
    <row r="407" spans="1:27" ht="12.75" customHeight="1">
      <c r="A407" s="103"/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</row>
    <row r="408" spans="1:27" ht="12.75" customHeight="1">
      <c r="A408" s="103"/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</row>
    <row r="409" spans="1:27" ht="12.75" customHeight="1">
      <c r="A409" s="103"/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</row>
    <row r="410" spans="1:27" ht="12.75" customHeight="1">
      <c r="A410" s="103"/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</row>
    <row r="411" spans="1:27" ht="12.75" customHeight="1">
      <c r="A411" s="103"/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</row>
    <row r="412" spans="1:27" ht="12.75" customHeight="1">
      <c r="A412" s="103"/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</row>
    <row r="413" spans="1:27" ht="12.75" customHeight="1">
      <c r="A413" s="103"/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</row>
    <row r="414" spans="1:27" ht="12.75" customHeight="1">
      <c r="A414" s="103"/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</row>
    <row r="415" spans="1:27" ht="12.75" customHeight="1">
      <c r="A415" s="103"/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</row>
    <row r="416" spans="1:27" ht="12.75" customHeight="1">
      <c r="A416" s="103"/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</row>
    <row r="417" spans="1:27" ht="12.75" customHeight="1">
      <c r="A417" s="103"/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</row>
    <row r="418" spans="1:27" ht="12.75" customHeight="1">
      <c r="A418" s="103"/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</row>
    <row r="419" spans="1:27" ht="12.75" customHeight="1">
      <c r="A419" s="103"/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</row>
    <row r="420" spans="1:27" ht="12.75" customHeight="1">
      <c r="A420" s="103"/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</row>
    <row r="421" spans="1:27" ht="12.75" customHeight="1">
      <c r="A421" s="103"/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</row>
    <row r="422" spans="1:27" ht="12.75" customHeight="1">
      <c r="A422" s="103"/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</row>
    <row r="423" spans="1:27" ht="12.75" customHeight="1">
      <c r="A423" s="103"/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</row>
    <row r="424" spans="1:27" ht="12.75" customHeight="1">
      <c r="A424" s="103"/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</row>
    <row r="425" spans="1:27" ht="12.75" customHeight="1">
      <c r="A425" s="103"/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</row>
    <row r="426" spans="1:27" ht="12.75" customHeight="1">
      <c r="A426" s="103"/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</row>
    <row r="427" spans="1:27" ht="12.75" customHeight="1">
      <c r="A427" s="103"/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</row>
    <row r="428" spans="1:27" ht="12.75" customHeight="1">
      <c r="A428" s="103"/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</row>
    <row r="429" spans="1:27" ht="12.75" customHeight="1">
      <c r="A429" s="103"/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</row>
    <row r="430" spans="1:27" ht="12.75" customHeight="1">
      <c r="A430" s="103"/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</row>
    <row r="431" spans="1:27" ht="12.75" customHeight="1">
      <c r="A431" s="103"/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</row>
    <row r="432" spans="1:27" ht="12.75" customHeight="1">
      <c r="A432" s="103"/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</row>
    <row r="433" spans="1:27" ht="12.75" customHeight="1">
      <c r="A433" s="103"/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</row>
    <row r="434" spans="1:27" ht="12.75" customHeight="1">
      <c r="A434" s="103"/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</row>
    <row r="435" spans="1:27" ht="12.75" customHeight="1">
      <c r="A435" s="103"/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</row>
    <row r="436" spans="1:27" ht="12.75" customHeight="1">
      <c r="A436" s="103"/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</row>
    <row r="437" spans="1:27" ht="12.75" customHeight="1">
      <c r="A437" s="103"/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</row>
    <row r="438" spans="1:27" ht="12.75" customHeight="1">
      <c r="A438" s="103"/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</row>
    <row r="439" spans="1:27" ht="12.75" customHeight="1">
      <c r="A439" s="103"/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</row>
    <row r="440" spans="1:27" ht="12.75" customHeight="1">
      <c r="A440" s="103"/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</row>
    <row r="441" spans="1:27" ht="12.75" customHeight="1">
      <c r="A441" s="103"/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</row>
    <row r="442" spans="1:27" ht="12.75" customHeight="1">
      <c r="A442" s="103"/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</row>
    <row r="443" spans="1:27" ht="12.75" customHeight="1">
      <c r="A443" s="103"/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</row>
    <row r="444" spans="1:27" ht="12.75" customHeight="1">
      <c r="A444" s="103"/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</row>
    <row r="445" spans="1:27" ht="12.75" customHeight="1">
      <c r="A445" s="103"/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</row>
    <row r="446" spans="1:27" ht="12.75" customHeight="1">
      <c r="A446" s="103"/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</row>
    <row r="447" spans="1:27" ht="12.75" customHeight="1">
      <c r="A447" s="103"/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</row>
    <row r="448" spans="1:27" ht="12.75" customHeight="1">
      <c r="A448" s="103"/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</row>
    <row r="449" spans="1:27" ht="12.75" customHeight="1">
      <c r="A449" s="103"/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</row>
    <row r="450" spans="1:27" ht="12.75" customHeight="1">
      <c r="A450" s="103"/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</row>
    <row r="451" spans="1:27" ht="12.75" customHeight="1">
      <c r="A451" s="103"/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</row>
    <row r="452" spans="1:27" ht="12.75" customHeight="1">
      <c r="A452" s="103"/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</row>
    <row r="453" spans="1:27" ht="12.75" customHeight="1">
      <c r="A453" s="103"/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</row>
    <row r="454" spans="1:27" ht="12.75" customHeight="1">
      <c r="A454" s="103"/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</row>
    <row r="455" spans="1:27" ht="12.75" customHeight="1">
      <c r="A455" s="103"/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</row>
    <row r="456" spans="1:27" ht="12.75" customHeight="1">
      <c r="A456" s="103"/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</row>
    <row r="457" spans="1:27" ht="12.75" customHeight="1">
      <c r="A457" s="103"/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</row>
    <row r="458" spans="1:27" ht="12.75" customHeight="1">
      <c r="A458" s="103"/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</row>
    <row r="459" spans="1:27" ht="12.75" customHeight="1">
      <c r="A459" s="103"/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</row>
    <row r="460" spans="1:27" ht="12.75" customHeight="1">
      <c r="A460" s="103"/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</row>
    <row r="461" spans="1:27" ht="12.75" customHeight="1">
      <c r="A461" s="103"/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</row>
    <row r="462" spans="1:27" ht="12.75" customHeight="1">
      <c r="A462" s="103"/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</row>
    <row r="463" spans="1:27" ht="12.75" customHeight="1">
      <c r="A463" s="103"/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</row>
    <row r="464" spans="1:27" ht="12.75" customHeight="1">
      <c r="A464" s="103"/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</row>
    <row r="465" spans="1:27" ht="12.75" customHeight="1">
      <c r="A465" s="103"/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</row>
    <row r="466" spans="1:27" ht="12.75" customHeight="1">
      <c r="A466" s="103"/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</row>
    <row r="467" spans="1:27" ht="12.75" customHeight="1">
      <c r="A467" s="103"/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</row>
    <row r="468" spans="1:27" ht="12.75" customHeight="1">
      <c r="A468" s="103"/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</row>
    <row r="469" spans="1:27" ht="12.75" customHeight="1">
      <c r="A469" s="103"/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</row>
    <row r="470" spans="1:27" ht="12.75" customHeight="1">
      <c r="A470" s="103"/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</row>
    <row r="471" spans="1:27" ht="12.75" customHeight="1">
      <c r="A471" s="103"/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</row>
    <row r="472" spans="1:27" ht="12.75" customHeight="1">
      <c r="A472" s="103"/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</row>
    <row r="473" spans="1:27" ht="12.75" customHeight="1">
      <c r="A473" s="103"/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</row>
    <row r="474" spans="1:27" ht="12.75" customHeight="1">
      <c r="A474" s="103"/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</row>
    <row r="475" spans="1:27" ht="12.75" customHeight="1">
      <c r="A475" s="103"/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  <c r="AA475" s="103"/>
    </row>
    <row r="476" spans="1:27" ht="12.75" customHeight="1">
      <c r="A476" s="103"/>
      <c r="B476" s="103"/>
      <c r="C476" s="103"/>
      <c r="D476" s="103"/>
      <c r="E476" s="103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  <c r="Y476" s="103"/>
      <c r="Z476" s="103"/>
      <c r="AA476" s="103"/>
    </row>
    <row r="477" spans="1:27" ht="12.75" customHeight="1">
      <c r="A477" s="103"/>
      <c r="B477" s="103"/>
      <c r="C477" s="103"/>
      <c r="D477" s="103"/>
      <c r="E477" s="103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  <c r="Y477" s="103"/>
      <c r="Z477" s="103"/>
      <c r="AA477" s="103"/>
    </row>
    <row r="478" spans="1:27" ht="12.75" customHeight="1">
      <c r="A478" s="103"/>
      <c r="B478" s="103"/>
      <c r="C478" s="103"/>
      <c r="D478" s="103"/>
      <c r="E478" s="103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  <c r="Y478" s="103"/>
      <c r="Z478" s="103"/>
      <c r="AA478" s="103"/>
    </row>
    <row r="479" spans="1:27" ht="12.75" customHeight="1">
      <c r="A479" s="103"/>
      <c r="B479" s="103"/>
      <c r="C479" s="103"/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  <c r="Y479" s="103"/>
      <c r="Z479" s="103"/>
      <c r="AA479" s="103"/>
    </row>
    <row r="480" spans="1:27" ht="12.75" customHeight="1">
      <c r="A480" s="103"/>
      <c r="B480" s="103"/>
      <c r="C480" s="103"/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  <c r="Y480" s="103"/>
      <c r="Z480" s="103"/>
      <c r="AA480" s="103"/>
    </row>
    <row r="481" spans="1:27" ht="12.75" customHeight="1">
      <c r="A481" s="103"/>
      <c r="B481" s="103"/>
      <c r="C481" s="103"/>
      <c r="D481" s="103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  <c r="Y481" s="103"/>
      <c r="Z481" s="103"/>
      <c r="AA481" s="103"/>
    </row>
    <row r="482" spans="1:27" ht="12.75" customHeight="1">
      <c r="A482" s="103"/>
      <c r="B482" s="103"/>
      <c r="C482" s="103"/>
      <c r="D482" s="103"/>
      <c r="E482" s="103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  <c r="Y482" s="103"/>
      <c r="Z482" s="103"/>
      <c r="AA482" s="103"/>
    </row>
    <row r="483" spans="1:27" ht="12.75" customHeight="1">
      <c r="A483" s="103"/>
      <c r="B483" s="103"/>
      <c r="C483" s="103"/>
      <c r="D483" s="103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  <c r="Y483" s="103"/>
      <c r="Z483" s="103"/>
      <c r="AA483" s="103"/>
    </row>
    <row r="484" spans="1:27" ht="12.75" customHeight="1">
      <c r="A484" s="103"/>
      <c r="B484" s="103"/>
      <c r="C484" s="103"/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  <c r="Y484" s="103"/>
      <c r="Z484" s="103"/>
      <c r="AA484" s="103"/>
    </row>
    <row r="485" spans="1:27" ht="12.75" customHeight="1">
      <c r="A485" s="103"/>
      <c r="B485" s="103"/>
      <c r="C485" s="103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  <c r="Y485" s="103"/>
      <c r="Z485" s="103"/>
      <c r="AA485" s="103"/>
    </row>
    <row r="486" spans="1:27" ht="12.75" customHeight="1">
      <c r="A486" s="103"/>
      <c r="B486" s="103"/>
      <c r="C486" s="103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  <c r="Y486" s="103"/>
      <c r="Z486" s="103"/>
      <c r="AA486" s="103"/>
    </row>
    <row r="487" spans="1:27" ht="12.75" customHeight="1">
      <c r="A487" s="103"/>
      <c r="B487" s="103"/>
      <c r="C487" s="103"/>
      <c r="D487" s="103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  <c r="Y487" s="103"/>
      <c r="Z487" s="103"/>
      <c r="AA487" s="103"/>
    </row>
    <row r="488" spans="1:27" ht="12.75" customHeight="1">
      <c r="A488" s="103"/>
      <c r="B488" s="103"/>
      <c r="C488" s="103"/>
      <c r="D488" s="103"/>
      <c r="E488" s="103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  <c r="Y488" s="103"/>
      <c r="Z488" s="103"/>
      <c r="AA488" s="103"/>
    </row>
    <row r="489" spans="1:27" ht="12.75" customHeight="1">
      <c r="A489" s="103"/>
      <c r="B489" s="103"/>
      <c r="C489" s="103"/>
      <c r="D489" s="103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  <c r="Y489" s="103"/>
      <c r="Z489" s="103"/>
      <c r="AA489" s="103"/>
    </row>
    <row r="490" spans="1:27" ht="12.75" customHeight="1">
      <c r="A490" s="103"/>
      <c r="B490" s="103"/>
      <c r="C490" s="103"/>
      <c r="D490" s="103"/>
      <c r="E490" s="103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  <c r="Y490" s="103"/>
      <c r="Z490" s="103"/>
      <c r="AA490" s="103"/>
    </row>
    <row r="491" spans="1:27" ht="12.75" customHeight="1">
      <c r="A491" s="103"/>
      <c r="B491" s="103"/>
      <c r="C491" s="103"/>
      <c r="D491" s="103"/>
      <c r="E491" s="103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  <c r="Y491" s="103"/>
      <c r="Z491" s="103"/>
      <c r="AA491" s="103"/>
    </row>
    <row r="492" spans="1:27" ht="12.75" customHeight="1">
      <c r="A492" s="103"/>
      <c r="B492" s="103"/>
      <c r="C492" s="103"/>
      <c r="D492" s="103"/>
      <c r="E492" s="103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  <c r="Y492" s="103"/>
      <c r="Z492" s="103"/>
      <c r="AA492" s="103"/>
    </row>
    <row r="493" spans="1:27" ht="12.75" customHeight="1">
      <c r="A493" s="103"/>
      <c r="B493" s="103"/>
      <c r="C493" s="103"/>
      <c r="D493" s="103"/>
      <c r="E493" s="103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  <c r="Y493" s="103"/>
      <c r="Z493" s="103"/>
      <c r="AA493" s="103"/>
    </row>
    <row r="494" spans="1:27" ht="12.75" customHeight="1">
      <c r="A494" s="103"/>
      <c r="B494" s="103"/>
      <c r="C494" s="103"/>
      <c r="D494" s="103"/>
      <c r="E494" s="103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  <c r="Y494" s="103"/>
      <c r="Z494" s="103"/>
      <c r="AA494" s="103"/>
    </row>
    <row r="495" spans="1:27" ht="12.75" customHeight="1">
      <c r="A495" s="103"/>
      <c r="B495" s="103"/>
      <c r="C495" s="103"/>
      <c r="D495" s="103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  <c r="Y495" s="103"/>
      <c r="Z495" s="103"/>
      <c r="AA495" s="103"/>
    </row>
    <row r="496" spans="1:27" ht="12.75" customHeight="1">
      <c r="A496" s="103"/>
      <c r="B496" s="103"/>
      <c r="C496" s="103"/>
      <c r="D496" s="103"/>
      <c r="E496" s="103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  <c r="Y496" s="103"/>
      <c r="Z496" s="103"/>
      <c r="AA496" s="103"/>
    </row>
    <row r="497" spans="1:27" ht="12.75" customHeight="1">
      <c r="A497" s="103"/>
      <c r="B497" s="103"/>
      <c r="C497" s="103"/>
      <c r="D497" s="103"/>
      <c r="E497" s="103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  <c r="Y497" s="103"/>
      <c r="Z497" s="103"/>
      <c r="AA497" s="103"/>
    </row>
    <row r="498" spans="1:27" ht="12.75" customHeight="1">
      <c r="A498" s="103"/>
      <c r="B498" s="103"/>
      <c r="C498" s="103"/>
      <c r="D498" s="103"/>
      <c r="E498" s="103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  <c r="Y498" s="103"/>
      <c r="Z498" s="103"/>
      <c r="AA498" s="103"/>
    </row>
    <row r="499" spans="1:27" ht="12.75" customHeight="1">
      <c r="A499" s="103"/>
      <c r="B499" s="103"/>
      <c r="C499" s="103"/>
      <c r="D499" s="103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  <c r="Y499" s="103"/>
      <c r="Z499" s="103"/>
      <c r="AA499" s="103"/>
    </row>
    <row r="500" spans="1:27" ht="12.75" customHeight="1">
      <c r="A500" s="103"/>
      <c r="B500" s="103"/>
      <c r="C500" s="103"/>
      <c r="D500" s="103"/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  <c r="Y500" s="103"/>
      <c r="Z500" s="103"/>
      <c r="AA500" s="103"/>
    </row>
    <row r="501" spans="1:27" ht="12.75" customHeight="1">
      <c r="A501" s="103"/>
      <c r="B501" s="103"/>
      <c r="C501" s="103"/>
      <c r="D501" s="103"/>
      <c r="E501" s="103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  <c r="Y501" s="103"/>
      <c r="Z501" s="103"/>
      <c r="AA501" s="103"/>
    </row>
    <row r="502" spans="1:27" ht="12.75" customHeight="1">
      <c r="A502" s="103"/>
      <c r="B502" s="103"/>
      <c r="C502" s="103"/>
      <c r="D502" s="103"/>
      <c r="E502" s="103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  <c r="Y502" s="103"/>
      <c r="Z502" s="103"/>
      <c r="AA502" s="103"/>
    </row>
    <row r="503" spans="1:27" ht="12.75" customHeight="1">
      <c r="A503" s="103"/>
      <c r="B503" s="103"/>
      <c r="C503" s="103"/>
      <c r="D503" s="103"/>
      <c r="E503" s="103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  <c r="Y503" s="103"/>
      <c r="Z503" s="103"/>
      <c r="AA503" s="103"/>
    </row>
    <row r="504" spans="1:27" ht="12.75" customHeight="1">
      <c r="A504" s="103"/>
      <c r="B504" s="103"/>
      <c r="C504" s="103"/>
      <c r="D504" s="103"/>
      <c r="E504" s="103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  <c r="Y504" s="103"/>
      <c r="Z504" s="103"/>
      <c r="AA504" s="103"/>
    </row>
    <row r="505" spans="1:27" ht="12.75" customHeight="1">
      <c r="A505" s="103"/>
      <c r="B505" s="103"/>
      <c r="C505" s="103"/>
      <c r="D505" s="103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  <c r="Y505" s="103"/>
      <c r="Z505" s="103"/>
      <c r="AA505" s="103"/>
    </row>
    <row r="506" spans="1:27" ht="12.75" customHeight="1">
      <c r="A506" s="103"/>
      <c r="B506" s="103"/>
      <c r="C506" s="103"/>
      <c r="D506" s="103"/>
      <c r="E506" s="103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  <c r="Y506" s="103"/>
      <c r="Z506" s="103"/>
      <c r="AA506" s="103"/>
    </row>
    <row r="507" spans="1:27" ht="12.75" customHeight="1">
      <c r="A507" s="103"/>
      <c r="B507" s="103"/>
      <c r="C507" s="103"/>
      <c r="D507" s="103"/>
      <c r="E507" s="103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  <c r="Y507" s="103"/>
      <c r="Z507" s="103"/>
      <c r="AA507" s="103"/>
    </row>
    <row r="508" spans="1:27" ht="12.75" customHeight="1">
      <c r="A508" s="103"/>
      <c r="B508" s="103"/>
      <c r="C508" s="103"/>
      <c r="D508" s="103"/>
      <c r="E508" s="103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  <c r="Y508" s="103"/>
      <c r="Z508" s="103"/>
      <c r="AA508" s="103"/>
    </row>
    <row r="509" spans="1:27" ht="12.75" customHeight="1">
      <c r="A509" s="103"/>
      <c r="B509" s="103"/>
      <c r="C509" s="103"/>
      <c r="D509" s="103"/>
      <c r="E509" s="103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  <c r="AA509" s="103"/>
    </row>
    <row r="510" spans="1:27" ht="12.75" customHeight="1">
      <c r="A510" s="103"/>
      <c r="B510" s="103"/>
      <c r="C510" s="103"/>
      <c r="D510" s="103"/>
      <c r="E510" s="103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  <c r="Y510" s="103"/>
      <c r="Z510" s="103"/>
      <c r="AA510" s="103"/>
    </row>
    <row r="511" spans="1:27" ht="12.75" customHeight="1">
      <c r="A511" s="103"/>
      <c r="B511" s="103"/>
      <c r="C511" s="103"/>
      <c r="D511" s="103"/>
      <c r="E511" s="103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  <c r="Y511" s="103"/>
      <c r="Z511" s="103"/>
      <c r="AA511" s="103"/>
    </row>
    <row r="512" spans="1:27" ht="12.75" customHeight="1">
      <c r="A512" s="103"/>
      <c r="B512" s="103"/>
      <c r="C512" s="103"/>
      <c r="D512" s="103"/>
      <c r="E512" s="103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  <c r="AA512" s="103"/>
    </row>
    <row r="513" spans="1:27" ht="12.75" customHeight="1">
      <c r="A513" s="103"/>
      <c r="B513" s="103"/>
      <c r="C513" s="103"/>
      <c r="D513" s="103"/>
      <c r="E513" s="103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  <c r="Y513" s="103"/>
      <c r="Z513" s="103"/>
      <c r="AA513" s="103"/>
    </row>
    <row r="514" spans="1:27" ht="12.75" customHeight="1">
      <c r="A514" s="103"/>
      <c r="B514" s="103"/>
      <c r="C514" s="103"/>
      <c r="D514" s="103"/>
      <c r="E514" s="103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  <c r="Y514" s="103"/>
      <c r="Z514" s="103"/>
      <c r="AA514" s="103"/>
    </row>
    <row r="515" spans="1:27" ht="12.75" customHeight="1">
      <c r="A515" s="103"/>
      <c r="B515" s="103"/>
      <c r="C515" s="103"/>
      <c r="D515" s="103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  <c r="Y515" s="103"/>
      <c r="Z515" s="103"/>
      <c r="AA515" s="103"/>
    </row>
    <row r="516" spans="1:27" ht="12.75" customHeight="1">
      <c r="A516" s="103"/>
      <c r="B516" s="103"/>
      <c r="C516" s="103"/>
      <c r="D516" s="103"/>
      <c r="E516" s="103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  <c r="Y516" s="103"/>
      <c r="Z516" s="103"/>
      <c r="AA516" s="103"/>
    </row>
    <row r="517" spans="1:27" ht="12.75" customHeight="1">
      <c r="A517" s="103"/>
      <c r="B517" s="103"/>
      <c r="C517" s="103"/>
      <c r="D517" s="103"/>
      <c r="E517" s="103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  <c r="Y517" s="103"/>
      <c r="Z517" s="103"/>
      <c r="AA517" s="103"/>
    </row>
    <row r="518" spans="1:27" ht="12.75" customHeight="1">
      <c r="A518" s="103"/>
      <c r="B518" s="103"/>
      <c r="C518" s="103"/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  <c r="Y518" s="103"/>
      <c r="Z518" s="103"/>
      <c r="AA518" s="103"/>
    </row>
    <row r="519" spans="1:27" ht="12.75" customHeight="1">
      <c r="A519" s="103"/>
      <c r="B519" s="103"/>
      <c r="C519" s="103"/>
      <c r="D519" s="103"/>
      <c r="E519" s="103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  <c r="Y519" s="103"/>
      <c r="Z519" s="103"/>
      <c r="AA519" s="103"/>
    </row>
    <row r="520" spans="1:27" ht="12.75" customHeight="1">
      <c r="A520" s="103"/>
      <c r="B520" s="103"/>
      <c r="C520" s="103"/>
      <c r="D520" s="103"/>
      <c r="E520" s="103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  <c r="Y520" s="103"/>
      <c r="Z520" s="103"/>
      <c r="AA520" s="103"/>
    </row>
    <row r="521" spans="1:27" ht="12.75" customHeight="1">
      <c r="A521" s="103"/>
      <c r="B521" s="103"/>
      <c r="C521" s="103"/>
      <c r="D521" s="103"/>
      <c r="E521" s="103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  <c r="Y521" s="103"/>
      <c r="Z521" s="103"/>
      <c r="AA521" s="103"/>
    </row>
    <row r="522" spans="1:27" ht="12.75" customHeight="1">
      <c r="A522" s="103"/>
      <c r="B522" s="103"/>
      <c r="C522" s="103"/>
      <c r="D522" s="103"/>
      <c r="E522" s="103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  <c r="Y522" s="103"/>
      <c r="Z522" s="103"/>
      <c r="AA522" s="103"/>
    </row>
    <row r="523" spans="1:27" ht="12.75" customHeight="1">
      <c r="A523" s="103"/>
      <c r="B523" s="103"/>
      <c r="C523" s="103"/>
      <c r="D523" s="103"/>
      <c r="E523" s="103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  <c r="Y523" s="103"/>
      <c r="Z523" s="103"/>
      <c r="AA523" s="103"/>
    </row>
    <row r="524" spans="1:27" ht="12.75" customHeight="1">
      <c r="A524" s="103"/>
      <c r="B524" s="103"/>
      <c r="C524" s="103"/>
      <c r="D524" s="103"/>
      <c r="E524" s="103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/>
      <c r="AA524" s="103"/>
    </row>
    <row r="525" spans="1:27" ht="12.75" customHeight="1">
      <c r="A525" s="103"/>
      <c r="B525" s="103"/>
      <c r="C525" s="103"/>
      <c r="D525" s="103"/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  <c r="Y525" s="103"/>
      <c r="Z525" s="103"/>
      <c r="AA525" s="103"/>
    </row>
    <row r="526" spans="1:27" ht="12.75" customHeight="1">
      <c r="A526" s="103"/>
      <c r="B526" s="103"/>
      <c r="C526" s="103"/>
      <c r="D526" s="103"/>
      <c r="E526" s="103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  <c r="Y526" s="103"/>
      <c r="Z526" s="103"/>
      <c r="AA526" s="103"/>
    </row>
    <row r="527" spans="1:27" ht="12.75" customHeight="1">
      <c r="A527" s="103"/>
      <c r="B527" s="103"/>
      <c r="C527" s="103"/>
      <c r="D527" s="103"/>
      <c r="E527" s="103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  <c r="Y527" s="103"/>
      <c r="Z527" s="103"/>
      <c r="AA527" s="103"/>
    </row>
    <row r="528" spans="1:27" ht="12.75" customHeight="1">
      <c r="A528" s="103"/>
      <c r="B528" s="103"/>
      <c r="C528" s="103"/>
      <c r="D528" s="103"/>
      <c r="E528" s="103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  <c r="Y528" s="103"/>
      <c r="Z528" s="103"/>
      <c r="AA528" s="103"/>
    </row>
    <row r="529" spans="1:27" ht="12.75" customHeight="1">
      <c r="A529" s="103"/>
      <c r="B529" s="103"/>
      <c r="C529" s="103"/>
      <c r="D529" s="103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  <c r="Y529" s="103"/>
      <c r="Z529" s="103"/>
      <c r="AA529" s="103"/>
    </row>
    <row r="530" spans="1:27" ht="12.75" customHeight="1">
      <c r="A530" s="103"/>
      <c r="B530" s="103"/>
      <c r="C530" s="103"/>
      <c r="D530" s="103"/>
      <c r="E530" s="103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  <c r="Y530" s="103"/>
      <c r="Z530" s="103"/>
      <c r="AA530" s="103"/>
    </row>
    <row r="531" spans="1:27" ht="12.75" customHeight="1">
      <c r="A531" s="103"/>
      <c r="B531" s="103"/>
      <c r="C531" s="103"/>
      <c r="D531" s="103"/>
      <c r="E531" s="103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  <c r="Y531" s="103"/>
      <c r="Z531" s="103"/>
      <c r="AA531" s="103"/>
    </row>
    <row r="532" spans="1:27" ht="12.75" customHeight="1">
      <c r="A532" s="103"/>
      <c r="B532" s="103"/>
      <c r="C532" s="103"/>
      <c r="D532" s="103"/>
      <c r="E532" s="103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  <c r="Y532" s="103"/>
      <c r="Z532" s="103"/>
      <c r="AA532" s="103"/>
    </row>
    <row r="533" spans="1:27" ht="12.75" customHeight="1">
      <c r="A533" s="103"/>
      <c r="B533" s="103"/>
      <c r="C533" s="103"/>
      <c r="D533" s="103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  <c r="Y533" s="103"/>
      <c r="Z533" s="103"/>
      <c r="AA533" s="103"/>
    </row>
    <row r="534" spans="1:27" ht="12.75" customHeight="1">
      <c r="A534" s="103"/>
      <c r="B534" s="103"/>
      <c r="C534" s="103"/>
      <c r="D534" s="103"/>
      <c r="E534" s="103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  <c r="Y534" s="103"/>
      <c r="Z534" s="103"/>
      <c r="AA534" s="103"/>
    </row>
    <row r="535" spans="1:27" ht="12.75" customHeight="1">
      <c r="A535" s="103"/>
      <c r="B535" s="103"/>
      <c r="C535" s="103"/>
      <c r="D535" s="103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  <c r="Y535" s="103"/>
      <c r="Z535" s="103"/>
      <c r="AA535" s="103"/>
    </row>
    <row r="536" spans="1:27" ht="12.75" customHeight="1">
      <c r="A536" s="103"/>
      <c r="B536" s="103"/>
      <c r="C536" s="103"/>
      <c r="D536" s="103"/>
      <c r="E536" s="103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  <c r="Y536" s="103"/>
      <c r="Z536" s="103"/>
      <c r="AA536" s="103"/>
    </row>
    <row r="537" spans="1:27" ht="12.75" customHeight="1">
      <c r="A537" s="103"/>
      <c r="B537" s="103"/>
      <c r="C537" s="103"/>
      <c r="D537" s="103"/>
      <c r="E537" s="103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  <c r="Y537" s="103"/>
      <c r="Z537" s="103"/>
      <c r="AA537" s="103"/>
    </row>
    <row r="538" spans="1:27" ht="12.75" customHeight="1">
      <c r="A538" s="103"/>
      <c r="B538" s="103"/>
      <c r="C538" s="103"/>
      <c r="D538" s="103"/>
      <c r="E538" s="103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  <c r="Y538" s="103"/>
      <c r="Z538" s="103"/>
      <c r="AA538" s="103"/>
    </row>
    <row r="539" spans="1:27" ht="12.75" customHeight="1">
      <c r="A539" s="103"/>
      <c r="B539" s="103"/>
      <c r="C539" s="103"/>
      <c r="D539" s="103"/>
      <c r="E539" s="103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  <c r="Y539" s="103"/>
      <c r="Z539" s="103"/>
      <c r="AA539" s="103"/>
    </row>
    <row r="540" spans="1:27" ht="12.75" customHeight="1">
      <c r="A540" s="103"/>
      <c r="B540" s="103"/>
      <c r="C540" s="103"/>
      <c r="D540" s="103"/>
      <c r="E540" s="103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  <c r="Y540" s="103"/>
      <c r="Z540" s="103"/>
      <c r="AA540" s="103"/>
    </row>
    <row r="541" spans="1:27" ht="12.75" customHeight="1">
      <c r="A541" s="103"/>
      <c r="B541" s="103"/>
      <c r="C541" s="103"/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  <c r="Y541" s="103"/>
      <c r="Z541" s="103"/>
      <c r="AA541" s="103"/>
    </row>
    <row r="542" spans="1:27" ht="12.75" customHeight="1">
      <c r="A542" s="103"/>
      <c r="B542" s="103"/>
      <c r="C542" s="103"/>
      <c r="D542" s="103"/>
      <c r="E542" s="103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  <c r="Y542" s="103"/>
      <c r="Z542" s="103"/>
      <c r="AA542" s="103"/>
    </row>
    <row r="543" spans="1:27" ht="12.75" customHeight="1">
      <c r="A543" s="103"/>
      <c r="B543" s="103"/>
      <c r="C543" s="103"/>
      <c r="D543" s="103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  <c r="Y543" s="103"/>
      <c r="Z543" s="103"/>
      <c r="AA543" s="103"/>
    </row>
    <row r="544" spans="1:27" ht="12.75" customHeight="1">
      <c r="A544" s="103"/>
      <c r="B544" s="103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</row>
    <row r="545" spans="1:27" ht="12.75" customHeight="1">
      <c r="A545" s="103"/>
      <c r="B545" s="103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</row>
    <row r="546" spans="1:27" ht="12.75" customHeight="1">
      <c r="A546" s="103"/>
      <c r="B546" s="103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</row>
    <row r="547" spans="1:27" ht="12.75" customHeight="1">
      <c r="A547" s="103"/>
      <c r="B547" s="103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</row>
    <row r="548" spans="1:27" ht="12.75" customHeight="1">
      <c r="A548" s="103"/>
      <c r="B548" s="103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</row>
    <row r="549" spans="1:27" ht="12.75" customHeight="1">
      <c r="A549" s="103"/>
      <c r="B549" s="103"/>
      <c r="C549" s="103"/>
      <c r="D549" s="103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  <c r="Y549" s="103"/>
      <c r="Z549" s="103"/>
      <c r="AA549" s="103"/>
    </row>
    <row r="550" spans="1:27" ht="12.75" customHeight="1">
      <c r="A550" s="103"/>
      <c r="B550" s="103"/>
      <c r="C550" s="103"/>
      <c r="D550" s="103"/>
      <c r="E550" s="103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  <c r="Y550" s="103"/>
      <c r="Z550" s="103"/>
      <c r="AA550" s="103"/>
    </row>
    <row r="551" spans="1:27" ht="12.75" customHeight="1">
      <c r="A551" s="103"/>
      <c r="B551" s="103"/>
      <c r="C551" s="103"/>
      <c r="D551" s="103"/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  <c r="Y551" s="103"/>
      <c r="Z551" s="103"/>
      <c r="AA551" s="103"/>
    </row>
    <row r="552" spans="1:27" ht="12.75" customHeight="1">
      <c r="A552" s="103"/>
      <c r="B552" s="103"/>
      <c r="C552" s="103"/>
      <c r="D552" s="103"/>
      <c r="E552" s="103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  <c r="Y552" s="103"/>
      <c r="Z552" s="103"/>
      <c r="AA552" s="103"/>
    </row>
    <row r="553" spans="1:27" ht="12.75" customHeight="1">
      <c r="A553" s="103"/>
      <c r="B553" s="103"/>
      <c r="C553" s="103"/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  <c r="Y553" s="103"/>
      <c r="Z553" s="103"/>
      <c r="AA553" s="103"/>
    </row>
    <row r="554" spans="1:27" ht="12.75" customHeight="1">
      <c r="A554" s="103"/>
      <c r="B554" s="103"/>
      <c r="C554" s="103"/>
      <c r="D554" s="103"/>
      <c r="E554" s="103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  <c r="Y554" s="103"/>
      <c r="Z554" s="103"/>
      <c r="AA554" s="103"/>
    </row>
    <row r="555" spans="1:27" ht="12.75" customHeight="1">
      <c r="A555" s="103"/>
      <c r="B555" s="103"/>
      <c r="C555" s="103"/>
      <c r="D555" s="103"/>
      <c r="E555" s="103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  <c r="Y555" s="103"/>
      <c r="Z555" s="103"/>
      <c r="AA555" s="103"/>
    </row>
    <row r="556" spans="1:27" ht="12.75" customHeight="1">
      <c r="A556" s="103"/>
      <c r="B556" s="103"/>
      <c r="C556" s="103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  <c r="AA556" s="103"/>
    </row>
    <row r="557" spans="1:27" ht="12.75" customHeight="1">
      <c r="A557" s="103"/>
      <c r="B557" s="103"/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  <c r="AA557" s="103"/>
    </row>
    <row r="558" spans="1:27" ht="12.75" customHeight="1">
      <c r="A558" s="103"/>
      <c r="B558" s="103"/>
      <c r="C558" s="103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  <c r="AA558" s="103"/>
    </row>
    <row r="559" spans="1:27" ht="12.75" customHeight="1">
      <c r="A559" s="103"/>
      <c r="B559" s="103"/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  <c r="AA559" s="103"/>
    </row>
    <row r="560" spans="1:27" ht="12.75" customHeight="1">
      <c r="A560" s="103"/>
      <c r="B560" s="103"/>
      <c r="C560" s="103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  <c r="AA560" s="103"/>
    </row>
    <row r="561" spans="1:27" ht="12.75" customHeight="1">
      <c r="A561" s="103"/>
      <c r="B561" s="103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  <c r="AA561" s="103"/>
    </row>
    <row r="562" spans="1:27" ht="12.75" customHeight="1">
      <c r="A562" s="103"/>
      <c r="B562" s="103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  <c r="AA562" s="103"/>
    </row>
    <row r="563" spans="1:27" ht="12.75" customHeight="1">
      <c r="A563" s="103"/>
      <c r="B563" s="103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</row>
    <row r="564" spans="1:27" ht="12.75" customHeight="1">
      <c r="A564" s="103"/>
      <c r="B564" s="103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</row>
    <row r="565" spans="1:27" ht="12.75" customHeight="1">
      <c r="A565" s="103"/>
      <c r="B565" s="103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  <c r="AA565" s="103"/>
    </row>
    <row r="566" spans="1:27" ht="12.75" customHeight="1">
      <c r="A566" s="103"/>
      <c r="B566" s="103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  <c r="AA566" s="103"/>
    </row>
    <row r="567" spans="1:27" ht="12.75" customHeight="1">
      <c r="A567" s="103"/>
      <c r="B567" s="103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  <c r="AA567" s="103"/>
    </row>
    <row r="568" spans="1:27" ht="12.75" customHeight="1">
      <c r="A568" s="103"/>
      <c r="B568" s="103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</row>
    <row r="569" spans="1:27" ht="12.75" customHeight="1">
      <c r="A569" s="103"/>
      <c r="B569" s="103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</row>
    <row r="570" spans="1:27" ht="12.75" customHeight="1">
      <c r="A570" s="103"/>
      <c r="B570" s="103"/>
      <c r="C570" s="103"/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  <c r="Y570" s="103"/>
      <c r="Z570" s="103"/>
      <c r="AA570" s="103"/>
    </row>
    <row r="571" spans="1:27" ht="12.75" customHeight="1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  <c r="Y571" s="103"/>
      <c r="Z571" s="103"/>
      <c r="AA571" s="103"/>
    </row>
    <row r="572" spans="1:27" ht="12.75" customHeight="1">
      <c r="A572" s="103"/>
      <c r="B572" s="103"/>
      <c r="C572" s="103"/>
      <c r="D572" s="103"/>
      <c r="E572" s="103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  <c r="Y572" s="103"/>
      <c r="Z572" s="103"/>
      <c r="AA572" s="103"/>
    </row>
    <row r="573" spans="1:27" ht="12.75" customHeight="1">
      <c r="A573" s="103"/>
      <c r="B573" s="103"/>
      <c r="C573" s="103"/>
      <c r="D573" s="103"/>
      <c r="E573" s="103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  <c r="Y573" s="103"/>
      <c r="Z573" s="103"/>
      <c r="AA573" s="103"/>
    </row>
    <row r="574" spans="1:27" ht="12.75" customHeight="1">
      <c r="A574" s="103"/>
      <c r="B574" s="103"/>
      <c r="C574" s="103"/>
      <c r="D574" s="103"/>
      <c r="E574" s="103"/>
      <c r="F574" s="103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  <c r="Y574" s="103"/>
      <c r="Z574" s="103"/>
      <c r="AA574" s="103"/>
    </row>
    <row r="575" spans="1:27" ht="12.75" customHeight="1">
      <c r="A575" s="103"/>
      <c r="B575" s="103"/>
      <c r="C575" s="103"/>
      <c r="D575" s="103"/>
      <c r="E575" s="103"/>
      <c r="F575" s="103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  <c r="Y575" s="103"/>
      <c r="Z575" s="103"/>
      <c r="AA575" s="103"/>
    </row>
    <row r="576" spans="1:27" ht="12.75" customHeight="1">
      <c r="A576" s="103"/>
      <c r="B576" s="103"/>
      <c r="C576" s="103"/>
      <c r="D576" s="103"/>
      <c r="E576" s="103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  <c r="Y576" s="103"/>
      <c r="Z576" s="103"/>
      <c r="AA576" s="103"/>
    </row>
    <row r="577" spans="1:27" ht="12.75" customHeight="1">
      <c r="A577" s="103"/>
      <c r="B577" s="103"/>
      <c r="C577" s="103"/>
      <c r="D577" s="103"/>
      <c r="E577" s="103"/>
      <c r="F577" s="103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  <c r="Y577" s="103"/>
      <c r="Z577" s="103"/>
      <c r="AA577" s="103"/>
    </row>
    <row r="578" spans="1:27" ht="12.75" customHeight="1">
      <c r="A578" s="103"/>
      <c r="B578" s="103"/>
      <c r="C578" s="103"/>
      <c r="D578" s="103"/>
      <c r="E578" s="103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  <c r="Y578" s="103"/>
      <c r="Z578" s="103"/>
      <c r="AA578" s="103"/>
    </row>
    <row r="579" spans="1:27" ht="12.75" customHeight="1">
      <c r="A579" s="103"/>
      <c r="B579" s="103"/>
      <c r="C579" s="103"/>
      <c r="D579" s="103"/>
      <c r="E579" s="103"/>
      <c r="F579" s="103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  <c r="Y579" s="103"/>
      <c r="Z579" s="103"/>
      <c r="AA579" s="103"/>
    </row>
    <row r="580" spans="1:27" ht="12.75" customHeight="1">
      <c r="A580" s="103"/>
      <c r="B580" s="103"/>
      <c r="C580" s="103"/>
      <c r="D580" s="103"/>
      <c r="E580" s="103"/>
      <c r="F580" s="103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  <c r="Y580" s="103"/>
      <c r="Z580" s="103"/>
      <c r="AA580" s="103"/>
    </row>
    <row r="581" spans="1:27" ht="12.75" customHeight="1">
      <c r="A581" s="103"/>
      <c r="B581" s="103"/>
      <c r="C581" s="103"/>
      <c r="D581" s="103"/>
      <c r="E581" s="103"/>
      <c r="F581" s="103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  <c r="Y581" s="103"/>
      <c r="Z581" s="103"/>
      <c r="AA581" s="103"/>
    </row>
    <row r="582" spans="1:27" ht="12.75" customHeight="1">
      <c r="A582" s="103"/>
      <c r="B582" s="103"/>
      <c r="C582" s="103"/>
      <c r="D582" s="103"/>
      <c r="E582" s="103"/>
      <c r="F582" s="103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  <c r="Y582" s="103"/>
      <c r="Z582" s="103"/>
      <c r="AA582" s="103"/>
    </row>
    <row r="583" spans="1:27" ht="12.75" customHeight="1">
      <c r="A583" s="103"/>
      <c r="B583" s="103"/>
      <c r="C583" s="103"/>
      <c r="D583" s="103"/>
      <c r="E583" s="103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  <c r="Y583" s="103"/>
      <c r="Z583" s="103"/>
      <c r="AA583" s="103"/>
    </row>
    <row r="584" spans="1:27" ht="12.75" customHeight="1">
      <c r="A584" s="103"/>
      <c r="B584" s="103"/>
      <c r="C584" s="103"/>
      <c r="D584" s="103"/>
      <c r="E584" s="103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  <c r="Y584" s="103"/>
      <c r="Z584" s="103"/>
      <c r="AA584" s="103"/>
    </row>
    <row r="585" spans="1:27" ht="12.75" customHeight="1">
      <c r="A585" s="103"/>
      <c r="B585" s="103"/>
      <c r="C585" s="103"/>
      <c r="D585" s="103"/>
      <c r="E585" s="103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  <c r="Y585" s="103"/>
      <c r="Z585" s="103"/>
      <c r="AA585" s="103"/>
    </row>
    <row r="586" spans="1:27" ht="12.75" customHeight="1">
      <c r="A586" s="103"/>
      <c r="B586" s="103"/>
      <c r="C586" s="103"/>
      <c r="D586" s="103"/>
      <c r="E586" s="103"/>
      <c r="F586" s="103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  <c r="Y586" s="103"/>
      <c r="Z586" s="103"/>
      <c r="AA586" s="103"/>
    </row>
    <row r="587" spans="1:27" ht="12.75" customHeight="1">
      <c r="A587" s="103"/>
      <c r="B587" s="103"/>
      <c r="C587" s="103"/>
      <c r="D587" s="103"/>
      <c r="E587" s="103"/>
      <c r="F587" s="103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  <c r="Y587" s="103"/>
      <c r="Z587" s="103"/>
      <c r="AA587" s="103"/>
    </row>
    <row r="588" spans="1:27" ht="12.75" customHeight="1">
      <c r="A588" s="103"/>
      <c r="B588" s="103"/>
      <c r="C588" s="103"/>
      <c r="D588" s="103"/>
      <c r="E588" s="103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  <c r="Y588" s="103"/>
      <c r="Z588" s="103"/>
      <c r="AA588" s="103"/>
    </row>
    <row r="589" spans="1:27" ht="12.75" customHeight="1">
      <c r="A589" s="103"/>
      <c r="B589" s="103"/>
      <c r="C589" s="103"/>
      <c r="D589" s="103"/>
      <c r="E589" s="103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  <c r="Y589" s="103"/>
      <c r="Z589" s="103"/>
      <c r="AA589" s="103"/>
    </row>
    <row r="590" spans="1:27" ht="12.75" customHeight="1">
      <c r="A590" s="103"/>
      <c r="B590" s="103"/>
      <c r="C590" s="103"/>
      <c r="D590" s="103"/>
      <c r="E590" s="103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  <c r="Y590" s="103"/>
      <c r="Z590" s="103"/>
      <c r="AA590" s="103"/>
    </row>
    <row r="591" spans="1:27" ht="12.75" customHeight="1">
      <c r="A591" s="103"/>
      <c r="B591" s="103"/>
      <c r="C591" s="103"/>
      <c r="D591" s="103"/>
      <c r="E591" s="103"/>
      <c r="F591" s="103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  <c r="Y591" s="103"/>
      <c r="Z591" s="103"/>
      <c r="AA591" s="103"/>
    </row>
    <row r="592" spans="1:27" ht="12.75" customHeight="1">
      <c r="A592" s="103"/>
      <c r="B592" s="103"/>
      <c r="C592" s="103"/>
      <c r="D592" s="103"/>
      <c r="E592" s="103"/>
      <c r="F592" s="103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  <c r="Y592" s="103"/>
      <c r="Z592" s="103"/>
      <c r="AA592" s="103"/>
    </row>
    <row r="593" spans="1:27" ht="12.75" customHeight="1">
      <c r="A593" s="103"/>
      <c r="B593" s="103"/>
      <c r="C593" s="103"/>
      <c r="D593" s="103"/>
      <c r="E593" s="103"/>
      <c r="F593" s="103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  <c r="Y593" s="103"/>
      <c r="Z593" s="103"/>
      <c r="AA593" s="103"/>
    </row>
    <row r="594" spans="1:27" ht="12.75" customHeight="1">
      <c r="A594" s="103"/>
      <c r="B594" s="103"/>
      <c r="C594" s="103"/>
      <c r="D594" s="103"/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  <c r="Y594" s="103"/>
      <c r="Z594" s="103"/>
      <c r="AA594" s="103"/>
    </row>
    <row r="595" spans="1:27" ht="12.75" customHeight="1">
      <c r="A595" s="103"/>
      <c r="B595" s="103"/>
      <c r="C595" s="103"/>
      <c r="D595" s="103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  <c r="Y595" s="103"/>
      <c r="Z595" s="103"/>
      <c r="AA595" s="103"/>
    </row>
    <row r="596" spans="1:27" ht="12.75" customHeight="1">
      <c r="A596" s="103"/>
      <c r="B596" s="103"/>
      <c r="C596" s="103"/>
      <c r="D596" s="103"/>
      <c r="E596" s="103"/>
      <c r="F596" s="103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  <c r="Y596" s="103"/>
      <c r="Z596" s="103"/>
      <c r="AA596" s="103"/>
    </row>
    <row r="597" spans="1:27" ht="12.75" customHeight="1">
      <c r="A597" s="103"/>
      <c r="B597" s="103"/>
      <c r="C597" s="103"/>
      <c r="D597" s="103"/>
      <c r="E597" s="103"/>
      <c r="F597" s="103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  <c r="Y597" s="103"/>
      <c r="Z597" s="103"/>
      <c r="AA597" s="103"/>
    </row>
    <row r="598" spans="1:27" ht="12.75" customHeight="1">
      <c r="A598" s="103"/>
      <c r="B598" s="103"/>
      <c r="C598" s="103"/>
      <c r="D598" s="103"/>
      <c r="E598" s="103"/>
      <c r="F598" s="103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  <c r="Y598" s="103"/>
      <c r="Z598" s="103"/>
      <c r="AA598" s="103"/>
    </row>
    <row r="599" spans="1:27" ht="12.75" customHeight="1">
      <c r="A599" s="103"/>
      <c r="B599" s="103"/>
      <c r="C599" s="103"/>
      <c r="D599" s="103"/>
      <c r="E599" s="103"/>
      <c r="F599" s="103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  <c r="Y599" s="103"/>
      <c r="Z599" s="103"/>
      <c r="AA599" s="103"/>
    </row>
    <row r="600" spans="1:27" ht="12.75" customHeight="1">
      <c r="A600" s="103"/>
      <c r="B600" s="103"/>
      <c r="C600" s="103"/>
      <c r="D600" s="103"/>
      <c r="E600" s="103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  <c r="Y600" s="103"/>
      <c r="Z600" s="103"/>
      <c r="AA600" s="103"/>
    </row>
    <row r="601" spans="1:27" ht="12.75" customHeight="1">
      <c r="A601" s="103"/>
      <c r="B601" s="103"/>
      <c r="C601" s="103"/>
      <c r="D601" s="103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  <c r="Y601" s="103"/>
      <c r="Z601" s="103"/>
      <c r="AA601" s="103"/>
    </row>
    <row r="602" spans="1:27" ht="12.75" customHeight="1">
      <c r="A602" s="103"/>
      <c r="B602" s="103"/>
      <c r="C602" s="103"/>
      <c r="D602" s="103"/>
      <c r="E602" s="103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  <c r="Y602" s="103"/>
      <c r="Z602" s="103"/>
      <c r="AA602" s="103"/>
    </row>
    <row r="603" spans="1:27" ht="12.75" customHeight="1">
      <c r="A603" s="103"/>
      <c r="B603" s="103"/>
      <c r="C603" s="103"/>
      <c r="D603" s="103"/>
      <c r="E603" s="103"/>
      <c r="F603" s="103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  <c r="Y603" s="103"/>
      <c r="Z603" s="103"/>
      <c r="AA603" s="103"/>
    </row>
    <row r="604" spans="1:27" ht="12.75" customHeight="1">
      <c r="A604" s="103"/>
      <c r="B604" s="103"/>
      <c r="C604" s="103"/>
      <c r="D604" s="103"/>
      <c r="E604" s="103"/>
      <c r="F604" s="103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  <c r="Y604" s="103"/>
      <c r="Z604" s="103"/>
      <c r="AA604" s="103"/>
    </row>
    <row r="605" spans="1:27" ht="12.75" customHeight="1">
      <c r="A605" s="103"/>
      <c r="B605" s="103"/>
      <c r="C605" s="103"/>
      <c r="D605" s="103"/>
      <c r="E605" s="103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  <c r="Y605" s="103"/>
      <c r="Z605" s="103"/>
      <c r="AA605" s="103"/>
    </row>
    <row r="606" spans="1:27" ht="12.75" customHeight="1">
      <c r="A606" s="103"/>
      <c r="B606" s="103"/>
      <c r="C606" s="103"/>
      <c r="D606" s="103"/>
      <c r="E606" s="103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  <c r="Y606" s="103"/>
      <c r="Z606" s="103"/>
      <c r="AA606" s="103"/>
    </row>
    <row r="607" spans="1:27" ht="12.75" customHeight="1">
      <c r="A607" s="103"/>
      <c r="B607" s="103"/>
      <c r="C607" s="103"/>
      <c r="D607" s="103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  <c r="Y607" s="103"/>
      <c r="Z607" s="103"/>
      <c r="AA607" s="103"/>
    </row>
    <row r="608" spans="1:27" ht="12.75" customHeight="1">
      <c r="A608" s="103"/>
      <c r="B608" s="103"/>
      <c r="C608" s="103"/>
      <c r="D608" s="103"/>
      <c r="E608" s="103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  <c r="Y608" s="103"/>
      <c r="Z608" s="103"/>
      <c r="AA608" s="103"/>
    </row>
    <row r="609" spans="1:27" ht="12.75" customHeight="1">
      <c r="A609" s="103"/>
      <c r="B609" s="103"/>
      <c r="C609" s="103"/>
      <c r="D609" s="103"/>
      <c r="E609" s="103"/>
      <c r="F609" s="103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  <c r="Y609" s="103"/>
      <c r="Z609" s="103"/>
      <c r="AA609" s="103"/>
    </row>
    <row r="610" spans="1:27" ht="12.75" customHeight="1">
      <c r="A610" s="103"/>
      <c r="B610" s="103"/>
      <c r="C610" s="103"/>
      <c r="D610" s="103"/>
      <c r="E610" s="103"/>
      <c r="F610" s="103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  <c r="Y610" s="103"/>
      <c r="Z610" s="103"/>
      <c r="AA610" s="103"/>
    </row>
    <row r="611" spans="1:27" ht="12.75" customHeight="1">
      <c r="A611" s="103"/>
      <c r="B611" s="103"/>
      <c r="C611" s="103"/>
      <c r="D611" s="103"/>
      <c r="E611" s="103"/>
      <c r="F611" s="103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  <c r="Y611" s="103"/>
      <c r="Z611" s="103"/>
      <c r="AA611" s="103"/>
    </row>
    <row r="612" spans="1:27" ht="12.75" customHeight="1">
      <c r="A612" s="103"/>
      <c r="B612" s="103"/>
      <c r="C612" s="103"/>
      <c r="D612" s="103"/>
      <c r="E612" s="103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  <c r="Y612" s="103"/>
      <c r="Z612" s="103"/>
      <c r="AA612" s="103"/>
    </row>
    <row r="613" spans="1:27" ht="12.75" customHeight="1">
      <c r="A613" s="103"/>
      <c r="B613" s="103"/>
      <c r="C613" s="103"/>
      <c r="D613" s="103"/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  <c r="Y613" s="103"/>
      <c r="Z613" s="103"/>
      <c r="AA613" s="103"/>
    </row>
    <row r="614" spans="1:27" ht="12.75" customHeight="1">
      <c r="A614" s="103"/>
      <c r="B614" s="103"/>
      <c r="C614" s="103"/>
      <c r="D614" s="103"/>
      <c r="E614" s="103"/>
      <c r="F614" s="103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  <c r="Y614" s="103"/>
      <c r="Z614" s="103"/>
      <c r="AA614" s="103"/>
    </row>
    <row r="615" spans="1:27" ht="12.75" customHeight="1">
      <c r="A615" s="103"/>
      <c r="B615" s="103"/>
      <c r="C615" s="103"/>
      <c r="D615" s="103"/>
      <c r="E615" s="103"/>
      <c r="F615" s="103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  <c r="Y615" s="103"/>
      <c r="Z615" s="103"/>
      <c r="AA615" s="103"/>
    </row>
    <row r="616" spans="1:27" ht="12.75" customHeight="1">
      <c r="A616" s="103"/>
      <c r="B616" s="103"/>
      <c r="C616" s="103"/>
      <c r="D616" s="103"/>
      <c r="E616" s="103"/>
      <c r="F616" s="103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  <c r="Y616" s="103"/>
      <c r="Z616" s="103"/>
      <c r="AA616" s="103"/>
    </row>
    <row r="617" spans="1:27" ht="12.75" customHeight="1">
      <c r="A617" s="103"/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  <c r="Y617" s="103"/>
      <c r="Z617" s="103"/>
      <c r="AA617" s="103"/>
    </row>
    <row r="618" spans="1:27" ht="12.75" customHeight="1">
      <c r="A618" s="103"/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</row>
    <row r="619" spans="1:27" ht="12.75" customHeight="1">
      <c r="A619" s="103"/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</row>
    <row r="620" spans="1:27" ht="12.75" customHeight="1">
      <c r="A620" s="103"/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</row>
    <row r="621" spans="1:27" ht="12.75" customHeight="1">
      <c r="A621" s="103"/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</row>
    <row r="622" spans="1:27" ht="12.75" customHeight="1">
      <c r="A622" s="103"/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</row>
    <row r="623" spans="1:27" ht="12.75" customHeight="1">
      <c r="A623" s="103"/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</row>
    <row r="624" spans="1:27" ht="12.75" customHeight="1">
      <c r="A624" s="103"/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</row>
    <row r="625" spans="1:27" ht="12.75" customHeight="1">
      <c r="A625" s="103"/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</row>
    <row r="626" spans="1:27" ht="12.75" customHeight="1">
      <c r="A626" s="103"/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</row>
    <row r="627" spans="1:27" ht="12.75" customHeight="1">
      <c r="A627" s="103"/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</row>
    <row r="628" spans="1:27" ht="12.75" customHeight="1">
      <c r="A628" s="103"/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</row>
    <row r="629" spans="1:27" ht="12.75" customHeight="1">
      <c r="A629" s="103"/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</row>
    <row r="630" spans="1:27" ht="12.75" customHeight="1">
      <c r="A630" s="103"/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</row>
    <row r="631" spans="1:27" ht="12.75" customHeight="1">
      <c r="A631" s="103"/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</row>
    <row r="632" spans="1:27" ht="12.75" customHeight="1">
      <c r="A632" s="103"/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</row>
    <row r="633" spans="1:27" ht="12.75" customHeight="1">
      <c r="A633" s="103"/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</row>
    <row r="634" spans="1:27" ht="12.75" customHeight="1">
      <c r="A634" s="103"/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</row>
    <row r="635" spans="1:27" ht="12.75" customHeight="1">
      <c r="A635" s="103"/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</row>
    <row r="636" spans="1:27" ht="12.75" customHeight="1">
      <c r="A636" s="103"/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</row>
    <row r="637" spans="1:27" ht="12.75" customHeight="1">
      <c r="A637" s="103"/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</row>
    <row r="638" spans="1:27" ht="12.75" customHeight="1">
      <c r="A638" s="103"/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</row>
    <row r="639" spans="1:27" ht="12.75" customHeight="1">
      <c r="A639" s="103"/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</row>
    <row r="640" spans="1:27" ht="12.75" customHeight="1">
      <c r="A640" s="103"/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</row>
    <row r="641" spans="1:27" ht="12.75" customHeight="1">
      <c r="A641" s="103"/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</row>
    <row r="642" spans="1:27" ht="12.75" customHeight="1">
      <c r="A642" s="103"/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</row>
    <row r="643" spans="1:27" ht="12.75" customHeight="1">
      <c r="A643" s="103"/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</row>
    <row r="644" spans="1:27" ht="12.75" customHeight="1">
      <c r="A644" s="103"/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</row>
    <row r="645" spans="1:27" ht="12.75" customHeight="1">
      <c r="A645" s="103"/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</row>
    <row r="646" spans="1:27" ht="12.75" customHeight="1">
      <c r="A646" s="103"/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</row>
    <row r="647" spans="1:27" ht="12.75" customHeight="1">
      <c r="A647" s="103"/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</row>
    <row r="648" spans="1:27" ht="12.75" customHeight="1">
      <c r="A648" s="103"/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</row>
    <row r="649" spans="1:27" ht="12.75" customHeight="1">
      <c r="A649" s="103"/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</row>
    <row r="650" spans="1:27" ht="12.75" customHeight="1">
      <c r="A650" s="103"/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</row>
    <row r="651" spans="1:27" ht="12.75" customHeight="1">
      <c r="A651" s="103"/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</row>
    <row r="652" spans="1:27" ht="12.75" customHeight="1">
      <c r="A652" s="103"/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</row>
    <row r="653" spans="1:27" ht="12.75" customHeight="1">
      <c r="A653" s="103"/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</row>
    <row r="654" spans="1:27" ht="12.75" customHeight="1">
      <c r="A654" s="103"/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</row>
    <row r="655" spans="1:27" ht="12.75" customHeight="1">
      <c r="A655" s="103"/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</row>
    <row r="656" spans="1:27" ht="12.75" customHeight="1">
      <c r="A656" s="103"/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</row>
    <row r="657" spans="1:27" ht="12.75" customHeight="1">
      <c r="A657" s="103"/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</row>
    <row r="658" spans="1:27" ht="12.75" customHeight="1">
      <c r="A658" s="103"/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</row>
    <row r="659" spans="1:27" ht="12.75" customHeight="1">
      <c r="A659" s="103"/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</row>
    <row r="660" spans="1:27" ht="12.75" customHeight="1">
      <c r="A660" s="103"/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</row>
    <row r="661" spans="1:27" ht="12.75" customHeight="1">
      <c r="A661" s="103"/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</row>
    <row r="662" spans="1:27" ht="12.75" customHeight="1">
      <c r="A662" s="103"/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</row>
    <row r="663" spans="1:27" ht="12.75" customHeight="1">
      <c r="A663" s="103"/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</row>
    <row r="664" spans="1:27" ht="12.75" customHeight="1">
      <c r="A664" s="103"/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</row>
    <row r="665" spans="1:27" ht="12.75" customHeight="1">
      <c r="A665" s="103"/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</row>
    <row r="666" spans="1:27" ht="12.75" customHeight="1">
      <c r="A666" s="103"/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</row>
    <row r="667" spans="1:27" ht="12.75" customHeight="1">
      <c r="A667" s="103"/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</row>
    <row r="668" spans="1:27" ht="12.75" customHeight="1">
      <c r="A668" s="103"/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</row>
    <row r="669" spans="1:27" ht="12.75" customHeight="1">
      <c r="A669" s="103"/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</row>
    <row r="670" spans="1:27" ht="12.75" customHeight="1">
      <c r="A670" s="103"/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</row>
    <row r="671" spans="1:27" ht="12.75" customHeight="1">
      <c r="A671" s="103"/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</row>
    <row r="672" spans="1:27" ht="12.75" customHeight="1">
      <c r="A672" s="103"/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</row>
    <row r="673" spans="1:27" ht="12.75" customHeight="1">
      <c r="A673" s="103"/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</row>
    <row r="674" spans="1:27" ht="12.75" customHeight="1">
      <c r="A674" s="103"/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</row>
    <row r="675" spans="1:27" ht="12.75" customHeight="1">
      <c r="A675" s="103"/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</row>
    <row r="676" spans="1:27" ht="12.75" customHeight="1">
      <c r="A676" s="103"/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</row>
    <row r="677" spans="1:27" ht="12.75" customHeight="1">
      <c r="A677" s="103"/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</row>
    <row r="678" spans="1:27" ht="12.75" customHeight="1">
      <c r="A678" s="103"/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</row>
    <row r="679" spans="1:27" ht="12.75" customHeight="1">
      <c r="A679" s="103"/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</row>
    <row r="680" spans="1:27" ht="12.75" customHeight="1">
      <c r="A680" s="103"/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</row>
    <row r="681" spans="1:27" ht="12.75" customHeight="1">
      <c r="A681" s="103"/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</row>
    <row r="682" spans="1:27" ht="12.75" customHeight="1">
      <c r="A682" s="103"/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</row>
    <row r="683" spans="1:27" ht="12.75" customHeight="1">
      <c r="A683" s="103"/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</row>
    <row r="684" spans="1:27" ht="12.75" customHeight="1">
      <c r="A684" s="103"/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</row>
    <row r="685" spans="1:27" ht="12.75" customHeight="1">
      <c r="A685" s="103"/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</row>
    <row r="686" spans="1:27" ht="12.75" customHeight="1">
      <c r="A686" s="103"/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</row>
    <row r="687" spans="1:27" ht="12.75" customHeight="1">
      <c r="A687" s="103"/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</row>
    <row r="688" spans="1:27" ht="12.75" customHeight="1">
      <c r="A688" s="103"/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</row>
    <row r="689" spans="1:27" ht="12.75" customHeight="1">
      <c r="A689" s="103"/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</row>
    <row r="690" spans="1:27" ht="12.75" customHeight="1">
      <c r="A690" s="103"/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</row>
    <row r="691" spans="1:27" ht="12.75" customHeight="1">
      <c r="A691" s="103"/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</row>
    <row r="692" spans="1:27" ht="12.75" customHeight="1">
      <c r="A692" s="103"/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</row>
    <row r="693" spans="1:27" ht="12.75" customHeight="1">
      <c r="A693" s="103"/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</row>
    <row r="694" spans="1:27" ht="12.75" customHeight="1">
      <c r="A694" s="103"/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</row>
    <row r="695" spans="1:27" ht="12.75" customHeight="1">
      <c r="A695" s="103"/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</row>
    <row r="696" spans="1:27" ht="12.75" customHeight="1">
      <c r="A696" s="103"/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</row>
    <row r="697" spans="1:27" ht="12.75" customHeight="1">
      <c r="A697" s="103"/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</row>
    <row r="698" spans="1:27" ht="12.75" customHeight="1">
      <c r="A698" s="103"/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</row>
    <row r="699" spans="1:27" ht="12.75" customHeight="1">
      <c r="A699" s="103"/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</row>
    <row r="700" spans="1:27" ht="12.75" customHeight="1">
      <c r="A700" s="103"/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</row>
    <row r="701" spans="1:27" ht="12.75" customHeight="1">
      <c r="A701" s="103"/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</row>
    <row r="702" spans="1:27" ht="12.75" customHeight="1">
      <c r="A702" s="103"/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</row>
    <row r="703" spans="1:27" ht="12.75" customHeight="1">
      <c r="A703" s="103"/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</row>
    <row r="704" spans="1:27" ht="12.75" customHeight="1">
      <c r="A704" s="103"/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</row>
    <row r="705" spans="1:27" ht="12.75" customHeight="1">
      <c r="A705" s="103"/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</row>
    <row r="706" spans="1:27" ht="12.75" customHeight="1">
      <c r="A706" s="103"/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</row>
    <row r="707" spans="1:27" ht="12.75" customHeight="1">
      <c r="A707" s="103"/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</row>
    <row r="708" spans="1:27" ht="12.75" customHeight="1">
      <c r="A708" s="103"/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</row>
    <row r="709" spans="1:27" ht="12.75" customHeight="1">
      <c r="A709" s="103"/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</row>
    <row r="710" spans="1:27" ht="12.75" customHeight="1">
      <c r="A710" s="103"/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</row>
    <row r="711" spans="1:27" ht="12.75" customHeight="1">
      <c r="A711" s="103"/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</row>
    <row r="712" spans="1:27" ht="12.75" customHeight="1">
      <c r="A712" s="103"/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</row>
    <row r="713" spans="1:27" ht="12.75" customHeight="1">
      <c r="A713" s="103"/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</row>
    <row r="714" spans="1:27" ht="12.75" customHeight="1">
      <c r="A714" s="103"/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</row>
    <row r="715" spans="1:27" ht="12.75" customHeight="1">
      <c r="A715" s="103"/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</row>
    <row r="716" spans="1:27" ht="12.75" customHeight="1">
      <c r="A716" s="103"/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</row>
    <row r="717" spans="1:27" ht="12.75" customHeight="1">
      <c r="A717" s="103"/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</row>
    <row r="718" spans="1:27" ht="12.75" customHeight="1">
      <c r="A718" s="103"/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</row>
    <row r="719" spans="1:27" ht="12.75" customHeight="1">
      <c r="A719" s="103"/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</row>
    <row r="720" spans="1:27" ht="12.75" customHeight="1">
      <c r="A720" s="103"/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</row>
    <row r="721" spans="1:27" ht="12.75" customHeight="1">
      <c r="A721" s="103"/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</row>
    <row r="722" spans="1:27" ht="12.75" customHeight="1">
      <c r="A722" s="103"/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</row>
    <row r="723" spans="1:27" ht="12.75" customHeight="1">
      <c r="A723" s="103"/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</row>
    <row r="724" spans="1:27" ht="12.75" customHeight="1">
      <c r="A724" s="103"/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</row>
    <row r="725" spans="1:27" ht="12.75" customHeight="1">
      <c r="A725" s="103"/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</row>
    <row r="726" spans="1:27" ht="12.75" customHeight="1">
      <c r="A726" s="103"/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</row>
    <row r="727" spans="1:27" ht="12.75" customHeight="1">
      <c r="A727" s="103"/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</row>
    <row r="728" spans="1:27" ht="12.75" customHeight="1">
      <c r="A728" s="103"/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</row>
    <row r="729" spans="1:27" ht="12.75" customHeight="1">
      <c r="A729" s="103"/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</row>
    <row r="730" spans="1:27" ht="12.75" customHeight="1">
      <c r="A730" s="103"/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</row>
    <row r="731" spans="1:27" ht="12.75" customHeight="1">
      <c r="A731" s="103"/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</row>
    <row r="732" spans="1:27" ht="12.75" customHeight="1">
      <c r="A732" s="103"/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</row>
    <row r="733" spans="1:27" ht="12.75" customHeight="1">
      <c r="A733" s="103"/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</row>
    <row r="734" spans="1:27" ht="12.75" customHeight="1">
      <c r="A734" s="103"/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</row>
    <row r="735" spans="1:27" ht="12.75" customHeight="1">
      <c r="A735" s="103"/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</row>
    <row r="736" spans="1:27" ht="12.75" customHeight="1">
      <c r="A736" s="103"/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</row>
    <row r="737" spans="1:27" ht="12.75" customHeight="1">
      <c r="A737" s="103"/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</row>
    <row r="738" spans="1:27" ht="12.75" customHeight="1">
      <c r="A738" s="103"/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</row>
    <row r="739" spans="1:27" ht="12.75" customHeight="1">
      <c r="A739" s="103"/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</row>
    <row r="740" spans="1:27" ht="12.75" customHeight="1">
      <c r="A740" s="103"/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</row>
    <row r="741" spans="1:27" ht="12.75" customHeight="1">
      <c r="A741" s="103"/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</row>
    <row r="742" spans="1:27" ht="12.75" customHeight="1">
      <c r="A742" s="103"/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</row>
    <row r="743" spans="1:27" ht="12.75" customHeight="1">
      <c r="A743" s="103"/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</row>
    <row r="744" spans="1:27" ht="12.75" customHeight="1">
      <c r="A744" s="103"/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</row>
    <row r="745" spans="1:27" ht="12.75" customHeight="1">
      <c r="A745" s="103"/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</row>
    <row r="746" spans="1:27" ht="12.75" customHeight="1">
      <c r="A746" s="103"/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</row>
    <row r="747" spans="1:27" ht="12.75" customHeight="1">
      <c r="A747" s="103"/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</row>
    <row r="748" spans="1:27" ht="12.75" customHeight="1">
      <c r="A748" s="103"/>
      <c r="B748" s="103"/>
      <c r="C748" s="103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  <c r="AA748" s="103"/>
    </row>
    <row r="749" spans="1:27" ht="12.75" customHeight="1">
      <c r="A749" s="103"/>
      <c r="B749" s="103"/>
      <c r="C749" s="103"/>
      <c r="D749" s="103"/>
      <c r="E749" s="103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  <c r="Y749" s="103"/>
      <c r="Z749" s="103"/>
      <c r="AA749" s="103"/>
    </row>
    <row r="750" spans="1:27" ht="12.75" customHeight="1">
      <c r="A750" s="103"/>
      <c r="B750" s="103"/>
      <c r="C750" s="103"/>
      <c r="D750" s="103"/>
      <c r="E750" s="103"/>
      <c r="F750" s="103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  <c r="Y750" s="103"/>
      <c r="Z750" s="103"/>
      <c r="AA750" s="103"/>
    </row>
    <row r="751" spans="1:27" ht="12.75" customHeight="1">
      <c r="A751" s="103"/>
      <c r="B751" s="103"/>
      <c r="C751" s="103"/>
      <c r="D751" s="103"/>
      <c r="E751" s="103"/>
      <c r="F751" s="103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  <c r="Y751" s="103"/>
      <c r="Z751" s="103"/>
      <c r="AA751" s="103"/>
    </row>
    <row r="752" spans="1:27" ht="12.75" customHeight="1">
      <c r="A752" s="103"/>
      <c r="B752" s="103"/>
      <c r="C752" s="103"/>
      <c r="D752" s="103"/>
      <c r="E752" s="103"/>
      <c r="F752" s="103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  <c r="Y752" s="103"/>
      <c r="Z752" s="103"/>
      <c r="AA752" s="103"/>
    </row>
    <row r="753" spans="1:27" ht="12.75" customHeight="1">
      <c r="A753" s="103"/>
      <c r="B753" s="103"/>
      <c r="C753" s="103"/>
      <c r="D753" s="103"/>
      <c r="E753" s="103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  <c r="Y753" s="103"/>
      <c r="Z753" s="103"/>
      <c r="AA753" s="103"/>
    </row>
    <row r="754" spans="1:27" ht="12.75" customHeight="1">
      <c r="A754" s="103"/>
      <c r="B754" s="103"/>
      <c r="C754" s="103"/>
      <c r="D754" s="103"/>
      <c r="E754" s="103"/>
      <c r="F754" s="103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  <c r="Y754" s="103"/>
      <c r="Z754" s="103"/>
      <c r="AA754" s="103"/>
    </row>
    <row r="755" spans="1:27" ht="12.75" customHeight="1">
      <c r="A755" s="103"/>
      <c r="B755" s="103"/>
      <c r="C755" s="103"/>
      <c r="D755" s="103"/>
      <c r="E755" s="103"/>
      <c r="F755" s="103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  <c r="Y755" s="103"/>
      <c r="Z755" s="103"/>
      <c r="AA755" s="103"/>
    </row>
    <row r="756" spans="1:27" ht="12.75" customHeight="1">
      <c r="A756" s="103"/>
      <c r="B756" s="103"/>
      <c r="C756" s="103"/>
      <c r="D756" s="103"/>
      <c r="E756" s="103"/>
      <c r="F756" s="103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  <c r="Y756" s="103"/>
      <c r="Z756" s="103"/>
      <c r="AA756" s="103"/>
    </row>
    <row r="757" spans="1:27" ht="12.75" customHeight="1">
      <c r="A757" s="103"/>
      <c r="B757" s="103"/>
      <c r="C757" s="103"/>
      <c r="D757" s="103"/>
      <c r="E757" s="103"/>
      <c r="F757" s="103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  <c r="Y757" s="103"/>
      <c r="Z757" s="103"/>
      <c r="AA757" s="103"/>
    </row>
    <row r="758" spans="1:27" ht="12.75" customHeight="1">
      <c r="A758" s="103"/>
      <c r="B758" s="103"/>
      <c r="C758" s="103"/>
      <c r="D758" s="103"/>
      <c r="E758" s="103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  <c r="Y758" s="103"/>
      <c r="Z758" s="103"/>
      <c r="AA758" s="103"/>
    </row>
    <row r="759" spans="1:27" ht="12.75" customHeight="1">
      <c r="A759" s="103"/>
      <c r="B759" s="103"/>
      <c r="C759" s="103"/>
      <c r="D759" s="103"/>
      <c r="E759" s="103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  <c r="Y759" s="103"/>
      <c r="Z759" s="103"/>
      <c r="AA759" s="103"/>
    </row>
    <row r="760" spans="1:27" ht="12.75" customHeight="1">
      <c r="A760" s="103"/>
      <c r="B760" s="103"/>
      <c r="C760" s="103"/>
      <c r="D760" s="103"/>
      <c r="E760" s="103"/>
      <c r="F760" s="103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  <c r="Y760" s="103"/>
      <c r="Z760" s="103"/>
      <c r="AA760" s="103"/>
    </row>
    <row r="761" spans="1:27" ht="12.75" customHeight="1">
      <c r="A761" s="103"/>
      <c r="B761" s="103"/>
      <c r="C761" s="103"/>
      <c r="D761" s="103"/>
      <c r="E761" s="103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  <c r="Y761" s="103"/>
      <c r="Z761" s="103"/>
      <c r="AA761" s="103"/>
    </row>
    <row r="762" spans="1:27" ht="12.75" customHeight="1">
      <c r="A762" s="103"/>
      <c r="B762" s="103"/>
      <c r="C762" s="103"/>
      <c r="D762" s="103"/>
      <c r="E762" s="103"/>
      <c r="F762" s="103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  <c r="Y762" s="103"/>
      <c r="Z762" s="103"/>
      <c r="AA762" s="103"/>
    </row>
    <row r="763" spans="1:27" ht="12.75" customHeight="1">
      <c r="A763" s="103"/>
      <c r="B763" s="103"/>
      <c r="C763" s="103"/>
      <c r="D763" s="103"/>
      <c r="E763" s="103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  <c r="Y763" s="103"/>
      <c r="Z763" s="103"/>
      <c r="AA763" s="103"/>
    </row>
    <row r="764" spans="1:27" ht="12.75" customHeight="1">
      <c r="A764" s="103"/>
      <c r="B764" s="103"/>
      <c r="C764" s="103"/>
      <c r="D764" s="103"/>
      <c r="E764" s="103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  <c r="Y764" s="103"/>
      <c r="Z764" s="103"/>
      <c r="AA764" s="103"/>
    </row>
    <row r="765" spans="1:27" ht="12.75" customHeight="1">
      <c r="A765" s="103"/>
      <c r="B765" s="103"/>
      <c r="C765" s="103"/>
      <c r="D765" s="103"/>
      <c r="E765" s="103"/>
      <c r="F765" s="103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  <c r="Y765" s="103"/>
      <c r="Z765" s="103"/>
      <c r="AA765" s="103"/>
    </row>
    <row r="766" spans="1:27" ht="12.75" customHeight="1">
      <c r="A766" s="103"/>
      <c r="B766" s="103"/>
      <c r="C766" s="103"/>
      <c r="D766" s="103"/>
      <c r="E766" s="103"/>
      <c r="F766" s="103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  <c r="Y766" s="103"/>
      <c r="Z766" s="103"/>
      <c r="AA766" s="103"/>
    </row>
    <row r="767" spans="1:27" ht="12.75" customHeight="1">
      <c r="A767" s="103"/>
      <c r="B767" s="103"/>
      <c r="C767" s="103"/>
      <c r="D767" s="103"/>
      <c r="E767" s="103"/>
      <c r="F767" s="103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  <c r="Y767" s="103"/>
      <c r="Z767" s="103"/>
      <c r="AA767" s="103"/>
    </row>
    <row r="768" spans="1:27" ht="12.75" customHeight="1">
      <c r="A768" s="103"/>
      <c r="B768" s="103"/>
      <c r="C768" s="103"/>
      <c r="D768" s="103"/>
      <c r="E768" s="103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  <c r="Y768" s="103"/>
      <c r="Z768" s="103"/>
      <c r="AA768" s="103"/>
    </row>
    <row r="769" spans="1:27" ht="12.75" customHeight="1">
      <c r="A769" s="103"/>
      <c r="B769" s="103"/>
      <c r="C769" s="103"/>
      <c r="D769" s="103"/>
      <c r="E769" s="103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  <c r="Y769" s="103"/>
      <c r="Z769" s="103"/>
      <c r="AA769" s="103"/>
    </row>
    <row r="770" spans="1:27" ht="12.75" customHeight="1">
      <c r="A770" s="103"/>
      <c r="B770" s="103"/>
      <c r="C770" s="103"/>
      <c r="D770" s="103"/>
      <c r="E770" s="103"/>
      <c r="F770" s="103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  <c r="Y770" s="103"/>
      <c r="Z770" s="103"/>
      <c r="AA770" s="103"/>
    </row>
    <row r="771" spans="1:27" ht="12.75" customHeight="1">
      <c r="A771" s="103"/>
      <c r="B771" s="103"/>
      <c r="C771" s="103"/>
      <c r="D771" s="103"/>
      <c r="E771" s="103"/>
      <c r="F771" s="103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  <c r="Y771" s="103"/>
      <c r="Z771" s="103"/>
      <c r="AA771" s="103"/>
    </row>
    <row r="772" spans="1:27" ht="12.75" customHeight="1">
      <c r="A772" s="103"/>
      <c r="B772" s="103"/>
      <c r="C772" s="103"/>
      <c r="D772" s="103"/>
      <c r="E772" s="103"/>
      <c r="F772" s="103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  <c r="Y772" s="103"/>
      <c r="Z772" s="103"/>
      <c r="AA772" s="103"/>
    </row>
    <row r="773" spans="1:27" ht="12.75" customHeight="1">
      <c r="A773" s="103"/>
      <c r="B773" s="103"/>
      <c r="C773" s="103"/>
      <c r="D773" s="103"/>
      <c r="E773" s="103"/>
      <c r="F773" s="103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  <c r="Y773" s="103"/>
      <c r="Z773" s="103"/>
      <c r="AA773" s="103"/>
    </row>
    <row r="774" spans="1:27" ht="12.75" customHeight="1">
      <c r="A774" s="103"/>
      <c r="B774" s="103"/>
      <c r="C774" s="103"/>
      <c r="D774" s="103"/>
      <c r="E774" s="103"/>
      <c r="F774" s="103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  <c r="Y774" s="103"/>
      <c r="Z774" s="103"/>
      <c r="AA774" s="103"/>
    </row>
    <row r="775" spans="1:27" ht="12.75" customHeight="1">
      <c r="A775" s="103"/>
      <c r="B775" s="103"/>
      <c r="C775" s="103"/>
      <c r="D775" s="103"/>
      <c r="E775" s="103"/>
      <c r="F775" s="103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  <c r="Y775" s="103"/>
      <c r="Z775" s="103"/>
      <c r="AA775" s="103"/>
    </row>
    <row r="776" spans="1:27" ht="12.75" customHeight="1">
      <c r="A776" s="103"/>
      <c r="B776" s="103"/>
      <c r="C776" s="103"/>
      <c r="D776" s="103"/>
      <c r="E776" s="103"/>
      <c r="F776" s="103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  <c r="Y776" s="103"/>
      <c r="Z776" s="103"/>
      <c r="AA776" s="103"/>
    </row>
    <row r="777" spans="1:27" ht="12.75" customHeight="1">
      <c r="A777" s="103"/>
      <c r="B777" s="103"/>
      <c r="C777" s="103"/>
      <c r="D777" s="103"/>
      <c r="E777" s="103"/>
      <c r="F777" s="103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  <c r="Y777" s="103"/>
      <c r="Z777" s="103"/>
      <c r="AA777" s="103"/>
    </row>
    <row r="778" spans="1:27" ht="12.75" customHeight="1">
      <c r="A778" s="103"/>
      <c r="B778" s="103"/>
      <c r="C778" s="103"/>
      <c r="D778" s="103"/>
      <c r="E778" s="103"/>
      <c r="F778" s="103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  <c r="Y778" s="103"/>
      <c r="Z778" s="103"/>
      <c r="AA778" s="103"/>
    </row>
    <row r="779" spans="1:27" ht="12.75" customHeight="1">
      <c r="A779" s="103"/>
      <c r="B779" s="103"/>
      <c r="C779" s="103"/>
      <c r="D779" s="103"/>
      <c r="E779" s="103"/>
      <c r="F779" s="103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  <c r="Y779" s="103"/>
      <c r="Z779" s="103"/>
      <c r="AA779" s="103"/>
    </row>
    <row r="780" spans="1:27" ht="12.75" customHeight="1">
      <c r="A780" s="103"/>
      <c r="B780" s="103"/>
      <c r="C780" s="103"/>
      <c r="D780" s="103"/>
      <c r="E780" s="103"/>
      <c r="F780" s="103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  <c r="Y780" s="103"/>
      <c r="Z780" s="103"/>
      <c r="AA780" s="103"/>
    </row>
    <row r="781" spans="1:27" ht="12.75" customHeight="1">
      <c r="A781" s="103"/>
      <c r="B781" s="103"/>
      <c r="C781" s="103"/>
      <c r="D781" s="103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  <c r="Y781" s="103"/>
      <c r="Z781" s="103"/>
      <c r="AA781" s="103"/>
    </row>
    <row r="782" spans="1:27" ht="12.75" customHeight="1">
      <c r="A782" s="103"/>
      <c r="B782" s="103"/>
      <c r="C782" s="103"/>
      <c r="D782" s="103"/>
      <c r="E782" s="103"/>
      <c r="F782" s="103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  <c r="Y782" s="103"/>
      <c r="Z782" s="103"/>
      <c r="AA782" s="103"/>
    </row>
    <row r="783" spans="1:27" ht="12.75" customHeight="1">
      <c r="A783" s="103"/>
      <c r="B783" s="103"/>
      <c r="C783" s="103"/>
      <c r="D783" s="103"/>
      <c r="E783" s="103"/>
      <c r="F783" s="103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  <c r="Y783" s="103"/>
      <c r="Z783" s="103"/>
      <c r="AA783" s="103"/>
    </row>
    <row r="784" spans="1:27" ht="12.75" customHeight="1">
      <c r="A784" s="103"/>
      <c r="B784" s="103"/>
      <c r="C784" s="103"/>
      <c r="D784" s="103"/>
      <c r="E784" s="103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  <c r="Y784" s="103"/>
      <c r="Z784" s="103"/>
      <c r="AA784" s="103"/>
    </row>
    <row r="785" spans="1:27" ht="12.75" customHeight="1">
      <c r="A785" s="103"/>
      <c r="B785" s="103"/>
      <c r="C785" s="103"/>
      <c r="D785" s="103"/>
      <c r="E785" s="103"/>
      <c r="F785" s="103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  <c r="Y785" s="103"/>
      <c r="Z785" s="103"/>
      <c r="AA785" s="103"/>
    </row>
    <row r="786" spans="1:27" ht="12.75" customHeight="1">
      <c r="A786" s="103"/>
      <c r="B786" s="103"/>
      <c r="C786" s="103"/>
      <c r="D786" s="103"/>
      <c r="E786" s="103"/>
      <c r="F786" s="103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  <c r="Y786" s="103"/>
      <c r="Z786" s="103"/>
      <c r="AA786" s="103"/>
    </row>
    <row r="787" spans="1:27" ht="12.75" customHeight="1">
      <c r="A787" s="103"/>
      <c r="B787" s="103"/>
      <c r="C787" s="103"/>
      <c r="D787" s="103"/>
      <c r="E787" s="103"/>
      <c r="F787" s="103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  <c r="Y787" s="103"/>
      <c r="Z787" s="103"/>
      <c r="AA787" s="103"/>
    </row>
    <row r="788" spans="1:27" ht="12.75" customHeight="1">
      <c r="A788" s="103"/>
      <c r="B788" s="103"/>
      <c r="C788" s="103"/>
      <c r="D788" s="103"/>
      <c r="E788" s="103"/>
      <c r="F788" s="103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  <c r="Y788" s="103"/>
      <c r="Z788" s="103"/>
      <c r="AA788" s="103"/>
    </row>
    <row r="789" spans="1:27" ht="12.75" customHeight="1">
      <c r="A789" s="103"/>
      <c r="B789" s="103"/>
      <c r="C789" s="103"/>
      <c r="D789" s="103"/>
      <c r="E789" s="103"/>
      <c r="F789" s="103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  <c r="Y789" s="103"/>
      <c r="Z789" s="103"/>
      <c r="AA789" s="103"/>
    </row>
    <row r="790" spans="1:27" ht="12.75" customHeight="1">
      <c r="A790" s="103"/>
      <c r="B790" s="103"/>
      <c r="C790" s="103"/>
      <c r="D790" s="103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  <c r="Y790" s="103"/>
      <c r="Z790" s="103"/>
      <c r="AA790" s="103"/>
    </row>
    <row r="791" spans="1:27" ht="12.75" customHeight="1">
      <c r="A791" s="103"/>
      <c r="B791" s="103"/>
      <c r="C791" s="103"/>
      <c r="D791" s="103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  <c r="Y791" s="103"/>
      <c r="Z791" s="103"/>
      <c r="AA791" s="103"/>
    </row>
    <row r="792" spans="1:27" ht="12.75" customHeight="1">
      <c r="A792" s="103"/>
      <c r="B792" s="103"/>
      <c r="C792" s="103"/>
      <c r="D792" s="103"/>
      <c r="E792" s="103"/>
      <c r="F792" s="103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  <c r="Y792" s="103"/>
      <c r="Z792" s="103"/>
      <c r="AA792" s="103"/>
    </row>
    <row r="793" spans="1:27" ht="12.75" customHeight="1">
      <c r="A793" s="103"/>
      <c r="B793" s="103"/>
      <c r="C793" s="103"/>
      <c r="D793" s="103"/>
      <c r="E793" s="103"/>
      <c r="F793" s="103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  <c r="Y793" s="103"/>
      <c r="Z793" s="103"/>
      <c r="AA793" s="103"/>
    </row>
    <row r="794" spans="1:27" ht="12.75" customHeight="1">
      <c r="A794" s="103"/>
      <c r="B794" s="103"/>
      <c r="C794" s="103"/>
      <c r="D794" s="103"/>
      <c r="E794" s="103"/>
      <c r="F794" s="103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  <c r="Y794" s="103"/>
      <c r="Z794" s="103"/>
      <c r="AA794" s="103"/>
    </row>
    <row r="795" spans="1:27" ht="12.75" customHeight="1">
      <c r="A795" s="103"/>
      <c r="B795" s="103"/>
      <c r="C795" s="103"/>
      <c r="D795" s="103"/>
      <c r="E795" s="103"/>
      <c r="F795" s="103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  <c r="Y795" s="103"/>
      <c r="Z795" s="103"/>
      <c r="AA795" s="103"/>
    </row>
    <row r="796" spans="1:27" ht="12.75" customHeight="1">
      <c r="A796" s="103"/>
      <c r="B796" s="103"/>
      <c r="C796" s="103"/>
      <c r="D796" s="103"/>
      <c r="E796" s="103"/>
      <c r="F796" s="103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  <c r="Y796" s="103"/>
      <c r="Z796" s="103"/>
      <c r="AA796" s="103"/>
    </row>
    <row r="797" spans="1:27" ht="12.75" customHeight="1">
      <c r="A797" s="103"/>
      <c r="B797" s="103"/>
      <c r="C797" s="103"/>
      <c r="D797" s="103"/>
      <c r="E797" s="103"/>
      <c r="F797" s="103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  <c r="Y797" s="103"/>
      <c r="Z797" s="103"/>
      <c r="AA797" s="103"/>
    </row>
    <row r="798" spans="1:27" ht="12.75" customHeight="1">
      <c r="A798" s="103"/>
      <c r="B798" s="103"/>
      <c r="C798" s="103"/>
      <c r="D798" s="103"/>
      <c r="E798" s="103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  <c r="Y798" s="103"/>
      <c r="Z798" s="103"/>
      <c r="AA798" s="103"/>
    </row>
    <row r="799" spans="1:27" ht="12.75" customHeight="1">
      <c r="A799" s="103"/>
      <c r="B799" s="103"/>
      <c r="C799" s="103"/>
      <c r="D799" s="103"/>
      <c r="E799" s="103"/>
      <c r="F799" s="103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  <c r="Y799" s="103"/>
      <c r="Z799" s="103"/>
      <c r="AA799" s="103"/>
    </row>
    <row r="800" spans="1:27" ht="12.75" customHeight="1">
      <c r="A800" s="103"/>
      <c r="B800" s="103"/>
      <c r="C800" s="103"/>
      <c r="D800" s="103"/>
      <c r="E800" s="103"/>
      <c r="F800" s="103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  <c r="Y800" s="103"/>
      <c r="Z800" s="103"/>
      <c r="AA800" s="103"/>
    </row>
    <row r="801" spans="1:27" ht="12.75" customHeight="1">
      <c r="A801" s="103"/>
      <c r="B801" s="103"/>
      <c r="C801" s="103"/>
      <c r="D801" s="103"/>
      <c r="E801" s="103"/>
      <c r="F801" s="103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  <c r="Y801" s="103"/>
      <c r="Z801" s="103"/>
      <c r="AA801" s="103"/>
    </row>
    <row r="802" spans="1:27" ht="12.75" customHeight="1">
      <c r="A802" s="103"/>
      <c r="B802" s="103"/>
      <c r="C802" s="103"/>
      <c r="D802" s="103"/>
      <c r="E802" s="103"/>
      <c r="F802" s="103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  <c r="AA802" s="103"/>
    </row>
    <row r="803" spans="1:27" ht="12.75" customHeight="1">
      <c r="A803" s="103"/>
      <c r="B803" s="103"/>
      <c r="C803" s="103"/>
      <c r="D803" s="103"/>
      <c r="E803" s="103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  <c r="Y803" s="103"/>
      <c r="Z803" s="103"/>
      <c r="AA803" s="103"/>
    </row>
    <row r="804" spans="1:27" ht="12.75" customHeight="1">
      <c r="A804" s="103"/>
      <c r="B804" s="103"/>
      <c r="C804" s="103"/>
      <c r="D804" s="103"/>
      <c r="E804" s="103"/>
      <c r="F804" s="103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  <c r="Y804" s="103"/>
      <c r="Z804" s="103"/>
      <c r="AA804" s="103"/>
    </row>
    <row r="805" spans="1:27" ht="12.75" customHeight="1">
      <c r="A805" s="103"/>
      <c r="B805" s="103"/>
      <c r="C805" s="103"/>
      <c r="D805" s="103"/>
      <c r="E805" s="103"/>
      <c r="F805" s="103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  <c r="Y805" s="103"/>
      <c r="Z805" s="103"/>
      <c r="AA805" s="103"/>
    </row>
    <row r="806" spans="1:27" ht="12.75" customHeight="1">
      <c r="A806" s="103"/>
      <c r="B806" s="103"/>
      <c r="C806" s="103"/>
      <c r="D806" s="103"/>
      <c r="E806" s="103"/>
      <c r="F806" s="103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  <c r="Y806" s="103"/>
      <c r="Z806" s="103"/>
      <c r="AA806" s="103"/>
    </row>
    <row r="807" spans="1:27" ht="12.75" customHeight="1">
      <c r="A807" s="103"/>
      <c r="B807" s="103"/>
      <c r="C807" s="103"/>
      <c r="D807" s="103"/>
      <c r="E807" s="103"/>
      <c r="F807" s="103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  <c r="Y807" s="103"/>
      <c r="Z807" s="103"/>
      <c r="AA807" s="103"/>
    </row>
    <row r="808" spans="1:27" ht="12.75" customHeight="1">
      <c r="A808" s="103"/>
      <c r="B808" s="103"/>
      <c r="C808" s="103"/>
      <c r="D808" s="103"/>
      <c r="E808" s="103"/>
      <c r="F808" s="103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  <c r="Y808" s="103"/>
      <c r="Z808" s="103"/>
      <c r="AA808" s="103"/>
    </row>
    <row r="809" spans="1:27" ht="12.75" customHeight="1">
      <c r="A809" s="103"/>
      <c r="B809" s="103"/>
      <c r="C809" s="103"/>
      <c r="D809" s="103"/>
      <c r="E809" s="103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  <c r="Y809" s="103"/>
      <c r="Z809" s="103"/>
      <c r="AA809" s="103"/>
    </row>
    <row r="810" spans="1:27" ht="12.75" customHeight="1">
      <c r="A810" s="103"/>
      <c r="B810" s="103"/>
      <c r="C810" s="103"/>
      <c r="D810" s="103"/>
      <c r="E810" s="103"/>
      <c r="F810" s="103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  <c r="Y810" s="103"/>
      <c r="Z810" s="103"/>
      <c r="AA810" s="103"/>
    </row>
    <row r="811" spans="1:27" ht="12.75" customHeight="1">
      <c r="A811" s="103"/>
      <c r="B811" s="103"/>
      <c r="C811" s="103"/>
      <c r="D811" s="103"/>
      <c r="E811" s="103"/>
      <c r="F811" s="103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  <c r="Y811" s="103"/>
      <c r="Z811" s="103"/>
      <c r="AA811" s="103"/>
    </row>
    <row r="812" spans="1:27" ht="12.75" customHeight="1">
      <c r="A812" s="103"/>
      <c r="B812" s="103"/>
      <c r="C812" s="103"/>
      <c r="D812" s="103"/>
      <c r="E812" s="103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  <c r="Y812" s="103"/>
      <c r="Z812" s="103"/>
      <c r="AA812" s="103"/>
    </row>
    <row r="813" spans="1:27" ht="12.75" customHeight="1">
      <c r="A813" s="103"/>
      <c r="B813" s="103"/>
      <c r="C813" s="103"/>
      <c r="D813" s="103"/>
      <c r="E813" s="103"/>
      <c r="F813" s="103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  <c r="Y813" s="103"/>
      <c r="Z813" s="103"/>
      <c r="AA813" s="103"/>
    </row>
    <row r="814" spans="1:27" ht="12.75" customHeight="1">
      <c r="A814" s="103"/>
      <c r="B814" s="103"/>
      <c r="C814" s="103"/>
      <c r="D814" s="103"/>
      <c r="E814" s="103"/>
      <c r="F814" s="103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  <c r="Y814" s="103"/>
      <c r="Z814" s="103"/>
      <c r="AA814" s="103"/>
    </row>
    <row r="815" spans="1:27" ht="12.75" customHeight="1">
      <c r="A815" s="103"/>
      <c r="B815" s="103"/>
      <c r="C815" s="103"/>
      <c r="D815" s="103"/>
      <c r="E815" s="103"/>
      <c r="F815" s="103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  <c r="Y815" s="103"/>
      <c r="Z815" s="103"/>
      <c r="AA815" s="103"/>
    </row>
    <row r="816" spans="1:27" ht="12.75" customHeight="1">
      <c r="A816" s="103"/>
      <c r="B816" s="103"/>
      <c r="C816" s="103"/>
      <c r="D816" s="103"/>
      <c r="E816" s="103"/>
      <c r="F816" s="103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  <c r="Y816" s="103"/>
      <c r="Z816" s="103"/>
      <c r="AA816" s="103"/>
    </row>
    <row r="817" spans="1:27" ht="12.75" customHeight="1">
      <c r="A817" s="103"/>
      <c r="B817" s="103"/>
      <c r="C817" s="103"/>
      <c r="D817" s="103"/>
      <c r="E817" s="103"/>
      <c r="F817" s="103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  <c r="Y817" s="103"/>
      <c r="Z817" s="103"/>
      <c r="AA817" s="103"/>
    </row>
    <row r="818" spans="1:27" ht="12.75" customHeight="1">
      <c r="A818" s="103"/>
      <c r="B818" s="103"/>
      <c r="C818" s="103"/>
      <c r="D818" s="103"/>
      <c r="E818" s="103"/>
      <c r="F818" s="103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  <c r="Y818" s="103"/>
      <c r="Z818" s="103"/>
      <c r="AA818" s="103"/>
    </row>
    <row r="819" spans="1:27" ht="12.75" customHeight="1">
      <c r="A819" s="103"/>
      <c r="B819" s="103"/>
      <c r="C819" s="103"/>
      <c r="D819" s="103"/>
      <c r="E819" s="103"/>
      <c r="F819" s="103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  <c r="Y819" s="103"/>
      <c r="Z819" s="103"/>
      <c r="AA819" s="103"/>
    </row>
    <row r="820" spans="1:27" ht="12.75" customHeight="1">
      <c r="A820" s="103"/>
      <c r="B820" s="103"/>
      <c r="C820" s="103"/>
      <c r="D820" s="103"/>
      <c r="E820" s="103"/>
      <c r="F820" s="103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  <c r="Y820" s="103"/>
      <c r="Z820" s="103"/>
      <c r="AA820" s="103"/>
    </row>
    <row r="821" spans="1:27" ht="12.75" customHeight="1">
      <c r="A821" s="103"/>
      <c r="B821" s="103"/>
      <c r="C821" s="103"/>
      <c r="D821" s="103"/>
      <c r="E821" s="103"/>
      <c r="F821" s="103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  <c r="Y821" s="103"/>
      <c r="Z821" s="103"/>
      <c r="AA821" s="103"/>
    </row>
    <row r="822" spans="1:27" ht="12.75" customHeight="1">
      <c r="A822" s="103"/>
      <c r="B822" s="103"/>
      <c r="C822" s="103"/>
      <c r="D822" s="103"/>
      <c r="E822" s="103"/>
      <c r="F822" s="103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  <c r="Y822" s="103"/>
      <c r="Z822" s="103"/>
      <c r="AA822" s="103"/>
    </row>
    <row r="823" spans="1:27" ht="12.75" customHeight="1">
      <c r="A823" s="103"/>
      <c r="B823" s="103"/>
      <c r="C823" s="103"/>
      <c r="D823" s="103"/>
      <c r="E823" s="103"/>
      <c r="F823" s="103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  <c r="Y823" s="103"/>
      <c r="Z823" s="103"/>
      <c r="AA823" s="103"/>
    </row>
    <row r="824" spans="1:27" ht="12.75" customHeight="1">
      <c r="A824" s="103"/>
      <c r="B824" s="103"/>
      <c r="C824" s="103"/>
      <c r="D824" s="103"/>
      <c r="E824" s="103"/>
      <c r="F824" s="103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  <c r="Y824" s="103"/>
      <c r="Z824" s="103"/>
      <c r="AA824" s="103"/>
    </row>
    <row r="825" spans="1:27" ht="12.75" customHeight="1">
      <c r="A825" s="103"/>
      <c r="B825" s="103"/>
      <c r="C825" s="103"/>
      <c r="D825" s="103"/>
      <c r="E825" s="103"/>
      <c r="F825" s="103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  <c r="Y825" s="103"/>
      <c r="Z825" s="103"/>
      <c r="AA825" s="103"/>
    </row>
    <row r="826" spans="1:27" ht="12.75" customHeight="1">
      <c r="A826" s="103"/>
      <c r="B826" s="103"/>
      <c r="C826" s="103"/>
      <c r="D826" s="103"/>
      <c r="E826" s="103"/>
      <c r="F826" s="103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  <c r="Y826" s="103"/>
      <c r="Z826" s="103"/>
      <c r="AA826" s="103"/>
    </row>
    <row r="827" spans="1:27" ht="12.75" customHeight="1">
      <c r="A827" s="103"/>
      <c r="B827" s="103"/>
      <c r="C827" s="103"/>
      <c r="D827" s="103"/>
      <c r="E827" s="103"/>
      <c r="F827" s="103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  <c r="Y827" s="103"/>
      <c r="Z827" s="103"/>
      <c r="AA827" s="103"/>
    </row>
    <row r="828" spans="1:27" ht="12.75" customHeight="1">
      <c r="A828" s="103"/>
      <c r="B828" s="103"/>
      <c r="C828" s="103"/>
      <c r="D828" s="103"/>
      <c r="E828" s="103"/>
      <c r="F828" s="103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  <c r="Y828" s="103"/>
      <c r="Z828" s="103"/>
      <c r="AA828" s="103"/>
    </row>
    <row r="829" spans="1:27" ht="12.75" customHeight="1">
      <c r="A829" s="103"/>
      <c r="B829" s="103"/>
      <c r="C829" s="103"/>
      <c r="D829" s="103"/>
      <c r="E829" s="103"/>
      <c r="F829" s="103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  <c r="Y829" s="103"/>
      <c r="Z829" s="103"/>
      <c r="AA829" s="103"/>
    </row>
    <row r="830" spans="1:27" ht="12.75" customHeight="1">
      <c r="A830" s="103"/>
      <c r="B830" s="103"/>
      <c r="C830" s="103"/>
      <c r="D830" s="103"/>
      <c r="E830" s="103"/>
      <c r="F830" s="103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  <c r="Y830" s="103"/>
      <c r="Z830" s="103"/>
      <c r="AA830" s="103"/>
    </row>
    <row r="831" spans="1:27" ht="12.75" customHeight="1">
      <c r="A831" s="103"/>
      <c r="B831" s="103"/>
      <c r="C831" s="103"/>
      <c r="D831" s="103"/>
      <c r="E831" s="103"/>
      <c r="F831" s="103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  <c r="Y831" s="103"/>
      <c r="Z831" s="103"/>
      <c r="AA831" s="103"/>
    </row>
    <row r="832" spans="1:27" ht="12.75" customHeight="1">
      <c r="A832" s="103"/>
      <c r="B832" s="103"/>
      <c r="C832" s="103"/>
      <c r="D832" s="103"/>
      <c r="E832" s="103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  <c r="Y832" s="103"/>
      <c r="Z832" s="103"/>
      <c r="AA832" s="103"/>
    </row>
    <row r="833" spans="1:27" ht="12.75" customHeight="1">
      <c r="A833" s="103"/>
      <c r="B833" s="103"/>
      <c r="C833" s="103"/>
      <c r="D833" s="103"/>
      <c r="E833" s="103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  <c r="Y833" s="103"/>
      <c r="Z833" s="103"/>
      <c r="AA833" s="103"/>
    </row>
    <row r="834" spans="1:27" ht="12.75" customHeight="1">
      <c r="A834" s="103"/>
      <c r="B834" s="103"/>
      <c r="C834" s="103"/>
      <c r="D834" s="103"/>
      <c r="E834" s="103"/>
      <c r="F834" s="103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  <c r="Y834" s="103"/>
      <c r="Z834" s="103"/>
      <c r="AA834" s="103"/>
    </row>
    <row r="835" spans="1:27" ht="12.75" customHeight="1">
      <c r="A835" s="103"/>
      <c r="B835" s="103"/>
      <c r="C835" s="103"/>
      <c r="D835" s="103"/>
      <c r="E835" s="103"/>
      <c r="F835" s="103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  <c r="Y835" s="103"/>
      <c r="Z835" s="103"/>
      <c r="AA835" s="103"/>
    </row>
    <row r="836" spans="1:27" ht="12.75" customHeight="1">
      <c r="A836" s="103"/>
      <c r="B836" s="103"/>
      <c r="C836" s="103"/>
      <c r="D836" s="103"/>
      <c r="E836" s="103"/>
      <c r="F836" s="103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  <c r="Y836" s="103"/>
      <c r="Z836" s="103"/>
      <c r="AA836" s="103"/>
    </row>
    <row r="837" spans="1:27" ht="12.75" customHeight="1">
      <c r="A837" s="103"/>
      <c r="B837" s="103"/>
      <c r="C837" s="103"/>
      <c r="D837" s="103"/>
      <c r="E837" s="103"/>
      <c r="F837" s="103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  <c r="Y837" s="103"/>
      <c r="Z837" s="103"/>
      <c r="AA837" s="103"/>
    </row>
    <row r="838" spans="1:27" ht="12.75" customHeight="1">
      <c r="A838" s="103"/>
      <c r="B838" s="103"/>
      <c r="C838" s="103"/>
      <c r="D838" s="103"/>
      <c r="E838" s="103"/>
      <c r="F838" s="103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  <c r="Y838" s="103"/>
      <c r="Z838" s="103"/>
      <c r="AA838" s="103"/>
    </row>
    <row r="839" spans="1:27" ht="12.75" customHeight="1">
      <c r="A839" s="103"/>
      <c r="B839" s="103"/>
      <c r="C839" s="103"/>
      <c r="D839" s="103"/>
      <c r="E839" s="103"/>
      <c r="F839" s="103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  <c r="Y839" s="103"/>
      <c r="Z839" s="103"/>
      <c r="AA839" s="103"/>
    </row>
    <row r="840" spans="1:27" ht="12.75" customHeight="1">
      <c r="A840" s="103"/>
      <c r="B840" s="103"/>
      <c r="C840" s="103"/>
      <c r="D840" s="103"/>
      <c r="E840" s="103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  <c r="Y840" s="103"/>
      <c r="Z840" s="103"/>
      <c r="AA840" s="103"/>
    </row>
    <row r="841" spans="1:27" ht="12.75" customHeight="1">
      <c r="A841" s="103"/>
      <c r="B841" s="103"/>
      <c r="C841" s="103"/>
      <c r="D841" s="103"/>
      <c r="E841" s="103"/>
      <c r="F841" s="103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  <c r="Y841" s="103"/>
      <c r="Z841" s="103"/>
      <c r="AA841" s="103"/>
    </row>
    <row r="842" spans="1:27" ht="12.75" customHeight="1">
      <c r="A842" s="103"/>
      <c r="B842" s="103"/>
      <c r="C842" s="103"/>
      <c r="D842" s="103"/>
      <c r="E842" s="103"/>
      <c r="F842" s="103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  <c r="Y842" s="103"/>
      <c r="Z842" s="103"/>
      <c r="AA842" s="103"/>
    </row>
    <row r="843" spans="1:27" ht="12.75" customHeight="1">
      <c r="A843" s="103"/>
      <c r="B843" s="103"/>
      <c r="C843" s="103"/>
      <c r="D843" s="103"/>
      <c r="E843" s="103"/>
      <c r="F843" s="103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  <c r="Y843" s="103"/>
      <c r="Z843" s="103"/>
      <c r="AA843" s="103"/>
    </row>
    <row r="844" spans="1:27" ht="12.75" customHeight="1">
      <c r="A844" s="103"/>
      <c r="B844" s="103"/>
      <c r="C844" s="103"/>
      <c r="D844" s="103"/>
      <c r="E844" s="103"/>
      <c r="F844" s="103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  <c r="Y844" s="103"/>
      <c r="Z844" s="103"/>
      <c r="AA844" s="103"/>
    </row>
    <row r="845" spans="1:27" ht="12.75" customHeight="1">
      <c r="A845" s="103"/>
      <c r="B845" s="103"/>
      <c r="C845" s="103"/>
      <c r="D845" s="103"/>
      <c r="E845" s="103"/>
      <c r="F845" s="103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  <c r="Y845" s="103"/>
      <c r="Z845" s="103"/>
      <c r="AA845" s="103"/>
    </row>
    <row r="846" spans="1:27" ht="12.75" customHeight="1">
      <c r="A846" s="103"/>
      <c r="B846" s="103"/>
      <c r="C846" s="103"/>
      <c r="D846" s="103"/>
      <c r="E846" s="103"/>
      <c r="F846" s="103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  <c r="Y846" s="103"/>
      <c r="Z846" s="103"/>
      <c r="AA846" s="103"/>
    </row>
    <row r="847" spans="1:27" ht="12.75" customHeight="1">
      <c r="A847" s="103"/>
      <c r="B847" s="103"/>
      <c r="C847" s="103"/>
      <c r="D847" s="103"/>
      <c r="E847" s="103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  <c r="Y847" s="103"/>
      <c r="Z847" s="103"/>
      <c r="AA847" s="103"/>
    </row>
    <row r="848" spans="1:27" ht="12.75" customHeight="1">
      <c r="A848" s="103"/>
      <c r="B848" s="103"/>
      <c r="C848" s="103"/>
      <c r="D848" s="103"/>
      <c r="E848" s="103"/>
      <c r="F848" s="103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  <c r="Y848" s="103"/>
      <c r="Z848" s="103"/>
      <c r="AA848" s="103"/>
    </row>
    <row r="849" spans="1:27" ht="12.75" customHeight="1">
      <c r="A849" s="103"/>
      <c r="B849" s="103"/>
      <c r="C849" s="103"/>
      <c r="D849" s="103"/>
      <c r="E849" s="103"/>
      <c r="F849" s="103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  <c r="Y849" s="103"/>
      <c r="Z849" s="103"/>
      <c r="AA849" s="103"/>
    </row>
    <row r="850" spans="1:27" ht="12.75" customHeight="1">
      <c r="A850" s="103"/>
      <c r="B850" s="103"/>
      <c r="C850" s="103"/>
      <c r="D850" s="103"/>
      <c r="E850" s="103"/>
      <c r="F850" s="103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  <c r="Y850" s="103"/>
      <c r="Z850" s="103"/>
      <c r="AA850" s="103"/>
    </row>
    <row r="851" spans="1:27" ht="12.75" customHeight="1">
      <c r="A851" s="103"/>
      <c r="B851" s="103"/>
      <c r="C851" s="103"/>
      <c r="D851" s="103"/>
      <c r="E851" s="103"/>
      <c r="F851" s="103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  <c r="Y851" s="103"/>
      <c r="Z851" s="103"/>
      <c r="AA851" s="103"/>
    </row>
    <row r="852" spans="1:27" ht="12.75" customHeight="1">
      <c r="A852" s="103"/>
      <c r="B852" s="103"/>
      <c r="C852" s="103"/>
      <c r="D852" s="103"/>
      <c r="E852" s="103"/>
      <c r="F852" s="103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  <c r="Y852" s="103"/>
      <c r="Z852" s="103"/>
      <c r="AA852" s="103"/>
    </row>
    <row r="853" spans="1:27" ht="12.75" customHeight="1">
      <c r="A853" s="103"/>
      <c r="B853" s="103"/>
      <c r="C853" s="103"/>
      <c r="D853" s="103"/>
      <c r="E853" s="103"/>
      <c r="F853" s="103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  <c r="Y853" s="103"/>
      <c r="Z853" s="103"/>
      <c r="AA853" s="103"/>
    </row>
    <row r="854" spans="1:27" ht="12.75" customHeight="1">
      <c r="A854" s="103"/>
      <c r="B854" s="103"/>
      <c r="C854" s="103"/>
      <c r="D854" s="103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  <c r="Y854" s="103"/>
      <c r="Z854" s="103"/>
      <c r="AA854" s="103"/>
    </row>
    <row r="855" spans="1:27" ht="12.75" customHeight="1">
      <c r="A855" s="103"/>
      <c r="B855" s="103"/>
      <c r="C855" s="103"/>
      <c r="D855" s="103"/>
      <c r="E855" s="103"/>
      <c r="F855" s="103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  <c r="Y855" s="103"/>
      <c r="Z855" s="103"/>
      <c r="AA855" s="103"/>
    </row>
    <row r="856" spans="1:27" ht="12.75" customHeight="1">
      <c r="A856" s="103"/>
      <c r="B856" s="103"/>
      <c r="C856" s="103"/>
      <c r="D856" s="103"/>
      <c r="E856" s="103"/>
      <c r="F856" s="103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  <c r="Y856" s="103"/>
      <c r="Z856" s="103"/>
      <c r="AA856" s="103"/>
    </row>
    <row r="857" spans="1:27" ht="12.75" customHeight="1">
      <c r="A857" s="103"/>
      <c r="B857" s="103"/>
      <c r="C857" s="103"/>
      <c r="D857" s="103"/>
      <c r="E857" s="103"/>
      <c r="F857" s="103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  <c r="Y857" s="103"/>
      <c r="Z857" s="103"/>
      <c r="AA857" s="103"/>
    </row>
    <row r="858" spans="1:27" ht="12.75" customHeight="1">
      <c r="A858" s="103"/>
      <c r="B858" s="103"/>
      <c r="C858" s="103"/>
      <c r="D858" s="103"/>
      <c r="E858" s="103"/>
      <c r="F858" s="103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  <c r="Y858" s="103"/>
      <c r="Z858" s="103"/>
      <c r="AA858" s="103"/>
    </row>
    <row r="859" spans="1:27" ht="12.75" customHeight="1">
      <c r="A859" s="103"/>
      <c r="B859" s="103"/>
      <c r="C859" s="103"/>
      <c r="D859" s="103"/>
      <c r="E859" s="103"/>
      <c r="F859" s="103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  <c r="Y859" s="103"/>
      <c r="Z859" s="103"/>
      <c r="AA859" s="103"/>
    </row>
    <row r="860" spans="1:27" ht="12.75" customHeight="1">
      <c r="A860" s="103"/>
      <c r="B860" s="103"/>
      <c r="C860" s="103"/>
      <c r="D860" s="103"/>
      <c r="E860" s="103"/>
      <c r="F860" s="103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  <c r="Y860" s="103"/>
      <c r="Z860" s="103"/>
      <c r="AA860" s="103"/>
    </row>
    <row r="861" spans="1:27" ht="12.75" customHeight="1">
      <c r="A861" s="103"/>
      <c r="B861" s="103"/>
      <c r="C861" s="103"/>
      <c r="D861" s="103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  <c r="Y861" s="103"/>
      <c r="Z861" s="103"/>
      <c r="AA861" s="103"/>
    </row>
    <row r="862" spans="1:27" ht="12.75" customHeight="1">
      <c r="A862" s="103"/>
      <c r="B862" s="103"/>
      <c r="C862" s="103"/>
      <c r="D862" s="103"/>
      <c r="E862" s="103"/>
      <c r="F862" s="103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  <c r="Y862" s="103"/>
      <c r="Z862" s="103"/>
      <c r="AA862" s="103"/>
    </row>
    <row r="863" spans="1:27" ht="12.75" customHeight="1">
      <c r="A863" s="103"/>
      <c r="B863" s="103"/>
      <c r="C863" s="103"/>
      <c r="D863" s="103"/>
      <c r="E863" s="103"/>
      <c r="F863" s="103"/>
      <c r="G863" s="103"/>
      <c r="H863" s="103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  <c r="X863" s="103"/>
      <c r="Y863" s="103"/>
      <c r="Z863" s="103"/>
      <c r="AA863" s="103"/>
    </row>
    <row r="864" spans="1:27" ht="12.75" customHeight="1">
      <c r="A864" s="103"/>
      <c r="B864" s="103"/>
      <c r="C864" s="103"/>
      <c r="D864" s="103"/>
      <c r="E864" s="103"/>
      <c r="F864" s="103"/>
      <c r="G864" s="103"/>
      <c r="H864" s="103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  <c r="Y864" s="103"/>
      <c r="Z864" s="103"/>
      <c r="AA864" s="103"/>
    </row>
    <row r="865" spans="1:27" ht="12.75" customHeight="1">
      <c r="A865" s="103"/>
      <c r="B865" s="103"/>
      <c r="C865" s="103"/>
      <c r="D865" s="103"/>
      <c r="E865" s="103"/>
      <c r="F865" s="103"/>
      <c r="G865" s="103"/>
      <c r="H865" s="103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  <c r="X865" s="103"/>
      <c r="Y865" s="103"/>
      <c r="Z865" s="103"/>
      <c r="AA865" s="103"/>
    </row>
    <row r="866" spans="1:27" ht="12.75" customHeight="1">
      <c r="A866" s="103"/>
      <c r="B866" s="103"/>
      <c r="C866" s="103"/>
      <c r="D866" s="103"/>
      <c r="E866" s="103"/>
      <c r="F866" s="103"/>
      <c r="G866" s="103"/>
      <c r="H866" s="103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  <c r="Y866" s="103"/>
      <c r="Z866" s="103"/>
      <c r="AA866" s="103"/>
    </row>
    <row r="867" spans="1:27" ht="12.75" customHeight="1">
      <c r="A867" s="103"/>
      <c r="B867" s="103"/>
      <c r="C867" s="103"/>
      <c r="D867" s="103"/>
      <c r="E867" s="103"/>
      <c r="F867" s="103"/>
      <c r="G867" s="103"/>
      <c r="H867" s="103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  <c r="X867" s="103"/>
      <c r="Y867" s="103"/>
      <c r="Z867" s="103"/>
      <c r="AA867" s="103"/>
    </row>
    <row r="868" spans="1:27" ht="12.75" customHeight="1">
      <c r="A868" s="103"/>
      <c r="B868" s="103"/>
      <c r="C868" s="103"/>
      <c r="D868" s="103"/>
      <c r="E868" s="103"/>
      <c r="F868" s="103"/>
      <c r="G868" s="103"/>
      <c r="H868" s="103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  <c r="X868" s="103"/>
      <c r="Y868" s="103"/>
      <c r="Z868" s="103"/>
      <c r="AA868" s="103"/>
    </row>
    <row r="869" spans="1:27" ht="12.75" customHeight="1">
      <c r="A869" s="103"/>
      <c r="B869" s="103"/>
      <c r="C869" s="103"/>
      <c r="D869" s="103"/>
      <c r="E869" s="103"/>
      <c r="F869" s="103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  <c r="Y869" s="103"/>
      <c r="Z869" s="103"/>
      <c r="AA869" s="103"/>
    </row>
    <row r="870" spans="1:27" ht="12.75" customHeight="1">
      <c r="A870" s="103"/>
      <c r="B870" s="103"/>
      <c r="C870" s="103"/>
      <c r="D870" s="103"/>
      <c r="E870" s="103"/>
      <c r="F870" s="103"/>
      <c r="G870" s="103"/>
      <c r="H870" s="103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  <c r="Y870" s="103"/>
      <c r="Z870" s="103"/>
      <c r="AA870" s="103"/>
    </row>
    <row r="871" spans="1:27" ht="12.75" customHeight="1">
      <c r="A871" s="103"/>
      <c r="B871" s="103"/>
      <c r="C871" s="103"/>
      <c r="D871" s="103"/>
      <c r="E871" s="103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  <c r="X871" s="103"/>
      <c r="Y871" s="103"/>
      <c r="Z871" s="103"/>
      <c r="AA871" s="103"/>
    </row>
    <row r="872" spans="1:27" ht="12.75" customHeight="1">
      <c r="A872" s="103"/>
      <c r="B872" s="103"/>
      <c r="C872" s="103"/>
      <c r="D872" s="103"/>
      <c r="E872" s="103"/>
      <c r="F872" s="103"/>
      <c r="G872" s="103"/>
      <c r="H872" s="103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  <c r="Y872" s="103"/>
      <c r="Z872" s="103"/>
      <c r="AA872" s="103"/>
    </row>
    <row r="873" spans="1:27" ht="12.75" customHeight="1">
      <c r="A873" s="103"/>
      <c r="B873" s="103"/>
      <c r="C873" s="103"/>
      <c r="D873" s="103"/>
      <c r="E873" s="103"/>
      <c r="F873" s="103"/>
      <c r="G873" s="103"/>
      <c r="H873" s="103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  <c r="Y873" s="103"/>
      <c r="Z873" s="103"/>
      <c r="AA873" s="103"/>
    </row>
    <row r="874" spans="1:27" ht="12.75" customHeight="1">
      <c r="A874" s="103"/>
      <c r="B874" s="103"/>
      <c r="C874" s="103"/>
      <c r="D874" s="103"/>
      <c r="E874" s="103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  <c r="X874" s="103"/>
      <c r="Y874" s="103"/>
      <c r="Z874" s="103"/>
      <c r="AA874" s="103"/>
    </row>
    <row r="875" spans="1:27" ht="12.75" customHeight="1">
      <c r="A875" s="103"/>
      <c r="B875" s="103"/>
      <c r="C875" s="103"/>
      <c r="D875" s="103"/>
      <c r="E875" s="103"/>
      <c r="F875" s="103"/>
      <c r="G875" s="103"/>
      <c r="H875" s="103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  <c r="Y875" s="103"/>
      <c r="Z875" s="103"/>
      <c r="AA875" s="103"/>
    </row>
    <row r="876" spans="1:27" ht="12.75" customHeight="1">
      <c r="A876" s="103"/>
      <c r="B876" s="103"/>
      <c r="C876" s="103"/>
      <c r="D876" s="103"/>
      <c r="E876" s="103"/>
      <c r="F876" s="103"/>
      <c r="G876" s="103"/>
      <c r="H876" s="103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  <c r="X876" s="103"/>
      <c r="Y876" s="103"/>
      <c r="Z876" s="103"/>
      <c r="AA876" s="103"/>
    </row>
    <row r="877" spans="1:27" ht="12.75" customHeight="1">
      <c r="A877" s="103"/>
      <c r="B877" s="103"/>
      <c r="C877" s="103"/>
      <c r="D877" s="103"/>
      <c r="E877" s="103"/>
      <c r="F877" s="103"/>
      <c r="G877" s="103"/>
      <c r="H877" s="103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  <c r="Y877" s="103"/>
      <c r="Z877" s="103"/>
      <c r="AA877" s="103"/>
    </row>
    <row r="878" spans="1:27" ht="12.75" customHeight="1">
      <c r="A878" s="103"/>
      <c r="B878" s="103"/>
      <c r="C878" s="103"/>
      <c r="D878" s="103"/>
      <c r="E878" s="103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  <c r="X878" s="103"/>
      <c r="Y878" s="103"/>
      <c r="Z878" s="103"/>
      <c r="AA878" s="103"/>
    </row>
    <row r="879" spans="1:27" ht="12.75" customHeight="1">
      <c r="A879" s="103"/>
      <c r="B879" s="103"/>
      <c r="C879" s="103"/>
      <c r="D879" s="103"/>
      <c r="E879" s="103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  <c r="Y879" s="103"/>
      <c r="Z879" s="103"/>
      <c r="AA879" s="103"/>
    </row>
    <row r="880" spans="1:27" ht="12.75" customHeight="1">
      <c r="A880" s="103"/>
      <c r="B880" s="103"/>
      <c r="C880" s="103"/>
      <c r="D880" s="103"/>
      <c r="E880" s="103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  <c r="Y880" s="103"/>
      <c r="Z880" s="103"/>
      <c r="AA880" s="103"/>
    </row>
    <row r="881" spans="1:27" ht="12.75" customHeight="1">
      <c r="A881" s="103"/>
      <c r="B881" s="103"/>
      <c r="C881" s="103"/>
      <c r="D881" s="103"/>
      <c r="E881" s="103"/>
      <c r="F881" s="103"/>
      <c r="G881" s="103"/>
      <c r="H881" s="103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  <c r="Y881" s="103"/>
      <c r="Z881" s="103"/>
      <c r="AA881" s="103"/>
    </row>
    <row r="882" spans="1:27" ht="12.75" customHeight="1">
      <c r="A882" s="103"/>
      <c r="B882" s="103"/>
      <c r="C882" s="103"/>
      <c r="D882" s="103"/>
      <c r="E882" s="103"/>
      <c r="F882" s="103"/>
      <c r="G882" s="103"/>
      <c r="H882" s="103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  <c r="X882" s="103"/>
      <c r="Y882" s="103"/>
      <c r="Z882" s="103"/>
      <c r="AA882" s="103"/>
    </row>
    <row r="883" spans="1:27" ht="12.75" customHeight="1">
      <c r="A883" s="103"/>
      <c r="B883" s="103"/>
      <c r="C883" s="103"/>
      <c r="D883" s="103"/>
      <c r="E883" s="103"/>
      <c r="F883" s="103"/>
      <c r="G883" s="103"/>
      <c r="H883" s="103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  <c r="Y883" s="103"/>
      <c r="Z883" s="103"/>
      <c r="AA883" s="103"/>
    </row>
    <row r="884" spans="1:27" ht="12.75" customHeight="1">
      <c r="A884" s="103"/>
      <c r="B884" s="103"/>
      <c r="C884" s="103"/>
      <c r="D884" s="103"/>
      <c r="E884" s="103"/>
      <c r="F884" s="103"/>
      <c r="G884" s="103"/>
      <c r="H884" s="103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  <c r="X884" s="103"/>
      <c r="Y884" s="103"/>
      <c r="Z884" s="103"/>
      <c r="AA884" s="103"/>
    </row>
    <row r="885" spans="1:27" ht="12.75" customHeight="1">
      <c r="A885" s="103"/>
      <c r="B885" s="103"/>
      <c r="C885" s="103"/>
      <c r="D885" s="103"/>
      <c r="E885" s="103"/>
      <c r="F885" s="103"/>
      <c r="G885" s="103"/>
      <c r="H885" s="103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  <c r="Y885" s="103"/>
      <c r="Z885" s="103"/>
      <c r="AA885" s="103"/>
    </row>
    <row r="886" spans="1:27" ht="12.75" customHeight="1">
      <c r="A886" s="103"/>
      <c r="B886" s="103"/>
      <c r="C886" s="103"/>
      <c r="D886" s="103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  <c r="Y886" s="103"/>
      <c r="Z886" s="103"/>
      <c r="AA886" s="103"/>
    </row>
    <row r="887" spans="1:27" ht="12.75" customHeight="1">
      <c r="A887" s="103"/>
      <c r="B887" s="103"/>
      <c r="C887" s="103"/>
      <c r="D887" s="103"/>
      <c r="E887" s="103"/>
      <c r="F887" s="103"/>
      <c r="G887" s="103"/>
      <c r="H887" s="103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  <c r="X887" s="103"/>
      <c r="Y887" s="103"/>
      <c r="Z887" s="103"/>
      <c r="AA887" s="103"/>
    </row>
    <row r="888" spans="1:27" ht="12.75" customHeight="1">
      <c r="A888" s="103"/>
      <c r="B888" s="103"/>
      <c r="C888" s="103"/>
      <c r="D888" s="103"/>
      <c r="E888" s="103"/>
      <c r="F888" s="103"/>
      <c r="G888" s="103"/>
      <c r="H888" s="103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  <c r="Y888" s="103"/>
      <c r="Z888" s="103"/>
      <c r="AA888" s="103"/>
    </row>
    <row r="889" spans="1:27" ht="12.75" customHeight="1">
      <c r="A889" s="103"/>
      <c r="B889" s="103"/>
      <c r="C889" s="103"/>
      <c r="D889" s="103"/>
      <c r="E889" s="103"/>
      <c r="F889" s="103"/>
      <c r="G889" s="103"/>
      <c r="H889" s="103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  <c r="Y889" s="103"/>
      <c r="Z889" s="103"/>
      <c r="AA889" s="103"/>
    </row>
    <row r="890" spans="1:27" ht="12.75" customHeight="1">
      <c r="A890" s="103"/>
      <c r="B890" s="103"/>
      <c r="C890" s="103"/>
      <c r="D890" s="103"/>
      <c r="E890" s="103"/>
      <c r="F890" s="103"/>
      <c r="G890" s="103"/>
      <c r="H890" s="103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  <c r="X890" s="103"/>
      <c r="Y890" s="103"/>
      <c r="Z890" s="103"/>
      <c r="AA890" s="103"/>
    </row>
    <row r="891" spans="1:27" ht="12.75" customHeight="1">
      <c r="A891" s="103"/>
      <c r="B891" s="103"/>
      <c r="C891" s="103"/>
      <c r="D891" s="103"/>
      <c r="E891" s="103"/>
      <c r="F891" s="103"/>
      <c r="G891" s="103"/>
      <c r="H891" s="103"/>
      <c r="I891" s="103"/>
      <c r="J891" s="103"/>
      <c r="K891" s="103"/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  <c r="V891" s="103"/>
      <c r="W891" s="103"/>
      <c r="X891" s="103"/>
      <c r="Y891" s="103"/>
      <c r="Z891" s="103"/>
      <c r="AA891" s="103"/>
    </row>
    <row r="892" spans="1:27" ht="12.75" customHeight="1">
      <c r="A892" s="103"/>
      <c r="B892" s="103"/>
      <c r="C892" s="103"/>
      <c r="D892" s="103"/>
      <c r="E892" s="103"/>
      <c r="F892" s="103"/>
      <c r="G892" s="103"/>
      <c r="H892" s="103"/>
      <c r="I892" s="103"/>
      <c r="J892" s="103"/>
      <c r="K892" s="103"/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  <c r="V892" s="103"/>
      <c r="W892" s="103"/>
      <c r="X892" s="103"/>
      <c r="Y892" s="103"/>
      <c r="Z892" s="103"/>
      <c r="AA892" s="103"/>
    </row>
    <row r="893" spans="1:27" ht="12.75" customHeight="1">
      <c r="A893" s="103"/>
      <c r="B893" s="103"/>
      <c r="C893" s="103"/>
      <c r="D893" s="103"/>
      <c r="E893" s="103"/>
      <c r="F893" s="103"/>
      <c r="G893" s="103"/>
      <c r="H893" s="103"/>
      <c r="I893" s="103"/>
      <c r="J893" s="103"/>
      <c r="K893" s="103"/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  <c r="V893" s="103"/>
      <c r="W893" s="103"/>
      <c r="X893" s="103"/>
      <c r="Y893" s="103"/>
      <c r="Z893" s="103"/>
      <c r="AA893" s="103"/>
    </row>
    <row r="894" spans="1:27" ht="12.75" customHeight="1">
      <c r="A894" s="103"/>
      <c r="B894" s="103"/>
      <c r="C894" s="103"/>
      <c r="D894" s="103"/>
      <c r="E894" s="103"/>
      <c r="F894" s="103"/>
      <c r="G894" s="103"/>
      <c r="H894" s="103"/>
      <c r="I894" s="103"/>
      <c r="J894" s="103"/>
      <c r="K894" s="103"/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  <c r="V894" s="103"/>
      <c r="W894" s="103"/>
      <c r="X894" s="103"/>
      <c r="Y894" s="103"/>
      <c r="Z894" s="103"/>
      <c r="AA894" s="103"/>
    </row>
    <row r="895" spans="1:27" ht="12.75" customHeight="1">
      <c r="A895" s="103"/>
      <c r="B895" s="103"/>
      <c r="C895" s="103"/>
      <c r="D895" s="103"/>
      <c r="E895" s="103"/>
      <c r="F895" s="103"/>
      <c r="G895" s="103"/>
      <c r="H895" s="103"/>
      <c r="I895" s="103"/>
      <c r="J895" s="103"/>
      <c r="K895" s="103"/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  <c r="V895" s="103"/>
      <c r="W895" s="103"/>
      <c r="X895" s="103"/>
      <c r="Y895" s="103"/>
      <c r="Z895" s="103"/>
      <c r="AA895" s="103"/>
    </row>
    <row r="896" spans="1:27" ht="12.75" customHeight="1">
      <c r="A896" s="103"/>
      <c r="B896" s="103"/>
      <c r="C896" s="103"/>
      <c r="D896" s="103"/>
      <c r="E896" s="103"/>
      <c r="F896" s="103"/>
      <c r="G896" s="103"/>
      <c r="H896" s="103"/>
      <c r="I896" s="103"/>
      <c r="J896" s="103"/>
      <c r="K896" s="103"/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  <c r="V896" s="103"/>
      <c r="W896" s="103"/>
      <c r="X896" s="103"/>
      <c r="Y896" s="103"/>
      <c r="Z896" s="103"/>
      <c r="AA896" s="103"/>
    </row>
    <row r="897" spans="1:27" ht="12.75" customHeight="1">
      <c r="A897" s="103"/>
      <c r="B897" s="103"/>
      <c r="C897" s="103"/>
      <c r="D897" s="103"/>
      <c r="E897" s="103"/>
      <c r="F897" s="103"/>
      <c r="G897" s="103"/>
      <c r="H897" s="103"/>
      <c r="I897" s="103"/>
      <c r="J897" s="103"/>
      <c r="K897" s="103"/>
      <c r="L897" s="103"/>
      <c r="M897" s="103"/>
      <c r="N897" s="103"/>
      <c r="O897" s="103"/>
      <c r="P897" s="103"/>
      <c r="Q897" s="103"/>
      <c r="R897" s="103"/>
      <c r="S897" s="103"/>
      <c r="T897" s="103"/>
      <c r="U897" s="103"/>
      <c r="V897" s="103"/>
      <c r="W897" s="103"/>
      <c r="X897" s="103"/>
      <c r="Y897" s="103"/>
      <c r="Z897" s="103"/>
      <c r="AA897" s="103"/>
    </row>
    <row r="898" spans="1:27" ht="12.75" customHeight="1">
      <c r="A898" s="103"/>
      <c r="B898" s="103"/>
      <c r="C898" s="103"/>
      <c r="D898" s="103"/>
      <c r="E898" s="103"/>
      <c r="F898" s="103"/>
      <c r="G898" s="103"/>
      <c r="H898" s="103"/>
      <c r="I898" s="103"/>
      <c r="J898" s="103"/>
      <c r="K898" s="103"/>
      <c r="L898" s="103"/>
      <c r="M898" s="103"/>
      <c r="N898" s="103"/>
      <c r="O898" s="103"/>
      <c r="P898" s="103"/>
      <c r="Q898" s="103"/>
      <c r="R898" s="103"/>
      <c r="S898" s="103"/>
      <c r="T898" s="103"/>
      <c r="U898" s="103"/>
      <c r="V898" s="103"/>
      <c r="W898" s="103"/>
      <c r="X898" s="103"/>
      <c r="Y898" s="103"/>
      <c r="Z898" s="103"/>
      <c r="AA898" s="103"/>
    </row>
    <row r="899" spans="1:27" ht="12.75" customHeight="1">
      <c r="A899" s="103"/>
      <c r="B899" s="103"/>
      <c r="C899" s="103"/>
      <c r="D899" s="103"/>
      <c r="E899" s="103"/>
      <c r="F899" s="103"/>
      <c r="G899" s="103"/>
      <c r="H899" s="103"/>
      <c r="I899" s="103"/>
      <c r="J899" s="103"/>
      <c r="K899" s="103"/>
      <c r="L899" s="103"/>
      <c r="M899" s="103"/>
      <c r="N899" s="103"/>
      <c r="O899" s="103"/>
      <c r="P899" s="103"/>
      <c r="Q899" s="103"/>
      <c r="R899" s="103"/>
      <c r="S899" s="103"/>
      <c r="T899" s="103"/>
      <c r="U899" s="103"/>
      <c r="V899" s="103"/>
      <c r="W899" s="103"/>
      <c r="X899" s="103"/>
      <c r="Y899" s="103"/>
      <c r="Z899" s="103"/>
      <c r="AA899" s="103"/>
    </row>
    <row r="900" spans="1:27" ht="12.75" customHeight="1">
      <c r="A900" s="103"/>
      <c r="B900" s="103"/>
      <c r="C900" s="103"/>
      <c r="D900" s="103"/>
      <c r="E900" s="103"/>
      <c r="F900" s="103"/>
      <c r="G900" s="103"/>
      <c r="H900" s="103"/>
      <c r="I900" s="103"/>
      <c r="J900" s="103"/>
      <c r="K900" s="103"/>
      <c r="L900" s="103"/>
      <c r="M900" s="103"/>
      <c r="N900" s="103"/>
      <c r="O900" s="103"/>
      <c r="P900" s="103"/>
      <c r="Q900" s="103"/>
      <c r="R900" s="103"/>
      <c r="S900" s="103"/>
      <c r="T900" s="103"/>
      <c r="U900" s="103"/>
      <c r="V900" s="103"/>
      <c r="W900" s="103"/>
      <c r="X900" s="103"/>
      <c r="Y900" s="103"/>
      <c r="Z900" s="103"/>
      <c r="AA900" s="103"/>
    </row>
    <row r="901" spans="1:27" ht="12.75" customHeight="1">
      <c r="A901" s="103"/>
      <c r="B901" s="103"/>
      <c r="C901" s="103"/>
      <c r="D901" s="103"/>
      <c r="E901" s="103"/>
      <c r="F901" s="103"/>
      <c r="G901" s="103"/>
      <c r="H901" s="103"/>
      <c r="I901" s="103"/>
      <c r="J901" s="103"/>
      <c r="K901" s="103"/>
      <c r="L901" s="103"/>
      <c r="M901" s="103"/>
      <c r="N901" s="103"/>
      <c r="O901" s="103"/>
      <c r="P901" s="103"/>
      <c r="Q901" s="103"/>
      <c r="R901" s="103"/>
      <c r="S901" s="103"/>
      <c r="T901" s="103"/>
      <c r="U901" s="103"/>
      <c r="V901" s="103"/>
      <c r="W901" s="103"/>
      <c r="X901" s="103"/>
      <c r="Y901" s="103"/>
      <c r="Z901" s="103"/>
      <c r="AA901" s="103"/>
    </row>
    <row r="902" spans="1:27" ht="12.75" customHeight="1">
      <c r="A902" s="103"/>
      <c r="B902" s="103"/>
      <c r="C902" s="103"/>
      <c r="D902" s="103"/>
      <c r="E902" s="103"/>
      <c r="F902" s="103"/>
      <c r="G902" s="103"/>
      <c r="H902" s="103"/>
      <c r="I902" s="103"/>
      <c r="J902" s="103"/>
      <c r="K902" s="103"/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  <c r="V902" s="103"/>
      <c r="W902" s="103"/>
      <c r="X902" s="103"/>
      <c r="Y902" s="103"/>
      <c r="Z902" s="103"/>
      <c r="AA902" s="103"/>
    </row>
    <row r="903" spans="1:27" ht="12.75" customHeight="1">
      <c r="A903" s="103"/>
      <c r="B903" s="103"/>
      <c r="C903" s="103"/>
      <c r="D903" s="103"/>
      <c r="E903" s="103"/>
      <c r="F903" s="103"/>
      <c r="G903" s="103"/>
      <c r="H903" s="103"/>
      <c r="I903" s="103"/>
      <c r="J903" s="103"/>
      <c r="K903" s="103"/>
      <c r="L903" s="103"/>
      <c r="M903" s="103"/>
      <c r="N903" s="103"/>
      <c r="O903" s="103"/>
      <c r="P903" s="103"/>
      <c r="Q903" s="103"/>
      <c r="R903" s="103"/>
      <c r="S903" s="103"/>
      <c r="T903" s="103"/>
      <c r="U903" s="103"/>
      <c r="V903" s="103"/>
      <c r="W903" s="103"/>
      <c r="X903" s="103"/>
      <c r="Y903" s="103"/>
      <c r="Z903" s="103"/>
      <c r="AA903" s="103"/>
    </row>
    <row r="904" spans="1:27" ht="12.75" customHeight="1">
      <c r="A904" s="103"/>
      <c r="B904" s="103"/>
      <c r="C904" s="103"/>
      <c r="D904" s="103"/>
      <c r="E904" s="103"/>
      <c r="F904" s="103"/>
      <c r="G904" s="103"/>
      <c r="H904" s="103"/>
      <c r="I904" s="103"/>
      <c r="J904" s="103"/>
      <c r="K904" s="103"/>
      <c r="L904" s="103"/>
      <c r="M904" s="103"/>
      <c r="N904" s="103"/>
      <c r="O904" s="103"/>
      <c r="P904" s="103"/>
      <c r="Q904" s="103"/>
      <c r="R904" s="103"/>
      <c r="S904" s="103"/>
      <c r="T904" s="103"/>
      <c r="U904" s="103"/>
      <c r="V904" s="103"/>
      <c r="W904" s="103"/>
      <c r="X904" s="103"/>
      <c r="Y904" s="103"/>
      <c r="Z904" s="103"/>
      <c r="AA904" s="103"/>
    </row>
    <row r="905" spans="1:27" ht="12.75" customHeight="1">
      <c r="A905" s="103"/>
      <c r="B905" s="103"/>
      <c r="C905" s="103"/>
      <c r="D905" s="103"/>
      <c r="E905" s="103"/>
      <c r="F905" s="103"/>
      <c r="G905" s="103"/>
      <c r="H905" s="103"/>
      <c r="I905" s="103"/>
      <c r="J905" s="103"/>
      <c r="K905" s="103"/>
      <c r="L905" s="103"/>
      <c r="M905" s="103"/>
      <c r="N905" s="103"/>
      <c r="O905" s="103"/>
      <c r="P905" s="103"/>
      <c r="Q905" s="103"/>
      <c r="R905" s="103"/>
      <c r="S905" s="103"/>
      <c r="T905" s="103"/>
      <c r="U905" s="103"/>
      <c r="V905" s="103"/>
      <c r="W905" s="103"/>
      <c r="X905" s="103"/>
      <c r="Y905" s="103"/>
      <c r="Z905" s="103"/>
      <c r="AA905" s="103"/>
    </row>
    <row r="906" spans="1:27" ht="12.75" customHeight="1">
      <c r="A906" s="103"/>
      <c r="B906" s="103"/>
      <c r="C906" s="103"/>
      <c r="D906" s="103"/>
      <c r="E906" s="103"/>
      <c r="F906" s="103"/>
      <c r="G906" s="103"/>
      <c r="H906" s="103"/>
      <c r="I906" s="103"/>
      <c r="J906" s="103"/>
      <c r="K906" s="103"/>
      <c r="L906" s="103"/>
      <c r="M906" s="103"/>
      <c r="N906" s="103"/>
      <c r="O906" s="103"/>
      <c r="P906" s="103"/>
      <c r="Q906" s="103"/>
      <c r="R906" s="103"/>
      <c r="S906" s="103"/>
      <c r="T906" s="103"/>
      <c r="U906" s="103"/>
      <c r="V906" s="103"/>
      <c r="W906" s="103"/>
      <c r="X906" s="103"/>
      <c r="Y906" s="103"/>
      <c r="Z906" s="103"/>
      <c r="AA906" s="103"/>
    </row>
    <row r="907" spans="1:27" ht="12.75" customHeight="1">
      <c r="A907" s="103"/>
      <c r="B907" s="103"/>
      <c r="C907" s="103"/>
      <c r="D907" s="103"/>
      <c r="E907" s="103"/>
      <c r="F907" s="103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  <c r="V907" s="103"/>
      <c r="W907" s="103"/>
      <c r="X907" s="103"/>
      <c r="Y907" s="103"/>
      <c r="Z907" s="103"/>
      <c r="AA907" s="103"/>
    </row>
    <row r="908" spans="1:27" ht="12.75" customHeight="1">
      <c r="A908" s="103"/>
      <c r="B908" s="103"/>
      <c r="C908" s="103"/>
      <c r="D908" s="103"/>
      <c r="E908" s="103"/>
      <c r="F908" s="103"/>
      <c r="G908" s="103"/>
      <c r="H908" s="103"/>
      <c r="I908" s="103"/>
      <c r="J908" s="103"/>
      <c r="K908" s="103"/>
      <c r="L908" s="103"/>
      <c r="M908" s="103"/>
      <c r="N908" s="103"/>
      <c r="O908" s="103"/>
      <c r="P908" s="103"/>
      <c r="Q908" s="103"/>
      <c r="R908" s="103"/>
      <c r="S908" s="103"/>
      <c r="T908" s="103"/>
      <c r="U908" s="103"/>
      <c r="V908" s="103"/>
      <c r="W908" s="103"/>
      <c r="X908" s="103"/>
      <c r="Y908" s="103"/>
      <c r="Z908" s="103"/>
      <c r="AA908" s="103"/>
    </row>
    <row r="909" spans="1:27" ht="12.75" customHeight="1">
      <c r="A909" s="103"/>
      <c r="B909" s="103"/>
      <c r="C909" s="103"/>
      <c r="D909" s="103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103"/>
      <c r="S909" s="103"/>
      <c r="T909" s="103"/>
      <c r="U909" s="103"/>
      <c r="V909" s="103"/>
      <c r="W909" s="103"/>
      <c r="X909" s="103"/>
      <c r="Y909" s="103"/>
      <c r="Z909" s="103"/>
      <c r="AA909" s="103"/>
    </row>
    <row r="910" spans="1:27" ht="12.75" customHeight="1">
      <c r="A910" s="103"/>
      <c r="B910" s="103"/>
      <c r="C910" s="103"/>
      <c r="D910" s="103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103"/>
      <c r="S910" s="103"/>
      <c r="T910" s="103"/>
      <c r="U910" s="103"/>
      <c r="V910" s="103"/>
      <c r="W910" s="103"/>
      <c r="X910" s="103"/>
      <c r="Y910" s="103"/>
      <c r="Z910" s="103"/>
      <c r="AA910" s="103"/>
    </row>
    <row r="911" spans="1:27" ht="12.75" customHeight="1">
      <c r="A911" s="103"/>
      <c r="B911" s="103"/>
      <c r="C911" s="103"/>
      <c r="D911" s="103"/>
      <c r="E911" s="103"/>
      <c r="F911" s="103"/>
      <c r="G911" s="103"/>
      <c r="H911" s="103"/>
      <c r="I911" s="103"/>
      <c r="J911" s="103"/>
      <c r="K911" s="103"/>
      <c r="L911" s="103"/>
      <c r="M911" s="103"/>
      <c r="N911" s="103"/>
      <c r="O911" s="103"/>
      <c r="P911" s="103"/>
      <c r="Q911" s="103"/>
      <c r="R911" s="103"/>
      <c r="S911" s="103"/>
      <c r="T911" s="103"/>
      <c r="U911" s="103"/>
      <c r="V911" s="103"/>
      <c r="W911" s="103"/>
      <c r="X911" s="103"/>
      <c r="Y911" s="103"/>
      <c r="Z911" s="103"/>
      <c r="AA911" s="103"/>
    </row>
    <row r="912" spans="1:27" ht="12.75" customHeight="1">
      <c r="A912" s="103"/>
      <c r="B912" s="103"/>
      <c r="C912" s="103"/>
      <c r="D912" s="103"/>
      <c r="E912" s="103"/>
      <c r="F912" s="103"/>
      <c r="G912" s="103"/>
      <c r="H912" s="103"/>
      <c r="I912" s="103"/>
      <c r="J912" s="103"/>
      <c r="K912" s="103"/>
      <c r="L912" s="103"/>
      <c r="M912" s="103"/>
      <c r="N912" s="103"/>
      <c r="O912" s="103"/>
      <c r="P912" s="103"/>
      <c r="Q912" s="103"/>
      <c r="R912" s="103"/>
      <c r="S912" s="103"/>
      <c r="T912" s="103"/>
      <c r="U912" s="103"/>
      <c r="V912" s="103"/>
      <c r="W912" s="103"/>
      <c r="X912" s="103"/>
      <c r="Y912" s="103"/>
      <c r="Z912" s="103"/>
      <c r="AA912" s="103"/>
    </row>
    <row r="913" spans="1:27" ht="12.75" customHeight="1">
      <c r="A913" s="103"/>
      <c r="B913" s="103"/>
      <c r="C913" s="103"/>
      <c r="D913" s="103"/>
      <c r="E913" s="103"/>
      <c r="F913" s="103"/>
      <c r="G913" s="103"/>
      <c r="H913" s="103"/>
      <c r="I913" s="103"/>
      <c r="J913" s="103"/>
      <c r="K913" s="103"/>
      <c r="L913" s="103"/>
      <c r="M913" s="103"/>
      <c r="N913" s="103"/>
      <c r="O913" s="103"/>
      <c r="P913" s="103"/>
      <c r="Q913" s="103"/>
      <c r="R913" s="103"/>
      <c r="S913" s="103"/>
      <c r="T913" s="103"/>
      <c r="U913" s="103"/>
      <c r="V913" s="103"/>
      <c r="W913" s="103"/>
      <c r="X913" s="103"/>
      <c r="Y913" s="103"/>
      <c r="Z913" s="103"/>
      <c r="AA913" s="103"/>
    </row>
    <row r="914" spans="1:27" ht="12.75" customHeight="1">
      <c r="A914" s="103"/>
      <c r="B914" s="103"/>
      <c r="C914" s="103"/>
      <c r="D914" s="103"/>
      <c r="E914" s="103"/>
      <c r="F914" s="103"/>
      <c r="G914" s="103"/>
      <c r="H914" s="103"/>
      <c r="I914" s="103"/>
      <c r="J914" s="103"/>
      <c r="K914" s="103"/>
      <c r="L914" s="103"/>
      <c r="M914" s="103"/>
      <c r="N914" s="103"/>
      <c r="O914" s="103"/>
      <c r="P914" s="103"/>
      <c r="Q914" s="103"/>
      <c r="R914" s="103"/>
      <c r="S914" s="103"/>
      <c r="T914" s="103"/>
      <c r="U914" s="103"/>
      <c r="V914" s="103"/>
      <c r="W914" s="103"/>
      <c r="X914" s="103"/>
      <c r="Y914" s="103"/>
      <c r="Z914" s="103"/>
      <c r="AA914" s="103"/>
    </row>
    <row r="915" spans="1:27" ht="12.75" customHeight="1">
      <c r="A915" s="103"/>
      <c r="B915" s="103"/>
      <c r="C915" s="103"/>
      <c r="D915" s="103"/>
      <c r="E915" s="103"/>
      <c r="F915" s="103"/>
      <c r="G915" s="103"/>
      <c r="H915" s="103"/>
      <c r="I915" s="103"/>
      <c r="J915" s="103"/>
      <c r="K915" s="103"/>
      <c r="L915" s="103"/>
      <c r="M915" s="103"/>
      <c r="N915" s="103"/>
      <c r="O915" s="103"/>
      <c r="P915" s="103"/>
      <c r="Q915" s="103"/>
      <c r="R915" s="103"/>
      <c r="S915" s="103"/>
      <c r="T915" s="103"/>
      <c r="U915" s="103"/>
      <c r="V915" s="103"/>
      <c r="W915" s="103"/>
      <c r="X915" s="103"/>
      <c r="Y915" s="103"/>
      <c r="Z915" s="103"/>
      <c r="AA915" s="103"/>
    </row>
    <row r="916" spans="1:27" ht="12.75" customHeight="1">
      <c r="A916" s="103"/>
      <c r="B916" s="103"/>
      <c r="C916" s="103"/>
      <c r="D916" s="103"/>
      <c r="E916" s="103"/>
      <c r="F916" s="103"/>
      <c r="G916" s="103"/>
      <c r="H916" s="103"/>
      <c r="I916" s="103"/>
      <c r="J916" s="103"/>
      <c r="K916" s="103"/>
      <c r="L916" s="103"/>
      <c r="M916" s="103"/>
      <c r="N916" s="103"/>
      <c r="O916" s="103"/>
      <c r="P916" s="103"/>
      <c r="Q916" s="103"/>
      <c r="R916" s="103"/>
      <c r="S916" s="103"/>
      <c r="T916" s="103"/>
      <c r="U916" s="103"/>
      <c r="V916" s="103"/>
      <c r="W916" s="103"/>
      <c r="X916" s="103"/>
      <c r="Y916" s="103"/>
      <c r="Z916" s="103"/>
      <c r="AA916" s="103"/>
    </row>
    <row r="917" spans="1:27" ht="12.75" customHeight="1">
      <c r="A917" s="103"/>
      <c r="B917" s="103"/>
      <c r="C917" s="103"/>
      <c r="D917" s="103"/>
      <c r="E917" s="103"/>
      <c r="F917" s="103"/>
      <c r="G917" s="103"/>
      <c r="H917" s="103"/>
      <c r="I917" s="103"/>
      <c r="J917" s="103"/>
      <c r="K917" s="103"/>
      <c r="L917" s="103"/>
      <c r="M917" s="103"/>
      <c r="N917" s="103"/>
      <c r="O917" s="103"/>
      <c r="P917" s="103"/>
      <c r="Q917" s="103"/>
      <c r="R917" s="103"/>
      <c r="S917" s="103"/>
      <c r="T917" s="103"/>
      <c r="U917" s="103"/>
      <c r="V917" s="103"/>
      <c r="W917" s="103"/>
      <c r="X917" s="103"/>
      <c r="Y917" s="103"/>
      <c r="Z917" s="103"/>
      <c r="AA917" s="103"/>
    </row>
    <row r="918" spans="1:27" ht="12.75" customHeight="1">
      <c r="A918" s="103"/>
      <c r="B918" s="103"/>
      <c r="C918" s="103"/>
      <c r="D918" s="103"/>
      <c r="E918" s="103"/>
      <c r="F918" s="103"/>
      <c r="G918" s="103"/>
      <c r="H918" s="103"/>
      <c r="I918" s="103"/>
      <c r="J918" s="103"/>
      <c r="K918" s="103"/>
      <c r="L918" s="103"/>
      <c r="M918" s="103"/>
      <c r="N918" s="103"/>
      <c r="O918" s="103"/>
      <c r="P918" s="103"/>
      <c r="Q918" s="103"/>
      <c r="R918" s="103"/>
      <c r="S918" s="103"/>
      <c r="T918" s="103"/>
      <c r="U918" s="103"/>
      <c r="V918" s="103"/>
      <c r="W918" s="103"/>
      <c r="X918" s="103"/>
      <c r="Y918" s="103"/>
      <c r="Z918" s="103"/>
      <c r="AA918" s="103"/>
    </row>
    <row r="919" spans="1:27" ht="12.75" customHeight="1">
      <c r="A919" s="103"/>
      <c r="B919" s="103"/>
      <c r="C919" s="103"/>
      <c r="D919" s="103"/>
      <c r="E919" s="103"/>
      <c r="F919" s="103"/>
      <c r="G919" s="103"/>
      <c r="H919" s="103"/>
      <c r="I919" s="103"/>
      <c r="J919" s="103"/>
      <c r="K919" s="103"/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  <c r="V919" s="103"/>
      <c r="W919" s="103"/>
      <c r="X919" s="103"/>
      <c r="Y919" s="103"/>
      <c r="Z919" s="103"/>
      <c r="AA919" s="103"/>
    </row>
    <row r="920" spans="1:27" ht="12.75" customHeight="1">
      <c r="A920" s="103"/>
      <c r="B920" s="103"/>
      <c r="C920" s="103"/>
      <c r="D920" s="103"/>
      <c r="E920" s="103"/>
      <c r="F920" s="103"/>
      <c r="G920" s="103"/>
      <c r="H920" s="103"/>
      <c r="I920" s="103"/>
      <c r="J920" s="103"/>
      <c r="K920" s="103"/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  <c r="V920" s="103"/>
      <c r="W920" s="103"/>
      <c r="X920" s="103"/>
      <c r="Y920" s="103"/>
      <c r="Z920" s="103"/>
      <c r="AA920" s="103"/>
    </row>
    <row r="921" spans="1:27" ht="12.75" customHeight="1">
      <c r="A921" s="103"/>
      <c r="B921" s="103"/>
      <c r="C921" s="103"/>
      <c r="D921" s="103"/>
      <c r="E921" s="103"/>
      <c r="F921" s="103"/>
      <c r="G921" s="103"/>
      <c r="H921" s="103"/>
      <c r="I921" s="103"/>
      <c r="J921" s="103"/>
      <c r="K921" s="103"/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  <c r="V921" s="103"/>
      <c r="W921" s="103"/>
      <c r="X921" s="103"/>
      <c r="Y921" s="103"/>
      <c r="Z921" s="103"/>
      <c r="AA921" s="103"/>
    </row>
    <row r="922" spans="1:27" ht="12.75" customHeight="1">
      <c r="A922" s="103"/>
      <c r="B922" s="103"/>
      <c r="C922" s="103"/>
      <c r="D922" s="103"/>
      <c r="E922" s="103"/>
      <c r="F922" s="103"/>
      <c r="G922" s="103"/>
      <c r="H922" s="103"/>
      <c r="I922" s="103"/>
      <c r="J922" s="103"/>
      <c r="K922" s="103"/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  <c r="V922" s="103"/>
      <c r="W922" s="103"/>
      <c r="X922" s="103"/>
      <c r="Y922" s="103"/>
      <c r="Z922" s="103"/>
      <c r="AA922" s="103"/>
    </row>
    <row r="923" spans="1:27" ht="12.75" customHeight="1">
      <c r="A923" s="103"/>
      <c r="B923" s="103"/>
      <c r="C923" s="103"/>
      <c r="D923" s="103"/>
      <c r="E923" s="103"/>
      <c r="F923" s="103"/>
      <c r="G923" s="103"/>
      <c r="H923" s="103"/>
      <c r="I923" s="103"/>
      <c r="J923" s="103"/>
      <c r="K923" s="103"/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  <c r="V923" s="103"/>
      <c r="W923" s="103"/>
      <c r="X923" s="103"/>
      <c r="Y923" s="103"/>
      <c r="Z923" s="103"/>
      <c r="AA923" s="103"/>
    </row>
    <row r="924" spans="1:27" ht="12.75" customHeight="1">
      <c r="A924" s="103"/>
      <c r="B924" s="103"/>
      <c r="C924" s="103"/>
      <c r="D924" s="103"/>
      <c r="E924" s="103"/>
      <c r="F924" s="103"/>
      <c r="G924" s="103"/>
      <c r="H924" s="103"/>
      <c r="I924" s="103"/>
      <c r="J924" s="103"/>
      <c r="K924" s="103"/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  <c r="V924" s="103"/>
      <c r="W924" s="103"/>
      <c r="X924" s="103"/>
      <c r="Y924" s="103"/>
      <c r="Z924" s="103"/>
      <c r="AA924" s="103"/>
    </row>
    <row r="925" spans="1:27" ht="12.75" customHeight="1">
      <c r="A925" s="103"/>
      <c r="B925" s="103"/>
      <c r="C925" s="103"/>
      <c r="D925" s="103"/>
      <c r="E925" s="103"/>
      <c r="F925" s="103"/>
      <c r="G925" s="103"/>
      <c r="H925" s="103"/>
      <c r="I925" s="103"/>
      <c r="J925" s="103"/>
      <c r="K925" s="103"/>
      <c r="L925" s="103"/>
      <c r="M925" s="103"/>
      <c r="N925" s="103"/>
      <c r="O925" s="103"/>
      <c r="P925" s="103"/>
      <c r="Q925" s="103"/>
      <c r="R925" s="103"/>
      <c r="S925" s="103"/>
      <c r="T925" s="103"/>
      <c r="U925" s="103"/>
      <c r="V925" s="103"/>
      <c r="W925" s="103"/>
      <c r="X925" s="103"/>
      <c r="Y925" s="103"/>
      <c r="Z925" s="103"/>
      <c r="AA925" s="103"/>
    </row>
    <row r="926" spans="1:27" ht="12.75" customHeight="1">
      <c r="A926" s="103"/>
      <c r="B926" s="103"/>
      <c r="C926" s="103"/>
      <c r="D926" s="103"/>
      <c r="E926" s="103"/>
      <c r="F926" s="103"/>
      <c r="G926" s="103"/>
      <c r="H926" s="103"/>
      <c r="I926" s="103"/>
      <c r="J926" s="103"/>
      <c r="K926" s="103"/>
      <c r="L926" s="103"/>
      <c r="M926" s="103"/>
      <c r="N926" s="103"/>
      <c r="O926" s="103"/>
      <c r="P926" s="103"/>
      <c r="Q926" s="103"/>
      <c r="R926" s="103"/>
      <c r="S926" s="103"/>
      <c r="T926" s="103"/>
      <c r="U926" s="103"/>
      <c r="V926" s="103"/>
      <c r="W926" s="103"/>
      <c r="X926" s="103"/>
      <c r="Y926" s="103"/>
      <c r="Z926" s="103"/>
      <c r="AA926" s="103"/>
    </row>
    <row r="927" spans="1:27" ht="12.75" customHeight="1">
      <c r="A927" s="103"/>
      <c r="B927" s="103"/>
      <c r="C927" s="103"/>
      <c r="D927" s="103"/>
      <c r="E927" s="103"/>
      <c r="F927" s="103"/>
      <c r="G927" s="103"/>
      <c r="H927" s="103"/>
      <c r="I927" s="103"/>
      <c r="J927" s="103"/>
      <c r="K927" s="103"/>
      <c r="L927" s="103"/>
      <c r="M927" s="103"/>
      <c r="N927" s="103"/>
      <c r="O927" s="103"/>
      <c r="P927" s="103"/>
      <c r="Q927" s="103"/>
      <c r="R927" s="103"/>
      <c r="S927" s="103"/>
      <c r="T927" s="103"/>
      <c r="U927" s="103"/>
      <c r="V927" s="103"/>
      <c r="W927" s="103"/>
      <c r="X927" s="103"/>
      <c r="Y927" s="103"/>
      <c r="Z927" s="103"/>
      <c r="AA927" s="103"/>
    </row>
    <row r="928" spans="1:27" ht="12.75" customHeight="1">
      <c r="A928" s="103"/>
      <c r="B928" s="103"/>
      <c r="C928" s="103"/>
      <c r="D928" s="103"/>
      <c r="E928" s="103"/>
      <c r="F928" s="103"/>
      <c r="G928" s="103"/>
      <c r="H928" s="103"/>
      <c r="I928" s="103"/>
      <c r="J928" s="103"/>
      <c r="K928" s="103"/>
      <c r="L928" s="103"/>
      <c r="M928" s="103"/>
      <c r="N928" s="103"/>
      <c r="O928" s="103"/>
      <c r="P928" s="103"/>
      <c r="Q928" s="103"/>
      <c r="R928" s="103"/>
      <c r="S928" s="103"/>
      <c r="T928" s="103"/>
      <c r="U928" s="103"/>
      <c r="V928" s="103"/>
      <c r="W928" s="103"/>
      <c r="X928" s="103"/>
      <c r="Y928" s="103"/>
      <c r="Z928" s="103"/>
      <c r="AA928" s="103"/>
    </row>
    <row r="929" spans="1:27" ht="12.75" customHeight="1">
      <c r="A929" s="103"/>
      <c r="B929" s="103"/>
      <c r="C929" s="103"/>
      <c r="D929" s="103"/>
      <c r="E929" s="103"/>
      <c r="F929" s="103"/>
      <c r="G929" s="103"/>
      <c r="H929" s="103"/>
      <c r="I929" s="103"/>
      <c r="J929" s="103"/>
      <c r="K929" s="103"/>
      <c r="L929" s="103"/>
      <c r="M929" s="103"/>
      <c r="N929" s="103"/>
      <c r="O929" s="103"/>
      <c r="P929" s="103"/>
      <c r="Q929" s="103"/>
      <c r="R929" s="103"/>
      <c r="S929" s="103"/>
      <c r="T929" s="103"/>
      <c r="U929" s="103"/>
      <c r="V929" s="103"/>
      <c r="W929" s="103"/>
      <c r="X929" s="103"/>
      <c r="Y929" s="103"/>
      <c r="Z929" s="103"/>
      <c r="AA929" s="103"/>
    </row>
    <row r="930" spans="1:27" ht="12.75" customHeight="1">
      <c r="A930" s="103"/>
      <c r="B930" s="103"/>
      <c r="C930" s="103"/>
      <c r="D930" s="103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103"/>
      <c r="S930" s="103"/>
      <c r="T930" s="103"/>
      <c r="U930" s="103"/>
      <c r="V930" s="103"/>
      <c r="W930" s="103"/>
      <c r="X930" s="103"/>
      <c r="Y930" s="103"/>
      <c r="Z930" s="103"/>
      <c r="AA930" s="103"/>
    </row>
    <row r="931" spans="1:27" ht="12.75" customHeight="1">
      <c r="A931" s="103"/>
      <c r="B931" s="103"/>
      <c r="C931" s="103"/>
      <c r="D931" s="103"/>
      <c r="E931" s="103"/>
      <c r="F931" s="103"/>
      <c r="G931" s="103"/>
      <c r="H931" s="103"/>
      <c r="I931" s="103"/>
      <c r="J931" s="103"/>
      <c r="K931" s="103"/>
      <c r="L931" s="103"/>
      <c r="M931" s="103"/>
      <c r="N931" s="103"/>
      <c r="O931" s="103"/>
      <c r="P931" s="103"/>
      <c r="Q931" s="103"/>
      <c r="R931" s="103"/>
      <c r="S931" s="103"/>
      <c r="T931" s="103"/>
      <c r="U931" s="103"/>
      <c r="V931" s="103"/>
      <c r="W931" s="103"/>
      <c r="X931" s="103"/>
      <c r="Y931" s="103"/>
      <c r="Z931" s="103"/>
      <c r="AA931" s="103"/>
    </row>
    <row r="932" spans="1:27" ht="12.75" customHeight="1">
      <c r="A932" s="103"/>
      <c r="B932" s="103"/>
      <c r="C932" s="103"/>
      <c r="D932" s="103"/>
      <c r="E932" s="103"/>
      <c r="F932" s="103"/>
      <c r="G932" s="103"/>
      <c r="H932" s="103"/>
      <c r="I932" s="103"/>
      <c r="J932" s="103"/>
      <c r="K932" s="103"/>
      <c r="L932" s="103"/>
      <c r="M932" s="103"/>
      <c r="N932" s="103"/>
      <c r="O932" s="103"/>
      <c r="P932" s="103"/>
      <c r="Q932" s="103"/>
      <c r="R932" s="103"/>
      <c r="S932" s="103"/>
      <c r="T932" s="103"/>
      <c r="U932" s="103"/>
      <c r="V932" s="103"/>
      <c r="W932" s="103"/>
      <c r="X932" s="103"/>
      <c r="Y932" s="103"/>
      <c r="Z932" s="103"/>
      <c r="AA932" s="103"/>
    </row>
    <row r="933" spans="1:27" ht="12.75" customHeight="1">
      <c r="A933" s="103"/>
      <c r="B933" s="103"/>
      <c r="C933" s="103"/>
      <c r="D933" s="103"/>
      <c r="E933" s="103"/>
      <c r="F933" s="103"/>
      <c r="G933" s="103"/>
      <c r="H933" s="103"/>
      <c r="I933" s="103"/>
      <c r="J933" s="103"/>
      <c r="K933" s="103"/>
      <c r="L933" s="103"/>
      <c r="M933" s="103"/>
      <c r="N933" s="103"/>
      <c r="O933" s="103"/>
      <c r="P933" s="103"/>
      <c r="Q933" s="103"/>
      <c r="R933" s="103"/>
      <c r="S933" s="103"/>
      <c r="T933" s="103"/>
      <c r="U933" s="103"/>
      <c r="V933" s="103"/>
      <c r="W933" s="103"/>
      <c r="X933" s="103"/>
      <c r="Y933" s="103"/>
      <c r="Z933" s="103"/>
      <c r="AA933" s="103"/>
    </row>
    <row r="934" spans="1:27" ht="12.75" customHeight="1">
      <c r="A934" s="103"/>
      <c r="B934" s="103"/>
      <c r="C934" s="103"/>
      <c r="D934" s="103"/>
      <c r="E934" s="103"/>
      <c r="F934" s="103"/>
      <c r="G934" s="103"/>
      <c r="H934" s="103"/>
      <c r="I934" s="103"/>
      <c r="J934" s="103"/>
      <c r="K934" s="103"/>
      <c r="L934" s="103"/>
      <c r="M934" s="103"/>
      <c r="N934" s="103"/>
      <c r="O934" s="103"/>
      <c r="P934" s="103"/>
      <c r="Q934" s="103"/>
      <c r="R934" s="103"/>
      <c r="S934" s="103"/>
      <c r="T934" s="103"/>
      <c r="U934" s="103"/>
      <c r="V934" s="103"/>
      <c r="W934" s="103"/>
      <c r="X934" s="103"/>
      <c r="Y934" s="103"/>
      <c r="Z934" s="103"/>
      <c r="AA934" s="103"/>
    </row>
    <row r="935" spans="1:27" ht="12.75" customHeight="1">
      <c r="A935" s="103"/>
      <c r="B935" s="103"/>
      <c r="C935" s="103"/>
      <c r="D935" s="103"/>
      <c r="E935" s="103"/>
      <c r="F935" s="103"/>
      <c r="G935" s="103"/>
      <c r="H935" s="103"/>
      <c r="I935" s="103"/>
      <c r="J935" s="103"/>
      <c r="K935" s="103"/>
      <c r="L935" s="103"/>
      <c r="M935" s="103"/>
      <c r="N935" s="103"/>
      <c r="O935" s="103"/>
      <c r="P935" s="103"/>
      <c r="Q935" s="103"/>
      <c r="R935" s="103"/>
      <c r="S935" s="103"/>
      <c r="T935" s="103"/>
      <c r="U935" s="103"/>
      <c r="V935" s="103"/>
      <c r="W935" s="103"/>
      <c r="X935" s="103"/>
      <c r="Y935" s="103"/>
      <c r="Z935" s="103"/>
      <c r="AA935" s="103"/>
    </row>
    <row r="936" spans="1:27" ht="12.75" customHeight="1">
      <c r="A936" s="103"/>
      <c r="B936" s="103"/>
      <c r="C936" s="103"/>
      <c r="D936" s="103"/>
      <c r="E936" s="103"/>
      <c r="F936" s="103"/>
      <c r="G936" s="103"/>
      <c r="H936" s="103"/>
      <c r="I936" s="103"/>
      <c r="J936" s="103"/>
      <c r="K936" s="103"/>
      <c r="L936" s="103"/>
      <c r="M936" s="103"/>
      <c r="N936" s="103"/>
      <c r="O936" s="103"/>
      <c r="P936" s="103"/>
      <c r="Q936" s="103"/>
      <c r="R936" s="103"/>
      <c r="S936" s="103"/>
      <c r="T936" s="103"/>
      <c r="U936" s="103"/>
      <c r="V936" s="103"/>
      <c r="W936" s="103"/>
      <c r="X936" s="103"/>
      <c r="Y936" s="103"/>
      <c r="Z936" s="103"/>
      <c r="AA936" s="103"/>
    </row>
    <row r="937" spans="1:27" ht="12.75" customHeight="1">
      <c r="A937" s="103"/>
      <c r="B937" s="103"/>
      <c r="C937" s="103"/>
      <c r="D937" s="103"/>
      <c r="E937" s="103"/>
      <c r="F937" s="103"/>
      <c r="G937" s="103"/>
      <c r="H937" s="103"/>
      <c r="I937" s="103"/>
      <c r="J937" s="103"/>
      <c r="K937" s="103"/>
      <c r="L937" s="103"/>
      <c r="M937" s="103"/>
      <c r="N937" s="103"/>
      <c r="O937" s="103"/>
      <c r="P937" s="103"/>
      <c r="Q937" s="103"/>
      <c r="R937" s="103"/>
      <c r="S937" s="103"/>
      <c r="T937" s="103"/>
      <c r="U937" s="103"/>
      <c r="V937" s="103"/>
      <c r="W937" s="103"/>
      <c r="X937" s="103"/>
      <c r="Y937" s="103"/>
      <c r="Z937" s="103"/>
      <c r="AA937" s="103"/>
    </row>
    <row r="938" spans="1:27" ht="12.75" customHeight="1">
      <c r="A938" s="103"/>
      <c r="B938" s="103"/>
      <c r="C938" s="103"/>
      <c r="D938" s="103"/>
      <c r="E938" s="103"/>
      <c r="F938" s="103"/>
      <c r="G938" s="103"/>
      <c r="H938" s="103"/>
      <c r="I938" s="103"/>
      <c r="J938" s="103"/>
      <c r="K938" s="103"/>
      <c r="L938" s="103"/>
      <c r="M938" s="103"/>
      <c r="N938" s="103"/>
      <c r="O938" s="103"/>
      <c r="P938" s="103"/>
      <c r="Q938" s="103"/>
      <c r="R938" s="103"/>
      <c r="S938" s="103"/>
      <c r="T938" s="103"/>
      <c r="U938" s="103"/>
      <c r="V938" s="103"/>
      <c r="W938" s="103"/>
      <c r="X938" s="103"/>
      <c r="Y938" s="103"/>
      <c r="Z938" s="103"/>
      <c r="AA938" s="103"/>
    </row>
    <row r="939" spans="1:27" ht="12.75" customHeight="1">
      <c r="A939" s="103"/>
      <c r="B939" s="103"/>
      <c r="C939" s="103"/>
      <c r="D939" s="103"/>
      <c r="E939" s="103"/>
      <c r="F939" s="103"/>
      <c r="G939" s="103"/>
      <c r="H939" s="103"/>
      <c r="I939" s="103"/>
      <c r="J939" s="103"/>
      <c r="K939" s="103"/>
      <c r="L939" s="103"/>
      <c r="M939" s="103"/>
      <c r="N939" s="103"/>
      <c r="O939" s="103"/>
      <c r="P939" s="103"/>
      <c r="Q939" s="103"/>
      <c r="R939" s="103"/>
      <c r="S939" s="103"/>
      <c r="T939" s="103"/>
      <c r="U939" s="103"/>
      <c r="V939" s="103"/>
      <c r="W939" s="103"/>
      <c r="X939" s="103"/>
      <c r="Y939" s="103"/>
      <c r="Z939" s="103"/>
      <c r="AA939" s="103"/>
    </row>
    <row r="940" spans="1:27" ht="12.75" customHeight="1">
      <c r="A940" s="103"/>
      <c r="B940" s="103"/>
      <c r="C940" s="103"/>
      <c r="D940" s="103"/>
      <c r="E940" s="103"/>
      <c r="F940" s="103"/>
      <c r="G940" s="103"/>
      <c r="H940" s="103"/>
      <c r="I940" s="103"/>
      <c r="J940" s="103"/>
      <c r="K940" s="103"/>
      <c r="L940" s="103"/>
      <c r="M940" s="103"/>
      <c r="N940" s="103"/>
      <c r="O940" s="103"/>
      <c r="P940" s="103"/>
      <c r="Q940" s="103"/>
      <c r="R940" s="103"/>
      <c r="S940" s="103"/>
      <c r="T940" s="103"/>
      <c r="U940" s="103"/>
      <c r="V940" s="103"/>
      <c r="W940" s="103"/>
      <c r="X940" s="103"/>
      <c r="Y940" s="103"/>
      <c r="Z940" s="103"/>
      <c r="AA940" s="103"/>
    </row>
    <row r="941" spans="1:27" ht="12.75" customHeight="1">
      <c r="A941" s="103"/>
      <c r="B941" s="103"/>
      <c r="C941" s="103"/>
      <c r="D941" s="103"/>
      <c r="E941" s="103"/>
      <c r="F941" s="103"/>
      <c r="G941" s="103"/>
      <c r="H941" s="103"/>
      <c r="I941" s="103"/>
      <c r="J941" s="103"/>
      <c r="K941" s="103"/>
      <c r="L941" s="103"/>
      <c r="M941" s="103"/>
      <c r="N941" s="103"/>
      <c r="O941" s="103"/>
      <c r="P941" s="103"/>
      <c r="Q941" s="103"/>
      <c r="R941" s="103"/>
      <c r="S941" s="103"/>
      <c r="T941" s="103"/>
      <c r="U941" s="103"/>
      <c r="V941" s="103"/>
      <c r="W941" s="103"/>
      <c r="X941" s="103"/>
      <c r="Y941" s="103"/>
      <c r="Z941" s="103"/>
      <c r="AA941" s="103"/>
    </row>
    <row r="942" spans="1:27" ht="12.75" customHeight="1">
      <c r="A942" s="103"/>
      <c r="B942" s="103"/>
      <c r="C942" s="103"/>
      <c r="D942" s="103"/>
      <c r="E942" s="103"/>
      <c r="F942" s="103"/>
      <c r="G942" s="103"/>
      <c r="H942" s="103"/>
      <c r="I942" s="103"/>
      <c r="J942" s="103"/>
      <c r="K942" s="103"/>
      <c r="L942" s="103"/>
      <c r="M942" s="103"/>
      <c r="N942" s="103"/>
      <c r="O942" s="103"/>
      <c r="P942" s="103"/>
      <c r="Q942" s="103"/>
      <c r="R942" s="103"/>
      <c r="S942" s="103"/>
      <c r="T942" s="103"/>
      <c r="U942" s="103"/>
      <c r="V942" s="103"/>
      <c r="W942" s="103"/>
      <c r="X942" s="103"/>
      <c r="Y942" s="103"/>
      <c r="Z942" s="103"/>
      <c r="AA942" s="103"/>
    </row>
    <row r="943" spans="1:27" ht="12.75" customHeight="1">
      <c r="A943" s="103"/>
      <c r="B943" s="103"/>
      <c r="C943" s="103"/>
      <c r="D943" s="103"/>
      <c r="E943" s="103"/>
      <c r="F943" s="103"/>
      <c r="G943" s="103"/>
      <c r="H943" s="103"/>
      <c r="I943" s="103"/>
      <c r="J943" s="103"/>
      <c r="K943" s="103"/>
      <c r="L943" s="103"/>
      <c r="M943" s="103"/>
      <c r="N943" s="103"/>
      <c r="O943" s="103"/>
      <c r="P943" s="103"/>
      <c r="Q943" s="103"/>
      <c r="R943" s="103"/>
      <c r="S943" s="103"/>
      <c r="T943" s="103"/>
      <c r="U943" s="103"/>
      <c r="V943" s="103"/>
      <c r="W943" s="103"/>
      <c r="X943" s="103"/>
      <c r="Y943" s="103"/>
      <c r="Z943" s="103"/>
      <c r="AA943" s="103"/>
    </row>
    <row r="944" spans="1:27" ht="12.75" customHeight="1">
      <c r="A944" s="103"/>
      <c r="B944" s="103"/>
      <c r="C944" s="103"/>
      <c r="D944" s="103"/>
      <c r="E944" s="103"/>
      <c r="F944" s="103"/>
      <c r="G944" s="103"/>
      <c r="H944" s="103"/>
      <c r="I944" s="103"/>
      <c r="J944" s="103"/>
      <c r="K944" s="103"/>
      <c r="L944" s="103"/>
      <c r="M944" s="103"/>
      <c r="N944" s="103"/>
      <c r="O944" s="103"/>
      <c r="P944" s="103"/>
      <c r="Q944" s="103"/>
      <c r="R944" s="103"/>
      <c r="S944" s="103"/>
      <c r="T944" s="103"/>
      <c r="U944" s="103"/>
      <c r="V944" s="103"/>
      <c r="W944" s="103"/>
      <c r="X944" s="103"/>
      <c r="Y944" s="103"/>
      <c r="Z944" s="103"/>
      <c r="AA944" s="103"/>
    </row>
    <row r="945" spans="1:27" ht="12.75" customHeight="1">
      <c r="A945" s="103"/>
      <c r="B945" s="103"/>
      <c r="C945" s="103"/>
      <c r="D945" s="103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  <c r="V945" s="103"/>
      <c r="W945" s="103"/>
      <c r="X945" s="103"/>
      <c r="Y945" s="103"/>
      <c r="Z945" s="103"/>
      <c r="AA945" s="103"/>
    </row>
    <row r="946" spans="1:27" ht="12.75" customHeight="1">
      <c r="A946" s="103"/>
      <c r="B946" s="103"/>
      <c r="C946" s="103"/>
      <c r="D946" s="103"/>
      <c r="E946" s="103"/>
      <c r="F946" s="103"/>
      <c r="G946" s="103"/>
      <c r="H946" s="103"/>
      <c r="I946" s="103"/>
      <c r="J946" s="103"/>
      <c r="K946" s="103"/>
      <c r="L946" s="103"/>
      <c r="M946" s="103"/>
      <c r="N946" s="103"/>
      <c r="O946" s="103"/>
      <c r="P946" s="103"/>
      <c r="Q946" s="103"/>
      <c r="R946" s="103"/>
      <c r="S946" s="103"/>
      <c r="T946" s="103"/>
      <c r="U946" s="103"/>
      <c r="V946" s="103"/>
      <c r="W946" s="103"/>
      <c r="X946" s="103"/>
      <c r="Y946" s="103"/>
      <c r="Z946" s="103"/>
      <c r="AA946" s="103"/>
    </row>
    <row r="947" spans="1:27" ht="12.75" customHeight="1">
      <c r="A947" s="103"/>
      <c r="B947" s="103"/>
      <c r="C947" s="103"/>
      <c r="D947" s="103"/>
      <c r="E947" s="103"/>
      <c r="F947" s="103"/>
      <c r="G947" s="103"/>
      <c r="H947" s="103"/>
      <c r="I947" s="103"/>
      <c r="J947" s="103"/>
      <c r="K947" s="103"/>
      <c r="L947" s="103"/>
      <c r="M947" s="103"/>
      <c r="N947" s="103"/>
      <c r="O947" s="103"/>
      <c r="P947" s="103"/>
      <c r="Q947" s="103"/>
      <c r="R947" s="103"/>
      <c r="S947" s="103"/>
      <c r="T947" s="103"/>
      <c r="U947" s="103"/>
      <c r="V947" s="103"/>
      <c r="W947" s="103"/>
      <c r="X947" s="103"/>
      <c r="Y947" s="103"/>
      <c r="Z947" s="103"/>
      <c r="AA947" s="103"/>
    </row>
    <row r="948" spans="1:27" ht="12.75" customHeight="1">
      <c r="A948" s="103"/>
      <c r="B948" s="103"/>
      <c r="C948" s="103"/>
      <c r="D948" s="103"/>
      <c r="E948" s="103"/>
      <c r="F948" s="103"/>
      <c r="G948" s="103"/>
      <c r="H948" s="103"/>
      <c r="I948" s="103"/>
      <c r="J948" s="103"/>
      <c r="K948" s="103"/>
      <c r="L948" s="103"/>
      <c r="M948" s="103"/>
      <c r="N948" s="103"/>
      <c r="O948" s="103"/>
      <c r="P948" s="103"/>
      <c r="Q948" s="103"/>
      <c r="R948" s="103"/>
      <c r="S948" s="103"/>
      <c r="T948" s="103"/>
      <c r="U948" s="103"/>
      <c r="V948" s="103"/>
      <c r="W948" s="103"/>
      <c r="X948" s="103"/>
      <c r="Y948" s="103"/>
      <c r="Z948" s="103"/>
      <c r="AA948" s="103"/>
    </row>
    <row r="949" spans="1:27" ht="12.75" customHeight="1">
      <c r="A949" s="103"/>
      <c r="B949" s="103"/>
      <c r="C949" s="103"/>
      <c r="D949" s="103"/>
      <c r="E949" s="103"/>
      <c r="F949" s="103"/>
      <c r="G949" s="103"/>
      <c r="H949" s="103"/>
      <c r="I949" s="103"/>
      <c r="J949" s="103"/>
      <c r="K949" s="103"/>
      <c r="L949" s="103"/>
      <c r="M949" s="103"/>
      <c r="N949" s="103"/>
      <c r="O949" s="103"/>
      <c r="P949" s="103"/>
      <c r="Q949" s="103"/>
      <c r="R949" s="103"/>
      <c r="S949" s="103"/>
      <c r="T949" s="103"/>
      <c r="U949" s="103"/>
      <c r="V949" s="103"/>
      <c r="W949" s="103"/>
      <c r="X949" s="103"/>
      <c r="Y949" s="103"/>
      <c r="Z949" s="103"/>
      <c r="AA949" s="103"/>
    </row>
    <row r="950" spans="1:27" ht="12.75" customHeight="1">
      <c r="A950" s="103"/>
      <c r="B950" s="103"/>
      <c r="C950" s="103"/>
      <c r="D950" s="103"/>
      <c r="E950" s="103"/>
      <c r="F950" s="103"/>
      <c r="G950" s="103"/>
      <c r="H950" s="103"/>
      <c r="I950" s="103"/>
      <c r="J950" s="103"/>
      <c r="K950" s="103"/>
      <c r="L950" s="103"/>
      <c r="M950" s="103"/>
      <c r="N950" s="103"/>
      <c r="O950" s="103"/>
      <c r="P950" s="103"/>
      <c r="Q950" s="103"/>
      <c r="R950" s="103"/>
      <c r="S950" s="103"/>
      <c r="T950" s="103"/>
      <c r="U950" s="103"/>
      <c r="V950" s="103"/>
      <c r="W950" s="103"/>
      <c r="X950" s="103"/>
      <c r="Y950" s="103"/>
      <c r="Z950" s="103"/>
      <c r="AA950" s="103"/>
    </row>
    <row r="951" spans="1:27" ht="12.75" customHeight="1">
      <c r="A951" s="103"/>
      <c r="B951" s="103"/>
      <c r="C951" s="103"/>
      <c r="D951" s="103"/>
      <c r="E951" s="103"/>
      <c r="F951" s="103"/>
      <c r="G951" s="103"/>
      <c r="H951" s="103"/>
      <c r="I951" s="103"/>
      <c r="J951" s="103"/>
      <c r="K951" s="103"/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103"/>
      <c r="X951" s="103"/>
      <c r="Y951" s="103"/>
      <c r="Z951" s="103"/>
      <c r="AA951" s="103"/>
    </row>
    <row r="952" spans="1:27" ht="12.75" customHeight="1">
      <c r="A952" s="103"/>
      <c r="B952" s="103"/>
      <c r="C952" s="103"/>
      <c r="D952" s="103"/>
      <c r="E952" s="103"/>
      <c r="F952" s="103"/>
      <c r="G952" s="103"/>
      <c r="H952" s="103"/>
      <c r="I952" s="103"/>
      <c r="J952" s="103"/>
      <c r="K952" s="103"/>
      <c r="L952" s="103"/>
      <c r="M952" s="103"/>
      <c r="N952" s="103"/>
      <c r="O952" s="103"/>
      <c r="P952" s="103"/>
      <c r="Q952" s="103"/>
      <c r="R952" s="103"/>
      <c r="S952" s="103"/>
      <c r="T952" s="103"/>
      <c r="U952" s="103"/>
      <c r="V952" s="103"/>
      <c r="W952" s="103"/>
      <c r="X952" s="103"/>
      <c r="Y952" s="103"/>
      <c r="Z952" s="103"/>
      <c r="AA952" s="103"/>
    </row>
    <row r="953" spans="1:27" ht="12.75" customHeight="1">
      <c r="A953" s="103"/>
      <c r="B953" s="103"/>
      <c r="C953" s="103"/>
      <c r="D953" s="103"/>
      <c r="E953" s="103"/>
      <c r="F953" s="103"/>
      <c r="G953" s="103"/>
      <c r="H953" s="103"/>
      <c r="I953" s="103"/>
      <c r="J953" s="103"/>
      <c r="K953" s="103"/>
      <c r="L953" s="103"/>
      <c r="M953" s="103"/>
      <c r="N953" s="103"/>
      <c r="O953" s="103"/>
      <c r="P953" s="103"/>
      <c r="Q953" s="103"/>
      <c r="R953" s="103"/>
      <c r="S953" s="103"/>
      <c r="T953" s="103"/>
      <c r="U953" s="103"/>
      <c r="V953" s="103"/>
      <c r="W953" s="103"/>
      <c r="X953" s="103"/>
      <c r="Y953" s="103"/>
      <c r="Z953" s="103"/>
      <c r="AA953" s="103"/>
    </row>
    <row r="954" spans="1:27" ht="12.75" customHeight="1">
      <c r="A954" s="103"/>
      <c r="B954" s="103"/>
      <c r="C954" s="103"/>
      <c r="D954" s="103"/>
      <c r="E954" s="103"/>
      <c r="F954" s="103"/>
      <c r="G954" s="103"/>
      <c r="H954" s="103"/>
      <c r="I954" s="103"/>
      <c r="J954" s="103"/>
      <c r="K954" s="103"/>
      <c r="L954" s="103"/>
      <c r="M954" s="103"/>
      <c r="N954" s="103"/>
      <c r="O954" s="103"/>
      <c r="P954" s="103"/>
      <c r="Q954" s="103"/>
      <c r="R954" s="103"/>
      <c r="S954" s="103"/>
      <c r="T954" s="103"/>
      <c r="U954" s="103"/>
      <c r="V954" s="103"/>
      <c r="W954" s="103"/>
      <c r="X954" s="103"/>
      <c r="Y954" s="103"/>
      <c r="Z954" s="103"/>
      <c r="AA954" s="103"/>
    </row>
    <row r="955" spans="1:27" ht="12.75" customHeight="1">
      <c r="A955" s="103"/>
      <c r="B955" s="103"/>
      <c r="C955" s="103"/>
      <c r="D955" s="103"/>
      <c r="E955" s="103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103"/>
      <c r="S955" s="103"/>
      <c r="T955" s="103"/>
      <c r="U955" s="103"/>
      <c r="V955" s="103"/>
      <c r="W955" s="103"/>
      <c r="X955" s="103"/>
      <c r="Y955" s="103"/>
      <c r="Z955" s="103"/>
      <c r="AA955" s="103"/>
    </row>
    <row r="956" spans="1:27" ht="12.75" customHeight="1">
      <c r="A956" s="103"/>
      <c r="B956" s="103"/>
      <c r="C956" s="103"/>
      <c r="D956" s="103"/>
      <c r="E956" s="103"/>
      <c r="F956" s="103"/>
      <c r="G956" s="103"/>
      <c r="H956" s="103"/>
      <c r="I956" s="103"/>
      <c r="J956" s="103"/>
      <c r="K956" s="103"/>
      <c r="L956" s="103"/>
      <c r="M956" s="103"/>
      <c r="N956" s="103"/>
      <c r="O956" s="103"/>
      <c r="P956" s="103"/>
      <c r="Q956" s="103"/>
      <c r="R956" s="103"/>
      <c r="S956" s="103"/>
      <c r="T956" s="103"/>
      <c r="U956" s="103"/>
      <c r="V956" s="103"/>
      <c r="W956" s="103"/>
      <c r="X956" s="103"/>
      <c r="Y956" s="103"/>
      <c r="Z956" s="103"/>
      <c r="AA956" s="103"/>
    </row>
    <row r="957" spans="1:27" ht="12.75" customHeight="1">
      <c r="A957" s="103"/>
      <c r="B957" s="103"/>
      <c r="C957" s="103"/>
      <c r="D957" s="103"/>
      <c r="E957" s="103"/>
      <c r="F957" s="103"/>
      <c r="G957" s="103"/>
      <c r="H957" s="103"/>
      <c r="I957" s="103"/>
      <c r="J957" s="103"/>
      <c r="K957" s="103"/>
      <c r="L957" s="103"/>
      <c r="M957" s="103"/>
      <c r="N957" s="103"/>
      <c r="O957" s="103"/>
      <c r="P957" s="103"/>
      <c r="Q957" s="103"/>
      <c r="R957" s="103"/>
      <c r="S957" s="103"/>
      <c r="T957" s="103"/>
      <c r="U957" s="103"/>
      <c r="V957" s="103"/>
      <c r="W957" s="103"/>
      <c r="X957" s="103"/>
      <c r="Y957" s="103"/>
      <c r="Z957" s="103"/>
      <c r="AA957" s="103"/>
    </row>
    <row r="958" spans="1:27" ht="12.75" customHeight="1">
      <c r="A958" s="103"/>
      <c r="B958" s="103"/>
      <c r="C958" s="103"/>
      <c r="D958" s="103"/>
      <c r="E958" s="103"/>
      <c r="F958" s="103"/>
      <c r="G958" s="103"/>
      <c r="H958" s="103"/>
      <c r="I958" s="103"/>
      <c r="J958" s="103"/>
      <c r="K958" s="103"/>
      <c r="L958" s="103"/>
      <c r="M958" s="103"/>
      <c r="N958" s="103"/>
      <c r="O958" s="103"/>
      <c r="P958" s="103"/>
      <c r="Q958" s="103"/>
      <c r="R958" s="103"/>
      <c r="S958" s="103"/>
      <c r="T958" s="103"/>
      <c r="U958" s="103"/>
      <c r="V958" s="103"/>
      <c r="W958" s="103"/>
      <c r="X958" s="103"/>
      <c r="Y958" s="103"/>
      <c r="Z958" s="103"/>
      <c r="AA958" s="103"/>
    </row>
    <row r="959" spans="1:27" ht="12.75" customHeight="1">
      <c r="A959" s="103"/>
      <c r="B959" s="103"/>
      <c r="C959" s="103"/>
      <c r="D959" s="103"/>
      <c r="E959" s="103"/>
      <c r="F959" s="103"/>
      <c r="G959" s="103"/>
      <c r="H959" s="103"/>
      <c r="I959" s="103"/>
      <c r="J959" s="103"/>
      <c r="K959" s="103"/>
      <c r="L959" s="103"/>
      <c r="M959" s="103"/>
      <c r="N959" s="103"/>
      <c r="O959" s="103"/>
      <c r="P959" s="103"/>
      <c r="Q959" s="103"/>
      <c r="R959" s="103"/>
      <c r="S959" s="103"/>
      <c r="T959" s="103"/>
      <c r="U959" s="103"/>
      <c r="V959" s="103"/>
      <c r="W959" s="103"/>
      <c r="X959" s="103"/>
      <c r="Y959" s="103"/>
      <c r="Z959" s="103"/>
      <c r="AA959" s="103"/>
    </row>
    <row r="960" spans="1:27" ht="12.75" customHeight="1">
      <c r="A960" s="103"/>
      <c r="B960" s="103"/>
      <c r="C960" s="103"/>
      <c r="D960" s="103"/>
      <c r="E960" s="103"/>
      <c r="F960" s="103"/>
      <c r="G960" s="103"/>
      <c r="H960" s="103"/>
      <c r="I960" s="103"/>
      <c r="J960" s="103"/>
      <c r="K960" s="103"/>
      <c r="L960" s="103"/>
      <c r="M960" s="103"/>
      <c r="N960" s="103"/>
      <c r="O960" s="103"/>
      <c r="P960" s="103"/>
      <c r="Q960" s="103"/>
      <c r="R960" s="103"/>
      <c r="S960" s="103"/>
      <c r="T960" s="103"/>
      <c r="U960" s="103"/>
      <c r="V960" s="103"/>
      <c r="W960" s="103"/>
      <c r="X960" s="103"/>
      <c r="Y960" s="103"/>
      <c r="Z960" s="103"/>
      <c r="AA960" s="103"/>
    </row>
    <row r="961" spans="1:27" ht="12.75" customHeight="1">
      <c r="A961" s="103"/>
      <c r="B961" s="103"/>
      <c r="C961" s="103"/>
      <c r="D961" s="103"/>
      <c r="E961" s="103"/>
      <c r="F961" s="103"/>
      <c r="G961" s="103"/>
      <c r="H961" s="103"/>
      <c r="I961" s="103"/>
      <c r="J961" s="103"/>
      <c r="K961" s="103"/>
      <c r="L961" s="103"/>
      <c r="M961" s="103"/>
      <c r="N961" s="103"/>
      <c r="O961" s="103"/>
      <c r="P961" s="103"/>
      <c r="Q961" s="103"/>
      <c r="R961" s="103"/>
      <c r="S961" s="103"/>
      <c r="T961" s="103"/>
      <c r="U961" s="103"/>
      <c r="V961" s="103"/>
      <c r="W961" s="103"/>
      <c r="X961" s="103"/>
      <c r="Y961" s="103"/>
      <c r="Z961" s="103"/>
      <c r="AA961" s="103"/>
    </row>
    <row r="962" spans="1:27" ht="12.75" customHeight="1">
      <c r="A962" s="103"/>
      <c r="B962" s="103"/>
      <c r="C962" s="103"/>
      <c r="D962" s="103"/>
      <c r="E962" s="103"/>
      <c r="F962" s="103"/>
      <c r="G962" s="103"/>
      <c r="H962" s="103"/>
      <c r="I962" s="103"/>
      <c r="J962" s="103"/>
      <c r="K962" s="103"/>
      <c r="L962" s="103"/>
      <c r="M962" s="103"/>
      <c r="N962" s="103"/>
      <c r="O962" s="103"/>
      <c r="P962" s="103"/>
      <c r="Q962" s="103"/>
      <c r="R962" s="103"/>
      <c r="S962" s="103"/>
      <c r="T962" s="103"/>
      <c r="U962" s="103"/>
      <c r="V962" s="103"/>
      <c r="W962" s="103"/>
      <c r="X962" s="103"/>
      <c r="Y962" s="103"/>
      <c r="Z962" s="103"/>
      <c r="AA962" s="103"/>
    </row>
    <row r="963" spans="1:27" ht="12.75" customHeight="1">
      <c r="A963" s="103"/>
      <c r="B963" s="103"/>
      <c r="C963" s="103"/>
      <c r="D963" s="103"/>
      <c r="E963" s="103"/>
      <c r="F963" s="103"/>
      <c r="G963" s="103"/>
      <c r="H963" s="103"/>
      <c r="I963" s="103"/>
      <c r="J963" s="103"/>
      <c r="K963" s="103"/>
      <c r="L963" s="103"/>
      <c r="M963" s="103"/>
      <c r="N963" s="103"/>
      <c r="O963" s="103"/>
      <c r="P963" s="103"/>
      <c r="Q963" s="103"/>
      <c r="R963" s="103"/>
      <c r="S963" s="103"/>
      <c r="T963" s="103"/>
      <c r="U963" s="103"/>
      <c r="V963" s="103"/>
      <c r="W963" s="103"/>
      <c r="X963" s="103"/>
      <c r="Y963" s="103"/>
      <c r="Z963" s="103"/>
      <c r="AA963" s="103"/>
    </row>
    <row r="964" spans="1:27" ht="12.75" customHeight="1">
      <c r="A964" s="103"/>
      <c r="B964" s="103"/>
      <c r="C964" s="103"/>
      <c r="D964" s="103"/>
      <c r="E964" s="103"/>
      <c r="F964" s="103"/>
      <c r="G964" s="103"/>
      <c r="H964" s="103"/>
      <c r="I964" s="103"/>
      <c r="J964" s="103"/>
      <c r="K964" s="103"/>
      <c r="L964" s="103"/>
      <c r="M964" s="103"/>
      <c r="N964" s="103"/>
      <c r="O964" s="103"/>
      <c r="P964" s="103"/>
      <c r="Q964" s="103"/>
      <c r="R964" s="103"/>
      <c r="S964" s="103"/>
      <c r="T964" s="103"/>
      <c r="U964" s="103"/>
      <c r="V964" s="103"/>
      <c r="W964" s="103"/>
      <c r="X964" s="103"/>
      <c r="Y964" s="103"/>
      <c r="Z964" s="103"/>
      <c r="AA964" s="103"/>
    </row>
    <row r="965" spans="1:27" ht="12.75" customHeight="1">
      <c r="A965" s="103"/>
      <c r="B965" s="103"/>
      <c r="C965" s="103"/>
      <c r="D965" s="103"/>
      <c r="E965" s="103"/>
      <c r="F965" s="103"/>
      <c r="G965" s="103"/>
      <c r="H965" s="103"/>
      <c r="I965" s="103"/>
      <c r="J965" s="103"/>
      <c r="K965" s="103"/>
      <c r="L965" s="103"/>
      <c r="M965" s="103"/>
      <c r="N965" s="103"/>
      <c r="O965" s="103"/>
      <c r="P965" s="103"/>
      <c r="Q965" s="103"/>
      <c r="R965" s="103"/>
      <c r="S965" s="103"/>
      <c r="T965" s="103"/>
      <c r="U965" s="103"/>
      <c r="V965" s="103"/>
      <c r="W965" s="103"/>
      <c r="X965" s="103"/>
      <c r="Y965" s="103"/>
      <c r="Z965" s="103"/>
      <c r="AA965" s="103"/>
    </row>
    <row r="966" spans="1:27" ht="12.75" customHeight="1">
      <c r="A966" s="103"/>
      <c r="B966" s="103"/>
      <c r="C966" s="103"/>
      <c r="D966" s="103"/>
      <c r="E966" s="103"/>
      <c r="F966" s="103"/>
      <c r="G966" s="103"/>
      <c r="H966" s="103"/>
      <c r="I966" s="103"/>
      <c r="J966" s="103"/>
      <c r="K966" s="103"/>
      <c r="L966" s="103"/>
      <c r="M966" s="103"/>
      <c r="N966" s="103"/>
      <c r="O966" s="103"/>
      <c r="P966" s="103"/>
      <c r="Q966" s="103"/>
      <c r="R966" s="103"/>
      <c r="S966" s="103"/>
      <c r="T966" s="103"/>
      <c r="U966" s="103"/>
      <c r="V966" s="103"/>
      <c r="W966" s="103"/>
      <c r="X966" s="103"/>
      <c r="Y966" s="103"/>
      <c r="Z966" s="103"/>
      <c r="AA966" s="103"/>
    </row>
    <row r="967" spans="1:27" ht="12.75" customHeight="1">
      <c r="A967" s="103"/>
      <c r="B967" s="103"/>
      <c r="C967" s="103"/>
      <c r="D967" s="103"/>
      <c r="E967" s="103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03"/>
      <c r="S967" s="103"/>
      <c r="T967" s="103"/>
      <c r="U967" s="103"/>
      <c r="V967" s="103"/>
      <c r="W967" s="103"/>
      <c r="X967" s="103"/>
      <c r="Y967" s="103"/>
      <c r="Z967" s="103"/>
      <c r="AA967" s="103"/>
    </row>
    <row r="968" spans="1:27" ht="12.75" customHeight="1">
      <c r="A968" s="103"/>
      <c r="B968" s="103"/>
      <c r="C968" s="103"/>
      <c r="D968" s="103"/>
      <c r="E968" s="103"/>
      <c r="F968" s="103"/>
      <c r="G968" s="103"/>
      <c r="H968" s="103"/>
      <c r="I968" s="103"/>
      <c r="J968" s="103"/>
      <c r="K968" s="103"/>
      <c r="L968" s="103"/>
      <c r="M968" s="103"/>
      <c r="N968" s="103"/>
      <c r="O968" s="103"/>
      <c r="P968" s="103"/>
      <c r="Q968" s="103"/>
      <c r="R968" s="103"/>
      <c r="S968" s="103"/>
      <c r="T968" s="103"/>
      <c r="U968" s="103"/>
      <c r="V968" s="103"/>
      <c r="W968" s="103"/>
      <c r="X968" s="103"/>
      <c r="Y968" s="103"/>
      <c r="Z968" s="103"/>
      <c r="AA968" s="103"/>
    </row>
    <row r="969" spans="1:27" ht="12.75" customHeight="1">
      <c r="A969" s="103"/>
      <c r="B969" s="103"/>
      <c r="C969" s="103"/>
      <c r="D969" s="103"/>
      <c r="E969" s="103"/>
      <c r="F969" s="103"/>
      <c r="G969" s="103"/>
      <c r="H969" s="103"/>
      <c r="I969" s="103"/>
      <c r="J969" s="103"/>
      <c r="K969" s="103"/>
      <c r="L969" s="103"/>
      <c r="M969" s="103"/>
      <c r="N969" s="103"/>
      <c r="O969" s="103"/>
      <c r="P969" s="103"/>
      <c r="Q969" s="103"/>
      <c r="R969" s="103"/>
      <c r="S969" s="103"/>
      <c r="T969" s="103"/>
      <c r="U969" s="103"/>
      <c r="V969" s="103"/>
      <c r="W969" s="103"/>
      <c r="X969" s="103"/>
      <c r="Y969" s="103"/>
      <c r="Z969" s="103"/>
      <c r="AA969" s="103"/>
    </row>
    <row r="970" spans="1:27" ht="12.75" customHeight="1">
      <c r="A970" s="103"/>
      <c r="B970" s="103"/>
      <c r="C970" s="103"/>
      <c r="D970" s="103"/>
      <c r="E970" s="103"/>
      <c r="F970" s="103"/>
      <c r="G970" s="103"/>
      <c r="H970" s="103"/>
      <c r="I970" s="103"/>
      <c r="J970" s="103"/>
      <c r="K970" s="103"/>
      <c r="L970" s="103"/>
      <c r="M970" s="103"/>
      <c r="N970" s="103"/>
      <c r="O970" s="103"/>
      <c r="P970" s="103"/>
      <c r="Q970" s="103"/>
      <c r="R970" s="103"/>
      <c r="S970" s="103"/>
      <c r="T970" s="103"/>
      <c r="U970" s="103"/>
      <c r="V970" s="103"/>
      <c r="W970" s="103"/>
      <c r="X970" s="103"/>
      <c r="Y970" s="103"/>
      <c r="Z970" s="103"/>
      <c r="AA970" s="103"/>
    </row>
    <row r="971" spans="1:27" ht="12.75" customHeight="1">
      <c r="A971" s="103"/>
      <c r="B971" s="103"/>
      <c r="C971" s="103"/>
      <c r="D971" s="103"/>
      <c r="E971" s="103"/>
      <c r="F971" s="103"/>
      <c r="G971" s="103"/>
      <c r="H971" s="103"/>
      <c r="I971" s="103"/>
      <c r="J971" s="103"/>
      <c r="K971" s="103"/>
      <c r="L971" s="103"/>
      <c r="M971" s="103"/>
      <c r="N971" s="103"/>
      <c r="O971" s="103"/>
      <c r="P971" s="103"/>
      <c r="Q971" s="103"/>
      <c r="R971" s="103"/>
      <c r="S971" s="103"/>
      <c r="T971" s="103"/>
      <c r="U971" s="103"/>
      <c r="V971" s="103"/>
      <c r="W971" s="103"/>
      <c r="X971" s="103"/>
      <c r="Y971" s="103"/>
      <c r="Z971" s="103"/>
      <c r="AA971" s="103"/>
    </row>
    <row r="972" spans="1:27" ht="12.75" customHeight="1">
      <c r="A972" s="103"/>
      <c r="B972" s="103"/>
      <c r="C972" s="103"/>
      <c r="D972" s="103"/>
      <c r="E972" s="103"/>
      <c r="F972" s="103"/>
      <c r="G972" s="103"/>
      <c r="H972" s="103"/>
      <c r="I972" s="103"/>
      <c r="J972" s="103"/>
      <c r="K972" s="103"/>
      <c r="L972" s="103"/>
      <c r="M972" s="103"/>
      <c r="N972" s="103"/>
      <c r="O972" s="103"/>
      <c r="P972" s="103"/>
      <c r="Q972" s="103"/>
      <c r="R972" s="103"/>
      <c r="S972" s="103"/>
      <c r="T972" s="103"/>
      <c r="U972" s="103"/>
      <c r="V972" s="103"/>
      <c r="W972" s="103"/>
      <c r="X972" s="103"/>
      <c r="Y972" s="103"/>
      <c r="Z972" s="103"/>
      <c r="AA972" s="103"/>
    </row>
    <row r="973" spans="1:27" ht="12.75" customHeight="1">
      <c r="A973" s="103"/>
      <c r="B973" s="103"/>
      <c r="C973" s="103"/>
      <c r="D973" s="103"/>
      <c r="E973" s="103"/>
      <c r="F973" s="103"/>
      <c r="G973" s="103"/>
      <c r="H973" s="103"/>
      <c r="I973" s="103"/>
      <c r="J973" s="103"/>
      <c r="K973" s="103"/>
      <c r="L973" s="103"/>
      <c r="M973" s="103"/>
      <c r="N973" s="103"/>
      <c r="O973" s="103"/>
      <c r="P973" s="103"/>
      <c r="Q973" s="103"/>
      <c r="R973" s="103"/>
      <c r="S973" s="103"/>
      <c r="T973" s="103"/>
      <c r="U973" s="103"/>
      <c r="V973" s="103"/>
      <c r="W973" s="103"/>
      <c r="X973" s="103"/>
      <c r="Y973" s="103"/>
      <c r="Z973" s="103"/>
      <c r="AA973" s="103"/>
    </row>
    <row r="974" spans="1:27" ht="12.75" customHeight="1">
      <c r="A974" s="103"/>
      <c r="B974" s="103"/>
      <c r="C974" s="103"/>
      <c r="D974" s="103"/>
      <c r="E974" s="103"/>
      <c r="F974" s="103"/>
      <c r="G974" s="103"/>
      <c r="H974" s="103"/>
      <c r="I974" s="103"/>
      <c r="J974" s="103"/>
      <c r="K974" s="103"/>
      <c r="L974" s="103"/>
      <c r="M974" s="103"/>
      <c r="N974" s="103"/>
      <c r="O974" s="103"/>
      <c r="P974" s="103"/>
      <c r="Q974" s="103"/>
      <c r="R974" s="103"/>
      <c r="S974" s="103"/>
      <c r="T974" s="103"/>
      <c r="U974" s="103"/>
      <c r="V974" s="103"/>
      <c r="W974" s="103"/>
      <c r="X974" s="103"/>
      <c r="Y974" s="103"/>
      <c r="Z974" s="103"/>
      <c r="AA974" s="103"/>
    </row>
    <row r="975" spans="1:27" ht="12.75" customHeight="1">
      <c r="A975" s="103"/>
      <c r="B975" s="103"/>
      <c r="C975" s="103"/>
      <c r="D975" s="103"/>
      <c r="E975" s="103"/>
      <c r="F975" s="103"/>
      <c r="G975" s="103"/>
      <c r="H975" s="103"/>
      <c r="I975" s="103"/>
      <c r="J975" s="103"/>
      <c r="K975" s="103"/>
      <c r="L975" s="103"/>
      <c r="M975" s="103"/>
      <c r="N975" s="103"/>
      <c r="O975" s="103"/>
      <c r="P975" s="103"/>
      <c r="Q975" s="103"/>
      <c r="R975" s="103"/>
      <c r="S975" s="103"/>
      <c r="T975" s="103"/>
      <c r="U975" s="103"/>
      <c r="V975" s="103"/>
      <c r="W975" s="103"/>
      <c r="X975" s="103"/>
      <c r="Y975" s="103"/>
      <c r="Z975" s="103"/>
      <c r="AA975" s="103"/>
    </row>
    <row r="976" spans="1:27" ht="12.75" customHeight="1">
      <c r="A976" s="103"/>
      <c r="B976" s="103"/>
      <c r="C976" s="103"/>
      <c r="D976" s="103"/>
      <c r="E976" s="103"/>
      <c r="F976" s="103"/>
      <c r="G976" s="103"/>
      <c r="H976" s="103"/>
      <c r="I976" s="103"/>
      <c r="J976" s="103"/>
      <c r="K976" s="103"/>
      <c r="L976" s="103"/>
      <c r="M976" s="103"/>
      <c r="N976" s="103"/>
      <c r="O976" s="103"/>
      <c r="P976" s="103"/>
      <c r="Q976" s="103"/>
      <c r="R976" s="103"/>
      <c r="S976" s="103"/>
      <c r="T976" s="103"/>
      <c r="U976" s="103"/>
      <c r="V976" s="103"/>
      <c r="W976" s="103"/>
      <c r="X976" s="103"/>
      <c r="Y976" s="103"/>
      <c r="Z976" s="103"/>
      <c r="AA976" s="103"/>
    </row>
    <row r="977" spans="1:27" ht="12.75" customHeight="1">
      <c r="A977" s="103"/>
      <c r="B977" s="103"/>
      <c r="C977" s="103"/>
      <c r="D977" s="103"/>
      <c r="E977" s="103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03"/>
      <c r="S977" s="103"/>
      <c r="T977" s="103"/>
      <c r="U977" s="103"/>
      <c r="V977" s="103"/>
      <c r="W977" s="103"/>
      <c r="X977" s="103"/>
      <c r="Y977" s="103"/>
      <c r="Z977" s="103"/>
      <c r="AA977" s="103"/>
    </row>
    <row r="978" spans="1:27" ht="12.75" customHeight="1">
      <c r="A978" s="103"/>
      <c r="B978" s="103"/>
      <c r="C978" s="103"/>
      <c r="D978" s="103"/>
      <c r="E978" s="103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103"/>
      <c r="S978" s="103"/>
      <c r="T978" s="103"/>
      <c r="U978" s="103"/>
      <c r="V978" s="103"/>
      <c r="W978" s="103"/>
      <c r="X978" s="103"/>
      <c r="Y978" s="103"/>
      <c r="Z978" s="103"/>
      <c r="AA978" s="103"/>
    </row>
    <row r="979" spans="1:27" ht="12.75" customHeight="1">
      <c r="A979" s="103"/>
      <c r="B979" s="103"/>
      <c r="C979" s="103"/>
      <c r="D979" s="103"/>
      <c r="E979" s="103"/>
      <c r="F979" s="103"/>
      <c r="G979" s="103"/>
      <c r="H979" s="103"/>
      <c r="I979" s="103"/>
      <c r="J979" s="103"/>
      <c r="K979" s="103"/>
      <c r="L979" s="103"/>
      <c r="M979" s="103"/>
      <c r="N979" s="103"/>
      <c r="O979" s="103"/>
      <c r="P979" s="103"/>
      <c r="Q979" s="103"/>
      <c r="R979" s="103"/>
      <c r="S979" s="103"/>
      <c r="T979" s="103"/>
      <c r="U979" s="103"/>
      <c r="V979" s="103"/>
      <c r="W979" s="103"/>
      <c r="X979" s="103"/>
      <c r="Y979" s="103"/>
      <c r="Z979" s="103"/>
      <c r="AA979" s="103"/>
    </row>
    <row r="980" spans="1:27" ht="12.75" customHeight="1">
      <c r="A980" s="103"/>
      <c r="B980" s="103"/>
      <c r="C980" s="103"/>
      <c r="D980" s="103"/>
      <c r="E980" s="103"/>
      <c r="F980" s="103"/>
      <c r="G980" s="103"/>
      <c r="H980" s="103"/>
      <c r="I980" s="103"/>
      <c r="J980" s="103"/>
      <c r="K980" s="103"/>
      <c r="L980" s="103"/>
      <c r="M980" s="103"/>
      <c r="N980" s="103"/>
      <c r="O980" s="103"/>
      <c r="P980" s="103"/>
      <c r="Q980" s="103"/>
      <c r="R980" s="103"/>
      <c r="S980" s="103"/>
      <c r="T980" s="103"/>
      <c r="U980" s="103"/>
      <c r="V980" s="103"/>
      <c r="W980" s="103"/>
      <c r="X980" s="103"/>
      <c r="Y980" s="103"/>
      <c r="Z980" s="103"/>
      <c r="AA980" s="103"/>
    </row>
    <row r="981" spans="1:27" ht="12.75" customHeight="1">
      <c r="A981" s="103"/>
      <c r="B981" s="103"/>
      <c r="C981" s="103"/>
      <c r="D981" s="103"/>
      <c r="E981" s="103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03"/>
      <c r="S981" s="103"/>
      <c r="T981" s="103"/>
      <c r="U981" s="103"/>
      <c r="V981" s="103"/>
      <c r="W981" s="103"/>
      <c r="X981" s="103"/>
      <c r="Y981" s="103"/>
      <c r="Z981" s="103"/>
      <c r="AA981" s="103"/>
    </row>
    <row r="982" spans="1:27" ht="12.75" customHeight="1">
      <c r="A982" s="103"/>
      <c r="B982" s="103"/>
      <c r="C982" s="103"/>
      <c r="D982" s="103"/>
      <c r="E982" s="103"/>
      <c r="F982" s="103"/>
      <c r="G982" s="103"/>
      <c r="H982" s="103"/>
      <c r="I982" s="103"/>
      <c r="J982" s="103"/>
      <c r="K982" s="103"/>
      <c r="L982" s="103"/>
      <c r="M982" s="103"/>
      <c r="N982" s="103"/>
      <c r="O982" s="103"/>
      <c r="P982" s="103"/>
      <c r="Q982" s="103"/>
      <c r="R982" s="103"/>
      <c r="S982" s="103"/>
      <c r="T982" s="103"/>
      <c r="U982" s="103"/>
      <c r="V982" s="103"/>
      <c r="W982" s="103"/>
      <c r="X982" s="103"/>
      <c r="Y982" s="103"/>
      <c r="Z982" s="103"/>
      <c r="AA982" s="103"/>
    </row>
    <row r="983" spans="1:27" ht="12.75" customHeight="1">
      <c r="A983" s="103"/>
      <c r="B983" s="103"/>
      <c r="C983" s="103"/>
      <c r="D983" s="103"/>
      <c r="E983" s="103"/>
      <c r="F983" s="103"/>
      <c r="G983" s="103"/>
      <c r="H983" s="103"/>
      <c r="I983" s="103"/>
      <c r="J983" s="103"/>
      <c r="K983" s="103"/>
      <c r="L983" s="103"/>
      <c r="M983" s="103"/>
      <c r="N983" s="103"/>
      <c r="O983" s="103"/>
      <c r="P983" s="103"/>
      <c r="Q983" s="103"/>
      <c r="R983" s="103"/>
      <c r="S983" s="103"/>
      <c r="T983" s="103"/>
      <c r="U983" s="103"/>
      <c r="V983" s="103"/>
      <c r="W983" s="103"/>
      <c r="X983" s="103"/>
      <c r="Y983" s="103"/>
      <c r="Z983" s="103"/>
      <c r="AA983" s="103"/>
    </row>
    <row r="984" spans="1:27" ht="12.75" customHeight="1">
      <c r="A984" s="103"/>
      <c r="B984" s="103"/>
      <c r="C984" s="103"/>
      <c r="D984" s="103"/>
      <c r="E984" s="103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03"/>
      <c r="S984" s="103"/>
      <c r="T984" s="103"/>
      <c r="U984" s="103"/>
      <c r="V984" s="103"/>
      <c r="W984" s="103"/>
      <c r="X984" s="103"/>
      <c r="Y984" s="103"/>
      <c r="Z984" s="103"/>
      <c r="AA984" s="103"/>
    </row>
    <row r="985" spans="1:27" ht="12.75" customHeight="1">
      <c r="A985" s="103"/>
      <c r="B985" s="103"/>
      <c r="C985" s="103"/>
      <c r="D985" s="103"/>
      <c r="E985" s="103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103"/>
      <c r="S985" s="103"/>
      <c r="T985" s="103"/>
      <c r="U985" s="103"/>
      <c r="V985" s="103"/>
      <c r="W985" s="103"/>
      <c r="X985" s="103"/>
      <c r="Y985" s="103"/>
      <c r="Z985" s="103"/>
      <c r="AA985" s="103"/>
    </row>
    <row r="986" spans="1:27" ht="12.75" customHeight="1">
      <c r="A986" s="103"/>
      <c r="B986" s="103"/>
      <c r="C986" s="103"/>
      <c r="D986" s="103"/>
      <c r="E986" s="103"/>
      <c r="F986" s="103"/>
      <c r="G986" s="103"/>
      <c r="H986" s="103"/>
      <c r="I986" s="103"/>
      <c r="J986" s="103"/>
      <c r="K986" s="103"/>
      <c r="L986" s="103"/>
      <c r="M986" s="103"/>
      <c r="N986" s="103"/>
      <c r="O986" s="103"/>
      <c r="P986" s="103"/>
      <c r="Q986" s="103"/>
      <c r="R986" s="103"/>
      <c r="S986" s="103"/>
      <c r="T986" s="103"/>
      <c r="U986" s="103"/>
      <c r="V986" s="103"/>
      <c r="W986" s="103"/>
      <c r="X986" s="103"/>
      <c r="Y986" s="103"/>
      <c r="Z986" s="103"/>
      <c r="AA986" s="103"/>
    </row>
    <row r="987" spans="1:27" ht="12.75" customHeight="1">
      <c r="A987" s="103"/>
      <c r="B987" s="103"/>
      <c r="C987" s="103"/>
      <c r="D987" s="103"/>
      <c r="E987" s="103"/>
      <c r="F987" s="103"/>
      <c r="G987" s="103"/>
      <c r="H987" s="103"/>
      <c r="I987" s="103"/>
      <c r="J987" s="103"/>
      <c r="K987" s="103"/>
      <c r="L987" s="103"/>
      <c r="M987" s="103"/>
      <c r="N987" s="103"/>
      <c r="O987" s="103"/>
      <c r="P987" s="103"/>
      <c r="Q987" s="103"/>
      <c r="R987" s="103"/>
      <c r="S987" s="103"/>
      <c r="T987" s="103"/>
      <c r="U987" s="103"/>
      <c r="V987" s="103"/>
      <c r="W987" s="103"/>
      <c r="X987" s="103"/>
      <c r="Y987" s="103"/>
      <c r="Z987" s="103"/>
      <c r="AA987" s="103"/>
    </row>
    <row r="988" spans="1:27" ht="12.75" customHeight="1">
      <c r="A988" s="103"/>
      <c r="B988" s="103"/>
      <c r="C988" s="103"/>
      <c r="D988" s="103"/>
      <c r="E988" s="103"/>
      <c r="F988" s="103"/>
      <c r="G988" s="103"/>
      <c r="H988" s="103"/>
      <c r="I988" s="103"/>
      <c r="J988" s="103"/>
      <c r="K988" s="103"/>
      <c r="L988" s="103"/>
      <c r="M988" s="103"/>
      <c r="N988" s="103"/>
      <c r="O988" s="103"/>
      <c r="P988" s="103"/>
      <c r="Q988" s="103"/>
      <c r="R988" s="103"/>
      <c r="S988" s="103"/>
      <c r="T988" s="103"/>
      <c r="U988" s="103"/>
      <c r="V988" s="103"/>
      <c r="W988" s="103"/>
      <c r="X988" s="103"/>
      <c r="Y988" s="103"/>
      <c r="Z988" s="103"/>
      <c r="AA988" s="103"/>
    </row>
    <row r="989" spans="1:27" ht="12.75" customHeight="1">
      <c r="A989" s="103"/>
      <c r="B989" s="103"/>
      <c r="C989" s="103"/>
      <c r="D989" s="103"/>
      <c r="E989" s="103"/>
      <c r="F989" s="103"/>
      <c r="G989" s="103"/>
      <c r="H989" s="103"/>
      <c r="I989" s="103"/>
      <c r="J989" s="103"/>
      <c r="K989" s="103"/>
      <c r="L989" s="103"/>
      <c r="M989" s="103"/>
      <c r="N989" s="103"/>
      <c r="O989" s="103"/>
      <c r="P989" s="103"/>
      <c r="Q989" s="103"/>
      <c r="R989" s="103"/>
      <c r="S989" s="103"/>
      <c r="T989" s="103"/>
      <c r="U989" s="103"/>
      <c r="V989" s="103"/>
      <c r="W989" s="103"/>
      <c r="X989" s="103"/>
      <c r="Y989" s="103"/>
      <c r="Z989" s="103"/>
      <c r="AA989" s="103"/>
    </row>
    <row r="990" spans="1:27" ht="12.75" customHeight="1">
      <c r="A990" s="103"/>
      <c r="B990" s="103"/>
      <c r="C990" s="103"/>
      <c r="D990" s="103"/>
      <c r="E990" s="103"/>
      <c r="F990" s="103"/>
      <c r="G990" s="103"/>
      <c r="H990" s="103"/>
      <c r="I990" s="103"/>
      <c r="J990" s="103"/>
      <c r="K990" s="103"/>
      <c r="L990" s="103"/>
      <c r="M990" s="103"/>
      <c r="N990" s="103"/>
      <c r="O990" s="103"/>
      <c r="P990" s="103"/>
      <c r="Q990" s="103"/>
      <c r="R990" s="103"/>
      <c r="S990" s="103"/>
      <c r="T990" s="103"/>
      <c r="U990" s="103"/>
      <c r="V990" s="103"/>
      <c r="W990" s="103"/>
      <c r="X990" s="103"/>
      <c r="Y990" s="103"/>
      <c r="Z990" s="103"/>
      <c r="AA990" s="103"/>
    </row>
    <row r="991" spans="1:27" ht="12.75" customHeight="1">
      <c r="A991" s="103"/>
      <c r="B991" s="103"/>
      <c r="C991" s="103"/>
      <c r="D991" s="103"/>
      <c r="E991" s="103"/>
      <c r="F991" s="103"/>
      <c r="G991" s="103"/>
      <c r="H991" s="103"/>
      <c r="I991" s="103"/>
      <c r="J991" s="103"/>
      <c r="K991" s="103"/>
      <c r="L991" s="103"/>
      <c r="M991" s="103"/>
      <c r="N991" s="103"/>
      <c r="O991" s="103"/>
      <c r="P991" s="103"/>
      <c r="Q991" s="103"/>
      <c r="R991" s="103"/>
      <c r="S991" s="103"/>
      <c r="T991" s="103"/>
      <c r="U991" s="103"/>
      <c r="V991" s="103"/>
      <c r="W991" s="103"/>
      <c r="X991" s="103"/>
      <c r="Y991" s="103"/>
      <c r="Z991" s="103"/>
      <c r="AA991" s="103"/>
    </row>
    <row r="992" spans="1:27" ht="12.75" customHeight="1">
      <c r="A992" s="103"/>
      <c r="B992" s="103"/>
      <c r="C992" s="103"/>
      <c r="D992" s="103"/>
      <c r="E992" s="103"/>
      <c r="F992" s="103"/>
      <c r="G992" s="103"/>
      <c r="H992" s="103"/>
      <c r="I992" s="103"/>
      <c r="J992" s="103"/>
      <c r="K992" s="103"/>
      <c r="L992" s="103"/>
      <c r="M992" s="103"/>
      <c r="N992" s="103"/>
      <c r="O992" s="103"/>
      <c r="P992" s="103"/>
      <c r="Q992" s="103"/>
      <c r="R992" s="103"/>
      <c r="S992" s="103"/>
      <c r="T992" s="103"/>
      <c r="U992" s="103"/>
      <c r="V992" s="103"/>
      <c r="W992" s="103"/>
      <c r="X992" s="103"/>
      <c r="Y992" s="103"/>
      <c r="Z992" s="103"/>
      <c r="AA992" s="103"/>
    </row>
    <row r="993" spans="1:27" ht="12.75" customHeight="1">
      <c r="A993" s="103"/>
      <c r="B993" s="103"/>
      <c r="C993" s="103"/>
      <c r="D993" s="103"/>
      <c r="E993" s="103"/>
      <c r="F993" s="103"/>
      <c r="G993" s="103"/>
      <c r="H993" s="103"/>
      <c r="I993" s="103"/>
      <c r="J993" s="103"/>
      <c r="K993" s="103"/>
      <c r="L993" s="103"/>
      <c r="M993" s="103"/>
      <c r="N993" s="103"/>
      <c r="O993" s="103"/>
      <c r="P993" s="103"/>
      <c r="Q993" s="103"/>
      <c r="R993" s="103"/>
      <c r="S993" s="103"/>
      <c r="T993" s="103"/>
      <c r="U993" s="103"/>
      <c r="V993" s="103"/>
      <c r="W993" s="103"/>
      <c r="X993" s="103"/>
      <c r="Y993" s="103"/>
      <c r="Z993" s="103"/>
      <c r="AA993" s="103"/>
    </row>
    <row r="994" spans="1:27" ht="12.75" customHeight="1">
      <c r="A994" s="103"/>
      <c r="B994" s="103"/>
      <c r="C994" s="103"/>
      <c r="D994" s="103"/>
      <c r="E994" s="103"/>
      <c r="F994" s="103"/>
      <c r="G994" s="103"/>
      <c r="H994" s="103"/>
      <c r="I994" s="103"/>
      <c r="J994" s="103"/>
      <c r="K994" s="103"/>
      <c r="L994" s="103"/>
      <c r="M994" s="103"/>
      <c r="N994" s="103"/>
      <c r="O994" s="103"/>
      <c r="P994" s="103"/>
      <c r="Q994" s="103"/>
      <c r="R994" s="103"/>
      <c r="S994" s="103"/>
      <c r="T994" s="103"/>
      <c r="U994" s="103"/>
      <c r="V994" s="103"/>
      <c r="W994" s="103"/>
      <c r="X994" s="103"/>
      <c r="Y994" s="103"/>
      <c r="Z994" s="103"/>
      <c r="AA994" s="103"/>
    </row>
    <row r="995" spans="1:27" ht="12.75" customHeight="1">
      <c r="A995" s="103"/>
      <c r="B995" s="103"/>
      <c r="C995" s="103"/>
      <c r="D995" s="103"/>
      <c r="E995" s="103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03"/>
      <c r="S995" s="103"/>
      <c r="T995" s="103"/>
      <c r="U995" s="103"/>
      <c r="V995" s="103"/>
      <c r="W995" s="103"/>
      <c r="X995" s="103"/>
      <c r="Y995" s="103"/>
      <c r="Z995" s="103"/>
      <c r="AA995" s="103"/>
    </row>
    <row r="996" spans="1:27" ht="12.75" customHeight="1">
      <c r="A996" s="103"/>
      <c r="B996" s="103"/>
      <c r="C996" s="103"/>
      <c r="D996" s="103"/>
      <c r="E996" s="103"/>
      <c r="F996" s="103"/>
      <c r="G996" s="103"/>
      <c r="H996" s="103"/>
      <c r="I996" s="103"/>
      <c r="J996" s="103"/>
      <c r="K996" s="103"/>
      <c r="L996" s="103"/>
      <c r="M996" s="103"/>
      <c r="N996" s="103"/>
      <c r="O996" s="103"/>
      <c r="P996" s="103"/>
      <c r="Q996" s="103"/>
      <c r="R996" s="103"/>
      <c r="S996" s="103"/>
      <c r="T996" s="103"/>
      <c r="U996" s="103"/>
      <c r="V996" s="103"/>
      <c r="W996" s="103"/>
      <c r="X996" s="103"/>
      <c r="Y996" s="103"/>
      <c r="Z996" s="103"/>
      <c r="AA996" s="103"/>
    </row>
    <row r="997" spans="1:27" ht="12.75" customHeight="1">
      <c r="A997" s="103"/>
      <c r="B997" s="103"/>
      <c r="C997" s="103"/>
      <c r="D997" s="103"/>
      <c r="E997" s="103"/>
      <c r="F997" s="103"/>
      <c r="G997" s="103"/>
      <c r="H997" s="103"/>
      <c r="I997" s="103"/>
      <c r="J997" s="103"/>
      <c r="K997" s="103"/>
      <c r="L997" s="103"/>
      <c r="M997" s="103"/>
      <c r="N997" s="103"/>
      <c r="O997" s="103"/>
      <c r="P997" s="103"/>
      <c r="Q997" s="103"/>
      <c r="R997" s="103"/>
      <c r="S997" s="103"/>
      <c r="T997" s="103"/>
      <c r="U997" s="103"/>
      <c r="V997" s="103"/>
      <c r="W997" s="103"/>
      <c r="X997" s="103"/>
      <c r="Y997" s="103"/>
      <c r="Z997" s="103"/>
      <c r="AA997" s="103"/>
    </row>
    <row r="998" spans="1:27" ht="12.75" customHeight="1">
      <c r="A998" s="103"/>
      <c r="B998" s="103"/>
      <c r="C998" s="103"/>
      <c r="D998" s="103"/>
      <c r="E998" s="103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03"/>
      <c r="S998" s="103"/>
      <c r="T998" s="103"/>
      <c r="U998" s="103"/>
      <c r="V998" s="103"/>
      <c r="W998" s="103"/>
      <c r="X998" s="103"/>
      <c r="Y998" s="103"/>
      <c r="Z998" s="103"/>
      <c r="AA998" s="103"/>
    </row>
  </sheetData>
  <sheetProtection algorithmName="SHA-512" hashValue="esuDSfTuD+H9P30zkwd6krcYq6DGaEbD/8QOmTxRIYTF3gy6otB74BRX5401Rg/LFnURifl6wuMw5cIiFbHjig==" saltValue="sBkNg287E2dEfeP0EiM8Eg==" spinCount="100000" sheet="1" formatColumns="0"/>
  <conditionalFormatting sqref="A19">
    <cfRule type="expression" dxfId="151" priority="2">
      <formula>$F19&lt;&gt;0</formula>
    </cfRule>
  </conditionalFormatting>
  <conditionalFormatting sqref="A30">
    <cfRule type="expression" dxfId="150" priority="1">
      <formula>$F30&lt;&gt;0</formula>
    </cfRule>
  </conditionalFormatting>
  <conditionalFormatting sqref="A43">
    <cfRule type="expression" dxfId="149" priority="4">
      <formula>$F$19&lt;&gt;0</formula>
    </cfRule>
  </conditionalFormatting>
  <conditionalFormatting sqref="A49">
    <cfRule type="expression" dxfId="148" priority="5">
      <formula>$F$30&lt;&gt;0</formula>
    </cfRule>
  </conditionalFormatting>
  <conditionalFormatting sqref="A44:F48">
    <cfRule type="expression" dxfId="147" priority="3">
      <formula>$F$19&lt;&gt;0</formula>
    </cfRule>
  </conditionalFormatting>
  <conditionalFormatting sqref="A50:F54">
    <cfRule type="expression" dxfId="146" priority="6">
      <formula>$F$19&lt;&gt;0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33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509179.78999999992</v>
      </c>
      <c r="C8" s="51"/>
      <c r="D8" s="50">
        <v>0</v>
      </c>
      <c r="E8" s="51"/>
      <c r="F8" s="52">
        <v>509179.78999999992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205463.3</v>
      </c>
      <c r="C12" s="60"/>
      <c r="D12" s="61">
        <v>0</v>
      </c>
      <c r="E12" s="60"/>
      <c r="F12" s="59">
        <v>205463.3</v>
      </c>
      <c r="G12" s="3"/>
    </row>
    <row r="13" spans="1:7" s="2" customFormat="1">
      <c r="A13" s="58" t="s">
        <v>6</v>
      </c>
      <c r="B13" s="59">
        <v>0</v>
      </c>
      <c r="C13" s="62"/>
      <c r="D13" s="61">
        <v>0</v>
      </c>
      <c r="E13" s="60"/>
      <c r="F13" s="59">
        <v>0</v>
      </c>
      <c r="G13" s="3"/>
    </row>
    <row r="14" spans="1:7" s="2" customFormat="1">
      <c r="A14" s="58" t="s">
        <v>7</v>
      </c>
      <c r="B14" s="59">
        <v>0</v>
      </c>
      <c r="C14" s="62"/>
      <c r="D14" s="63">
        <v>0</v>
      </c>
      <c r="E14" s="60"/>
      <c r="F14" s="64">
        <v>0</v>
      </c>
      <c r="G14" s="3"/>
    </row>
    <row r="15" spans="1:7" s="2" customFormat="1">
      <c r="A15" s="58" t="s">
        <v>8</v>
      </c>
      <c r="B15" s="65">
        <v>205463.3</v>
      </c>
      <c r="C15" s="60"/>
      <c r="D15" s="66">
        <v>0</v>
      </c>
      <c r="E15" s="60"/>
      <c r="F15" s="66">
        <v>205463.3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205463.3</v>
      </c>
      <c r="C21" s="54"/>
      <c r="D21" s="52">
        <v>0</v>
      </c>
      <c r="E21" s="54"/>
      <c r="F21" s="52">
        <v>205463.3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0</v>
      </c>
      <c r="C26" s="62"/>
      <c r="D26" s="69">
        <v>0</v>
      </c>
      <c r="E26" s="62"/>
      <c r="F26" s="66">
        <v>0</v>
      </c>
      <c r="G26" s="3"/>
    </row>
    <row r="27" spans="1:7" s="2" customFormat="1">
      <c r="A27" s="58" t="s">
        <v>17</v>
      </c>
      <c r="B27" s="69">
        <v>57548.77</v>
      </c>
      <c r="C27" s="62"/>
      <c r="D27" s="69">
        <v>0</v>
      </c>
      <c r="E27" s="62"/>
      <c r="F27" s="66">
        <v>57548.77</v>
      </c>
      <c r="G27" s="3"/>
    </row>
    <row r="28" spans="1:7" s="2" customFormat="1">
      <c r="A28" s="49" t="s">
        <v>18</v>
      </c>
      <c r="B28" s="69">
        <v>0</v>
      </c>
      <c r="C28" s="74"/>
      <c r="D28" s="69">
        <v>0</v>
      </c>
      <c r="E28" s="74"/>
      <c r="F28" s="70">
        <v>0</v>
      </c>
      <c r="G28" s="3"/>
    </row>
    <row r="29" spans="1:7" s="2" customFormat="1">
      <c r="A29" s="49" t="s">
        <v>19</v>
      </c>
      <c r="B29" s="69">
        <v>254907.57</v>
      </c>
      <c r="C29" s="74"/>
      <c r="D29" s="69">
        <v>0</v>
      </c>
      <c r="E29" s="74"/>
      <c r="F29" s="70">
        <v>254907.57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312456.34000000003</v>
      </c>
      <c r="C31" s="54"/>
      <c r="D31" s="52">
        <v>0</v>
      </c>
      <c r="E31" s="54"/>
      <c r="F31" s="52">
        <v>312456.34000000003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402186.74999999983</v>
      </c>
      <c r="C35" s="54"/>
      <c r="D35" s="77">
        <v>0</v>
      </c>
      <c r="E35" s="54"/>
      <c r="F35" s="77">
        <v>402186.74999999983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/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/>
      <c r="B50" s="95"/>
      <c r="C50" s="95"/>
      <c r="D50" s="95"/>
      <c r="E50" s="95"/>
      <c r="F50" s="95"/>
      <c r="G50" s="80"/>
    </row>
    <row r="51" spans="1:7">
      <c r="A51" s="95"/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72eST2DMh55uSAtRyZhq1A7HtwvzgXt5SfjMlRAYjSnNJHMb8c2AfBxGONRkPRBCSmTt/ixZvKNp5R8aD65jjw==" saltValue="c5uVYxKyYSd1+/Fzg/HgIA==" spinCount="100000" sheet="1" formatColumns="0"/>
  <conditionalFormatting sqref="A19">
    <cfRule type="expression" dxfId="145" priority="5">
      <formula>$F19&lt;&gt;0</formula>
    </cfRule>
  </conditionalFormatting>
  <conditionalFormatting sqref="A30">
    <cfRule type="expression" dxfId="144" priority="6">
      <formula>$F30&lt;&gt;0</formula>
    </cfRule>
  </conditionalFormatting>
  <conditionalFormatting sqref="A43">
    <cfRule type="expression" dxfId="143" priority="3">
      <formula>$F$19&lt;&gt;0</formula>
    </cfRule>
  </conditionalFormatting>
  <conditionalFormatting sqref="A49">
    <cfRule type="expression" dxfId="142" priority="2">
      <formula>$F$30&lt;&gt;0</formula>
    </cfRule>
  </conditionalFormatting>
  <conditionalFormatting sqref="A44:F48">
    <cfRule type="expression" dxfId="141" priority="4">
      <formula>$F$19&lt;&gt;0</formula>
    </cfRule>
  </conditionalFormatting>
  <conditionalFormatting sqref="A50:F54">
    <cfRule type="expression" dxfId="140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34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2442623.1399999997</v>
      </c>
      <c r="C8" s="51"/>
      <c r="D8" s="50">
        <v>359344.44</v>
      </c>
      <c r="E8" s="51"/>
      <c r="F8" s="52">
        <v>2801967.5799999996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2361514.3199999998</v>
      </c>
      <c r="C12" s="60"/>
      <c r="D12" s="61">
        <v>33934.120000000003</v>
      </c>
      <c r="E12" s="60"/>
      <c r="F12" s="59">
        <v>2395448.44</v>
      </c>
      <c r="G12" s="3"/>
    </row>
    <row r="13" spans="1:7" s="2" customFormat="1">
      <c r="A13" s="58" t="s">
        <v>6</v>
      </c>
      <c r="B13" s="59">
        <v>0</v>
      </c>
      <c r="C13" s="62"/>
      <c r="D13" s="61">
        <v>0</v>
      </c>
      <c r="E13" s="60"/>
      <c r="F13" s="59">
        <v>0</v>
      </c>
      <c r="G13" s="3"/>
    </row>
    <row r="14" spans="1:7" s="2" customFormat="1">
      <c r="A14" s="58" t="s">
        <v>7</v>
      </c>
      <c r="B14" s="59">
        <v>0</v>
      </c>
      <c r="C14" s="62"/>
      <c r="D14" s="63">
        <v>0</v>
      </c>
      <c r="E14" s="60"/>
      <c r="F14" s="64">
        <v>0</v>
      </c>
      <c r="G14" s="3"/>
    </row>
    <row r="15" spans="1:7" s="2" customFormat="1">
      <c r="A15" s="58" t="s">
        <v>8</v>
      </c>
      <c r="B15" s="65">
        <v>2361514.3199999998</v>
      </c>
      <c r="C15" s="60"/>
      <c r="D15" s="66">
        <v>33934.120000000003</v>
      </c>
      <c r="E15" s="60"/>
      <c r="F15" s="66">
        <v>2395448.44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2361514.3199999998</v>
      </c>
      <c r="C21" s="54"/>
      <c r="D21" s="52">
        <v>33934.120000000003</v>
      </c>
      <c r="E21" s="54"/>
      <c r="F21" s="52">
        <v>2395448.44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984257</v>
      </c>
      <c r="C24" s="54"/>
      <c r="D24" s="69">
        <v>0</v>
      </c>
      <c r="E24" s="54"/>
      <c r="F24" s="70">
        <v>984257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0</v>
      </c>
      <c r="C26" s="62"/>
      <c r="D26" s="69">
        <v>0</v>
      </c>
      <c r="E26" s="62"/>
      <c r="F26" s="66">
        <v>0</v>
      </c>
      <c r="G26" s="3"/>
    </row>
    <row r="27" spans="1:7" s="2" customFormat="1">
      <c r="A27" s="58" t="s">
        <v>17</v>
      </c>
      <c r="B27" s="69">
        <v>0</v>
      </c>
      <c r="C27" s="62"/>
      <c r="D27" s="69">
        <v>0</v>
      </c>
      <c r="E27" s="62"/>
      <c r="F27" s="66">
        <v>0</v>
      </c>
      <c r="G27" s="3"/>
    </row>
    <row r="28" spans="1:7" s="2" customFormat="1">
      <c r="A28" s="49" t="s">
        <v>18</v>
      </c>
      <c r="B28" s="69">
        <v>100000</v>
      </c>
      <c r="C28" s="74"/>
      <c r="D28" s="69">
        <v>0</v>
      </c>
      <c r="E28" s="74"/>
      <c r="F28" s="70">
        <v>100000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1084257</v>
      </c>
      <c r="C31" s="54"/>
      <c r="D31" s="52">
        <v>0</v>
      </c>
      <c r="E31" s="54"/>
      <c r="F31" s="52">
        <v>1084257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3719880.459999999</v>
      </c>
      <c r="C35" s="54"/>
      <c r="D35" s="77">
        <v>393278.56</v>
      </c>
      <c r="E35" s="54"/>
      <c r="F35" s="77">
        <v>4113159.0199999996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/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/>
      <c r="B50" s="95"/>
      <c r="C50" s="95"/>
      <c r="D50" s="95"/>
      <c r="E50" s="95"/>
      <c r="F50" s="95"/>
      <c r="G50" s="80"/>
    </row>
    <row r="51" spans="1:7">
      <c r="A51" s="95"/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qgJ+lw1+U+ka/4Xxn9LzCKk3rJ1xEcfM/p+5WQgaKuK2roKOnnaBVvvSOh116SJBsTXSuNW/9gPgXD34bv2o5A==" saltValue="ZJX8otpcuO0poYjgGJKORw==" spinCount="100000" sheet="1" formatColumns="0"/>
  <conditionalFormatting sqref="A19">
    <cfRule type="expression" dxfId="139" priority="5">
      <formula>$F19&lt;&gt;0</formula>
    </cfRule>
  </conditionalFormatting>
  <conditionalFormatting sqref="A30">
    <cfRule type="expression" dxfId="138" priority="6">
      <formula>$F30&lt;&gt;0</formula>
    </cfRule>
  </conditionalFormatting>
  <conditionalFormatting sqref="A43">
    <cfRule type="expression" dxfId="137" priority="3">
      <formula>$F$19&lt;&gt;0</formula>
    </cfRule>
  </conditionalFormatting>
  <conditionalFormatting sqref="A49">
    <cfRule type="expression" dxfId="136" priority="2">
      <formula>$F$30&lt;&gt;0</formula>
    </cfRule>
  </conditionalFormatting>
  <conditionalFormatting sqref="A44:F48">
    <cfRule type="expression" dxfId="135" priority="4">
      <formula>$F$19&lt;&gt;0</formula>
    </cfRule>
  </conditionalFormatting>
  <conditionalFormatting sqref="A50:F54">
    <cfRule type="expression" dxfId="134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  <pageSetUpPr fitToPage="1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35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1125175.5199999996</v>
      </c>
      <c r="C8" s="51"/>
      <c r="D8" s="50">
        <v>4967490.5199999996</v>
      </c>
      <c r="E8" s="51"/>
      <c r="F8" s="52">
        <v>6092666.0399999991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3228087.1900000004</v>
      </c>
      <c r="C12" s="60"/>
      <c r="D12" s="61">
        <v>0</v>
      </c>
      <c r="E12" s="60"/>
      <c r="F12" s="59">
        <v>3228087.1900000004</v>
      </c>
      <c r="G12" s="3"/>
    </row>
    <row r="13" spans="1:7" s="2" customFormat="1">
      <c r="A13" s="58" t="s">
        <v>6</v>
      </c>
      <c r="B13" s="59">
        <v>0</v>
      </c>
      <c r="C13" s="62"/>
      <c r="D13" s="61">
        <v>0</v>
      </c>
      <c r="E13" s="60"/>
      <c r="F13" s="59">
        <v>0</v>
      </c>
      <c r="G13" s="3"/>
    </row>
    <row r="14" spans="1:7" s="2" customFormat="1">
      <c r="A14" s="58" t="s">
        <v>7</v>
      </c>
      <c r="B14" s="59">
        <v>259507.04</v>
      </c>
      <c r="C14" s="62"/>
      <c r="D14" s="63">
        <v>0</v>
      </c>
      <c r="E14" s="60"/>
      <c r="F14" s="64">
        <v>259507.04</v>
      </c>
      <c r="G14" s="3"/>
    </row>
    <row r="15" spans="1:7" s="2" customFormat="1">
      <c r="A15" s="58" t="s">
        <v>8</v>
      </c>
      <c r="B15" s="65">
        <v>3487594.2300000004</v>
      </c>
      <c r="C15" s="60"/>
      <c r="D15" s="66">
        <v>0</v>
      </c>
      <c r="E15" s="60"/>
      <c r="F15" s="66">
        <v>3487594.2300000004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16324.63</v>
      </c>
      <c r="E17" s="54"/>
      <c r="F17" s="70">
        <v>16324.63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589326.25</v>
      </c>
      <c r="E19" s="54"/>
      <c r="F19" s="70">
        <v>589326.25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3487594.2300000004</v>
      </c>
      <c r="C21" s="54"/>
      <c r="D21" s="52">
        <v>605650.88</v>
      </c>
      <c r="E21" s="54"/>
      <c r="F21" s="52">
        <v>4093245.1100000003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67040.05</v>
      </c>
      <c r="C24" s="54"/>
      <c r="D24" s="69">
        <v>0</v>
      </c>
      <c r="E24" s="54"/>
      <c r="F24" s="70">
        <v>67040.05</v>
      </c>
      <c r="G24" s="3"/>
    </row>
    <row r="25" spans="1:7" s="2" customFormat="1">
      <c r="A25" s="58" t="s">
        <v>15</v>
      </c>
      <c r="B25" s="69">
        <v>515816.72</v>
      </c>
      <c r="C25" s="62"/>
      <c r="D25" s="69">
        <v>0</v>
      </c>
      <c r="E25" s="62"/>
      <c r="F25" s="66">
        <v>515816.72</v>
      </c>
      <c r="G25" s="3"/>
    </row>
    <row r="26" spans="1:7" s="2" customFormat="1">
      <c r="A26" s="58" t="s">
        <v>16</v>
      </c>
      <c r="B26" s="69">
        <v>87570.02</v>
      </c>
      <c r="C26" s="62"/>
      <c r="D26" s="69">
        <v>0</v>
      </c>
      <c r="E26" s="62"/>
      <c r="F26" s="66">
        <v>87570.02</v>
      </c>
      <c r="G26" s="3"/>
    </row>
    <row r="27" spans="1:7" s="2" customFormat="1">
      <c r="A27" s="58" t="s">
        <v>17</v>
      </c>
      <c r="B27" s="69">
        <v>0</v>
      </c>
      <c r="C27" s="62"/>
      <c r="D27" s="69">
        <v>0</v>
      </c>
      <c r="E27" s="62"/>
      <c r="F27" s="66">
        <v>0</v>
      </c>
      <c r="G27" s="3"/>
    </row>
    <row r="28" spans="1:7" s="2" customFormat="1">
      <c r="A28" s="49" t="s">
        <v>18</v>
      </c>
      <c r="B28" s="69">
        <v>1647929.39</v>
      </c>
      <c r="C28" s="74"/>
      <c r="D28" s="69">
        <v>0</v>
      </c>
      <c r="E28" s="74"/>
      <c r="F28" s="70">
        <v>1647929.39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459440.12000000011</v>
      </c>
      <c r="C30" s="74"/>
      <c r="D30" s="63">
        <v>0</v>
      </c>
      <c r="E30" s="74"/>
      <c r="F30" s="75">
        <v>459440.12000000011</v>
      </c>
      <c r="G30" s="3"/>
    </row>
    <row r="31" spans="1:7" s="2" customFormat="1">
      <c r="A31" s="47" t="s">
        <v>21</v>
      </c>
      <c r="B31" s="73">
        <v>2777796.3</v>
      </c>
      <c r="C31" s="54"/>
      <c r="D31" s="52">
        <v>0</v>
      </c>
      <c r="E31" s="54"/>
      <c r="F31" s="52">
        <v>2777796.3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887043</v>
      </c>
      <c r="C33" s="60"/>
      <c r="D33" s="61">
        <v>0</v>
      </c>
      <c r="E33" s="60"/>
      <c r="F33" s="59">
        <v>887043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947930.45000000019</v>
      </c>
      <c r="C35" s="54"/>
      <c r="D35" s="77">
        <v>5573141.3999999994</v>
      </c>
      <c r="E35" s="54"/>
      <c r="F35" s="77">
        <v>6521071.8499999987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 ht="12.75" customHeight="1">
      <c r="A44" s="97" t="s">
        <v>81</v>
      </c>
      <c r="B44" s="97"/>
      <c r="C44" s="97"/>
      <c r="D44" s="97"/>
      <c r="E44" s="97"/>
      <c r="F44" s="97"/>
      <c r="G44" s="80"/>
    </row>
    <row r="45" spans="1:7" ht="12.75" customHeight="1">
      <c r="A45" s="95" t="s">
        <v>82</v>
      </c>
      <c r="B45" s="95"/>
      <c r="C45" s="95"/>
      <c r="D45" s="95"/>
      <c r="E45" s="95"/>
      <c r="F45" s="95"/>
      <c r="G45" s="80"/>
    </row>
    <row r="46" spans="1:7" ht="12.75" customHeight="1">
      <c r="A46" s="95" t="s">
        <v>83</v>
      </c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 t="s">
        <v>84</v>
      </c>
      <c r="B50" s="95"/>
      <c r="C50" s="95"/>
      <c r="D50" s="95"/>
      <c r="E50" s="95"/>
      <c r="F50" s="95"/>
      <c r="G50" s="80"/>
    </row>
    <row r="51" spans="1:7">
      <c r="A51" s="95" t="s">
        <v>85</v>
      </c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4euB/OPkiH3IfmnPinQkic3G5ziw8nHYD+Ck3QMwRuW8gqfCkOdWmQO58jkpUQU/11+n+i3O9OLuISwSw6lQpA==" saltValue="sMZXYrPCOHbvvb1nIw/RQw==" spinCount="100000" sheet="1" formatColumns="0"/>
  <conditionalFormatting sqref="A19">
    <cfRule type="expression" dxfId="133" priority="8">
      <formula>$F19&lt;&gt;0</formula>
    </cfRule>
  </conditionalFormatting>
  <conditionalFormatting sqref="A30">
    <cfRule type="expression" dxfId="132" priority="9">
      <formula>$F30&lt;&gt;0</formula>
    </cfRule>
  </conditionalFormatting>
  <conditionalFormatting sqref="A43">
    <cfRule type="expression" dxfId="131" priority="6">
      <formula>$F$19&lt;&gt;0</formula>
    </cfRule>
  </conditionalFormatting>
  <conditionalFormatting sqref="A49">
    <cfRule type="expression" dxfId="130" priority="5">
      <formula>$F$30&lt;&gt;0</formula>
    </cfRule>
  </conditionalFormatting>
  <conditionalFormatting sqref="A44:F48">
    <cfRule type="expression" dxfId="129" priority="1">
      <formula>$F$19&lt;&gt;0</formula>
    </cfRule>
  </conditionalFormatting>
  <conditionalFormatting sqref="A50:F54">
    <cfRule type="expression" dxfId="128" priority="2">
      <formula>$F$19&lt;&gt;0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A1:AA998"/>
  <sheetViews>
    <sheetView zoomScale="90" zoomScaleNormal="9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03"/>
      <c r="B1" s="104" t="s">
        <v>36</v>
      </c>
      <c r="C1" s="105"/>
      <c r="D1" s="105"/>
      <c r="E1" s="105"/>
      <c r="F1" s="105"/>
      <c r="G1" s="105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</row>
    <row r="2" spans="1:27" ht="12.75" customHeight="1">
      <c r="A2" s="103"/>
      <c r="B2" s="104" t="s">
        <v>0</v>
      </c>
      <c r="C2" s="105"/>
      <c r="D2" s="105"/>
      <c r="E2" s="105"/>
      <c r="F2" s="105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</row>
    <row r="3" spans="1:27" ht="12.75" customHeight="1">
      <c r="A3" s="103"/>
      <c r="B3" s="104" t="s">
        <v>1</v>
      </c>
      <c r="C3" s="105"/>
      <c r="D3" s="105"/>
      <c r="E3" s="105"/>
      <c r="F3" s="105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</row>
    <row r="4" spans="1:27" ht="13.5" customHeight="1">
      <c r="A4" s="103"/>
      <c r="B4" s="106" t="s">
        <v>77</v>
      </c>
      <c r="C4" s="105"/>
      <c r="D4" s="105"/>
      <c r="E4" s="105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</row>
    <row r="5" spans="1:27" ht="13.5" customHeight="1">
      <c r="A5" s="107"/>
      <c r="B5" s="107"/>
      <c r="C5" s="107"/>
      <c r="D5" s="107"/>
      <c r="E5" s="108" t="s">
        <v>2</v>
      </c>
      <c r="F5" s="109" t="s">
        <v>78</v>
      </c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</row>
    <row r="6" spans="1:27" ht="43.5" customHeight="1">
      <c r="A6" s="110"/>
      <c r="B6" s="149" t="s">
        <v>112</v>
      </c>
      <c r="C6" s="147"/>
      <c r="D6" s="149" t="s">
        <v>110</v>
      </c>
      <c r="E6" s="146"/>
      <c r="F6" s="149" t="s">
        <v>111</v>
      </c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</row>
    <row r="7" spans="1:27" ht="6.75" customHeight="1">
      <c r="A7" s="107"/>
      <c r="B7" s="110"/>
      <c r="C7" s="110"/>
      <c r="D7" s="110"/>
      <c r="E7" s="110"/>
      <c r="F7" s="110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</row>
    <row r="8" spans="1:27" ht="12.75" customHeight="1">
      <c r="A8" s="107" t="s">
        <v>79</v>
      </c>
      <c r="B8" s="111">
        <v>10419506.859999999</v>
      </c>
      <c r="C8" s="112"/>
      <c r="D8" s="111">
        <v>805983.32000000007</v>
      </c>
      <c r="E8" s="112"/>
      <c r="F8" s="113">
        <v>11225490.18</v>
      </c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</row>
    <row r="9" spans="1:27" ht="6.75" customHeight="1">
      <c r="A9" s="110"/>
      <c r="B9" s="114"/>
      <c r="C9" s="115"/>
      <c r="D9" s="114"/>
      <c r="E9" s="115"/>
      <c r="F9" s="114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</row>
    <row r="10" spans="1:27" ht="12.75" customHeight="1">
      <c r="A10" s="116" t="s">
        <v>3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</row>
    <row r="11" spans="1:27" ht="12.75" customHeight="1">
      <c r="A11" s="107" t="s">
        <v>4</v>
      </c>
      <c r="B11" s="103"/>
      <c r="C11" s="103"/>
      <c r="D11" s="103"/>
      <c r="E11" s="103"/>
      <c r="F11" s="103"/>
      <c r="G11" s="117" t="s">
        <v>32</v>
      </c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</row>
    <row r="12" spans="1:27" ht="12.75" customHeight="1">
      <c r="A12" s="103" t="s">
        <v>5</v>
      </c>
      <c r="B12" s="118">
        <v>3148815.49</v>
      </c>
      <c r="C12" s="119"/>
      <c r="D12" s="120">
        <v>0</v>
      </c>
      <c r="E12" s="119"/>
      <c r="F12" s="118">
        <v>3148815.49</v>
      </c>
      <c r="G12" s="121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</row>
    <row r="13" spans="1:27" ht="12.75" customHeight="1">
      <c r="A13" s="103" t="s">
        <v>6</v>
      </c>
      <c r="B13" s="118">
        <v>70548.61</v>
      </c>
      <c r="C13" s="122"/>
      <c r="D13" s="120">
        <v>0</v>
      </c>
      <c r="E13" s="119"/>
      <c r="F13" s="118">
        <v>70548.61</v>
      </c>
      <c r="G13" s="121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</row>
    <row r="14" spans="1:27" ht="12.75" customHeight="1">
      <c r="A14" s="103" t="s">
        <v>7</v>
      </c>
      <c r="B14" s="118">
        <v>531916.55999999994</v>
      </c>
      <c r="C14" s="122"/>
      <c r="D14" s="123">
        <v>0</v>
      </c>
      <c r="E14" s="119"/>
      <c r="F14" s="124">
        <v>531916.55999999994</v>
      </c>
      <c r="G14" s="121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</row>
    <row r="15" spans="1:27" ht="12.75" customHeight="1">
      <c r="A15" s="103" t="s">
        <v>8</v>
      </c>
      <c r="B15" s="125">
        <v>3751280.66</v>
      </c>
      <c r="C15" s="119"/>
      <c r="D15" s="118">
        <v>0</v>
      </c>
      <c r="E15" s="119"/>
      <c r="F15" s="118">
        <v>3751280.66</v>
      </c>
      <c r="G15" s="121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</row>
    <row r="16" spans="1:27" ht="6.75" customHeight="1">
      <c r="A16" s="110"/>
      <c r="B16" s="115"/>
      <c r="C16" s="115"/>
      <c r="D16" s="114"/>
      <c r="E16" s="115"/>
      <c r="F16" s="114"/>
      <c r="G16" s="121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</row>
    <row r="17" spans="1:27" ht="12.75" customHeight="1">
      <c r="A17" s="110" t="s">
        <v>9</v>
      </c>
      <c r="B17" s="120">
        <v>110965.08</v>
      </c>
      <c r="C17" s="115"/>
      <c r="D17" s="120">
        <v>0</v>
      </c>
      <c r="E17" s="115"/>
      <c r="F17" s="126">
        <v>110965.08</v>
      </c>
      <c r="G17" s="121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</row>
    <row r="18" spans="1:27" ht="6.75" customHeight="1">
      <c r="A18" s="110"/>
      <c r="B18" s="114"/>
      <c r="C18" s="115"/>
      <c r="D18" s="114"/>
      <c r="E18" s="115"/>
      <c r="F18" s="114"/>
      <c r="G18" s="121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</row>
    <row r="19" spans="1:27" ht="12.75" customHeight="1">
      <c r="A19" s="110" t="s">
        <v>10</v>
      </c>
      <c r="B19" s="127" t="s">
        <v>11</v>
      </c>
      <c r="C19" s="115"/>
      <c r="D19" s="120">
        <v>0</v>
      </c>
      <c r="E19" s="115"/>
      <c r="F19" s="126">
        <v>0</v>
      </c>
      <c r="G19" s="121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</row>
    <row r="20" spans="1:27" ht="6.75" customHeight="1">
      <c r="A20" s="107"/>
      <c r="B20" s="114"/>
      <c r="C20" s="115"/>
      <c r="D20" s="114"/>
      <c r="E20" s="115"/>
      <c r="F20" s="114"/>
      <c r="G20" s="121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</row>
    <row r="21" spans="1:27" ht="12.75" customHeight="1">
      <c r="A21" s="107" t="s">
        <v>12</v>
      </c>
      <c r="B21" s="113">
        <v>3862245.74</v>
      </c>
      <c r="C21" s="115"/>
      <c r="D21" s="113">
        <v>0</v>
      </c>
      <c r="E21" s="115"/>
      <c r="F21" s="113">
        <v>3862245.74</v>
      </c>
      <c r="G21" s="121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</row>
    <row r="22" spans="1:27" ht="6.75" customHeight="1">
      <c r="A22" s="107"/>
      <c r="B22" s="103"/>
      <c r="C22" s="103"/>
      <c r="D22" s="103"/>
      <c r="E22" s="103"/>
      <c r="F22" s="103"/>
      <c r="G22" s="121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</row>
    <row r="23" spans="1:27" ht="12.75" customHeight="1">
      <c r="A23" s="116" t="s">
        <v>13</v>
      </c>
      <c r="B23" s="103"/>
      <c r="C23" s="103"/>
      <c r="D23" s="103"/>
      <c r="E23" s="103"/>
      <c r="F23" s="103"/>
      <c r="G23" s="121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</row>
    <row r="24" spans="1:27" ht="12.75" customHeight="1">
      <c r="A24" s="110" t="s">
        <v>14</v>
      </c>
      <c r="B24" s="120">
        <v>0</v>
      </c>
      <c r="C24" s="128"/>
      <c r="D24" s="120">
        <v>0</v>
      </c>
      <c r="E24" s="115"/>
      <c r="F24" s="126">
        <v>0</v>
      </c>
      <c r="G24" s="121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</row>
    <row r="25" spans="1:27" ht="12.75" customHeight="1">
      <c r="A25" s="103" t="s">
        <v>15</v>
      </c>
      <c r="B25" s="120">
        <v>0</v>
      </c>
      <c r="C25" s="129"/>
      <c r="D25" s="120">
        <v>0</v>
      </c>
      <c r="E25" s="122"/>
      <c r="F25" s="118">
        <v>0</v>
      </c>
      <c r="G25" s="121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</row>
    <row r="26" spans="1:27" ht="12.75" customHeight="1">
      <c r="A26" s="103" t="s">
        <v>16</v>
      </c>
      <c r="B26" s="120">
        <v>0</v>
      </c>
      <c r="C26" s="129"/>
      <c r="D26" s="120">
        <v>0</v>
      </c>
      <c r="E26" s="122"/>
      <c r="F26" s="118">
        <v>0</v>
      </c>
      <c r="G26" s="121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</row>
    <row r="27" spans="1:27" ht="12.75" customHeight="1">
      <c r="A27" s="103" t="s">
        <v>17</v>
      </c>
      <c r="B27" s="120">
        <v>2770690.05</v>
      </c>
      <c r="C27" s="129"/>
      <c r="D27" s="120">
        <v>0</v>
      </c>
      <c r="E27" s="122"/>
      <c r="F27" s="118">
        <v>2770690.05</v>
      </c>
      <c r="G27" s="121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</row>
    <row r="28" spans="1:27" ht="12.75" customHeight="1">
      <c r="A28" s="110" t="s">
        <v>18</v>
      </c>
      <c r="B28" s="120">
        <v>266717.2</v>
      </c>
      <c r="C28" s="130"/>
      <c r="D28" s="120">
        <v>0</v>
      </c>
      <c r="E28" s="131"/>
      <c r="F28" s="126">
        <v>266717.2</v>
      </c>
      <c r="G28" s="121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</row>
    <row r="29" spans="1:27" ht="12.75" customHeight="1">
      <c r="A29" s="110" t="s">
        <v>19</v>
      </c>
      <c r="B29" s="120">
        <v>797394.32</v>
      </c>
      <c r="C29" s="130"/>
      <c r="D29" s="120">
        <v>0</v>
      </c>
      <c r="E29" s="131"/>
      <c r="F29" s="126">
        <v>797394.32</v>
      </c>
      <c r="G29" s="121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</row>
    <row r="30" spans="1:27" ht="12.75" customHeight="1">
      <c r="A30" s="110" t="s">
        <v>20</v>
      </c>
      <c r="B30" s="123">
        <v>0</v>
      </c>
      <c r="C30" s="130"/>
      <c r="D30" s="123">
        <v>0</v>
      </c>
      <c r="E30" s="131"/>
      <c r="F30" s="132">
        <v>0</v>
      </c>
      <c r="G30" s="121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</row>
    <row r="31" spans="1:27" ht="12.75" customHeight="1">
      <c r="A31" s="107" t="s">
        <v>21</v>
      </c>
      <c r="B31" s="113">
        <v>3834801.57</v>
      </c>
      <c r="C31" s="115"/>
      <c r="D31" s="113">
        <v>0</v>
      </c>
      <c r="E31" s="115"/>
      <c r="F31" s="113">
        <v>3834801.57</v>
      </c>
      <c r="G31" s="121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</row>
    <row r="32" spans="1:27" ht="6.75" customHeight="1">
      <c r="A32" s="107"/>
      <c r="B32" s="114"/>
      <c r="C32" s="115"/>
      <c r="D32" s="114"/>
      <c r="E32" s="115"/>
      <c r="F32" s="114"/>
      <c r="G32" s="121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</row>
    <row r="33" spans="1:27" ht="12.75" customHeight="1">
      <c r="A33" s="105" t="s">
        <v>22</v>
      </c>
      <c r="B33" s="120">
        <v>0</v>
      </c>
      <c r="C33" s="119"/>
      <c r="D33" s="120">
        <v>0</v>
      </c>
      <c r="E33" s="119"/>
      <c r="F33" s="118">
        <v>0</v>
      </c>
      <c r="G33" s="121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</row>
    <row r="34" spans="1:27" ht="6.75" customHeight="1">
      <c r="A34" s="107"/>
      <c r="B34" s="114"/>
      <c r="C34" s="115"/>
      <c r="D34" s="114"/>
      <c r="E34" s="115"/>
      <c r="F34" s="114"/>
      <c r="G34" s="121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</row>
    <row r="35" spans="1:27" ht="12.75" customHeight="1" thickBot="1">
      <c r="A35" s="107" t="s">
        <v>80</v>
      </c>
      <c r="B35" s="133">
        <v>10446951.029999999</v>
      </c>
      <c r="C35" s="115"/>
      <c r="D35" s="133">
        <v>805983.32000000007</v>
      </c>
      <c r="E35" s="115"/>
      <c r="F35" s="133">
        <v>11252934.35</v>
      </c>
      <c r="G35" s="134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</row>
    <row r="36" spans="1:27" ht="5.25" customHeight="1" thickTop="1">
      <c r="A36" s="110"/>
      <c r="B36" s="107"/>
      <c r="C36" s="110"/>
      <c r="D36" s="110"/>
      <c r="E36" s="110"/>
      <c r="F36" s="110"/>
      <c r="G36" s="135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</row>
    <row r="37" spans="1:27" ht="12.75" customHeight="1">
      <c r="A37" s="110" t="s">
        <v>60</v>
      </c>
      <c r="B37" s="136"/>
      <c r="C37" s="136"/>
      <c r="D37" s="136"/>
      <c r="E37" s="136"/>
      <c r="F37" s="136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</row>
    <row r="38" spans="1:27" ht="12.75" customHeight="1">
      <c r="A38" s="110" t="s">
        <v>61</v>
      </c>
      <c r="B38" s="136"/>
      <c r="C38" s="136"/>
      <c r="D38" s="136"/>
      <c r="E38" s="136"/>
      <c r="F38" s="136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</row>
    <row r="39" spans="1:27" ht="12.75" customHeight="1">
      <c r="A39" s="110" t="s">
        <v>62</v>
      </c>
      <c r="B39" s="136"/>
      <c r="C39" s="136"/>
      <c r="D39" s="136"/>
      <c r="E39" s="136"/>
      <c r="F39" s="136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</row>
    <row r="40" spans="1:27" ht="12.75" customHeight="1">
      <c r="A40" s="110" t="s">
        <v>63</v>
      </c>
      <c r="B40" s="136"/>
      <c r="C40" s="136"/>
      <c r="D40" s="136"/>
      <c r="E40" s="136"/>
      <c r="F40" s="136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</row>
    <row r="41" spans="1:27" ht="12.75" customHeight="1">
      <c r="A41" s="136" t="s">
        <v>64</v>
      </c>
      <c r="B41" s="136"/>
      <c r="C41" s="136"/>
      <c r="D41" s="136"/>
      <c r="E41" s="136"/>
      <c r="F41" s="136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</row>
    <row r="42" spans="1:27" ht="7.5" customHeight="1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</row>
    <row r="43" spans="1:27" ht="12.75" customHeight="1">
      <c r="A43" s="103" t="s">
        <v>23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</row>
    <row r="44" spans="1:27" ht="12.75" customHeight="1">
      <c r="A44" s="137"/>
      <c r="B44" s="137"/>
      <c r="C44" s="137"/>
      <c r="D44" s="137"/>
      <c r="E44" s="137"/>
      <c r="F44" s="137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</row>
    <row r="45" spans="1:27" ht="12.75" customHeight="1">
      <c r="A45" s="137"/>
      <c r="B45" s="137"/>
      <c r="C45" s="137"/>
      <c r="D45" s="137"/>
      <c r="E45" s="137"/>
      <c r="F45" s="137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</row>
    <row r="46" spans="1:27" ht="12.75" customHeight="1">
      <c r="A46" s="137"/>
      <c r="B46" s="137"/>
      <c r="C46" s="137"/>
      <c r="D46" s="137"/>
      <c r="E46" s="137"/>
      <c r="F46" s="137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</row>
    <row r="47" spans="1:27" ht="12.75" customHeight="1">
      <c r="A47" s="137"/>
      <c r="B47" s="137"/>
      <c r="C47" s="137"/>
      <c r="D47" s="137"/>
      <c r="E47" s="137"/>
      <c r="F47" s="137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</row>
    <row r="48" spans="1:27" ht="12.75" customHeight="1">
      <c r="A48" s="137"/>
      <c r="B48" s="137"/>
      <c r="C48" s="137"/>
      <c r="D48" s="137"/>
      <c r="E48" s="137"/>
      <c r="F48" s="137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</row>
    <row r="49" spans="1:27" ht="12.75" customHeight="1">
      <c r="A49" s="103" t="s">
        <v>24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</row>
    <row r="50" spans="1:27" ht="12.75" customHeight="1">
      <c r="A50" s="137"/>
      <c r="B50" s="137"/>
      <c r="C50" s="137"/>
      <c r="D50" s="137"/>
      <c r="E50" s="137"/>
      <c r="F50" s="137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</row>
    <row r="51" spans="1:27" ht="12.75" customHeight="1">
      <c r="A51" s="137"/>
      <c r="B51" s="137"/>
      <c r="C51" s="137"/>
      <c r="D51" s="137"/>
      <c r="E51" s="137"/>
      <c r="F51" s="137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</row>
    <row r="52" spans="1:27" ht="12.75" customHeight="1">
      <c r="A52" s="137"/>
      <c r="B52" s="137"/>
      <c r="C52" s="137"/>
      <c r="D52" s="137"/>
      <c r="E52" s="137"/>
      <c r="F52" s="137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</row>
    <row r="53" spans="1:27" ht="12.75" customHeight="1">
      <c r="A53" s="137"/>
      <c r="B53" s="137"/>
      <c r="C53" s="137"/>
      <c r="D53" s="137"/>
      <c r="E53" s="137"/>
      <c r="F53" s="137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</row>
    <row r="54" spans="1:27" ht="12.75" customHeight="1">
      <c r="A54" s="137"/>
      <c r="B54" s="137"/>
      <c r="C54" s="137"/>
      <c r="D54" s="137"/>
      <c r="E54" s="137"/>
      <c r="F54" s="137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</row>
    <row r="55" spans="1:27" ht="12.75" customHeight="1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</row>
    <row r="56" spans="1:27" ht="12.75" customHeight="1">
      <c r="A56" s="108" t="s">
        <v>25</v>
      </c>
      <c r="B56" s="121"/>
      <c r="C56" s="121"/>
      <c r="D56" s="121"/>
      <c r="E56" s="121"/>
      <c r="F56" s="121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</row>
    <row r="57" spans="1:27" ht="12.75" customHeight="1">
      <c r="A57" s="103"/>
      <c r="B57" s="121"/>
      <c r="C57" s="121"/>
      <c r="D57" s="121"/>
      <c r="E57" s="121"/>
      <c r="F57" s="121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</row>
    <row r="58" spans="1:27" ht="12.75" customHeight="1">
      <c r="A58" s="103"/>
      <c r="B58" s="121"/>
      <c r="C58" s="121"/>
      <c r="D58" s="121"/>
      <c r="E58" s="121"/>
      <c r="F58" s="121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</row>
    <row r="59" spans="1:27" ht="12.75" customHeight="1">
      <c r="A59" s="103"/>
      <c r="B59" s="121"/>
      <c r="C59" s="121"/>
      <c r="D59" s="121"/>
      <c r="E59" s="121"/>
      <c r="F59" s="121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</row>
    <row r="60" spans="1:27" ht="12.75" customHeight="1">
      <c r="A60" s="103"/>
      <c r="B60" s="121"/>
      <c r="C60" s="121"/>
      <c r="D60" s="121"/>
      <c r="E60" s="121"/>
      <c r="F60" s="121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</row>
    <row r="61" spans="1:27" ht="12.75" customHeight="1">
      <c r="A61" s="103"/>
      <c r="B61" s="121"/>
      <c r="C61" s="121"/>
      <c r="D61" s="121"/>
      <c r="E61" s="121"/>
      <c r="F61" s="121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</row>
    <row r="62" spans="1:27" ht="12.75" customHeight="1">
      <c r="A62" s="103"/>
      <c r="B62" s="121"/>
      <c r="C62" s="121"/>
      <c r="D62" s="121"/>
      <c r="E62" s="121"/>
      <c r="F62" s="121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</row>
    <row r="63" spans="1:27" ht="12.75" customHeight="1">
      <c r="A63" s="103"/>
      <c r="B63" s="121"/>
      <c r="C63" s="121"/>
      <c r="D63" s="121"/>
      <c r="E63" s="121"/>
      <c r="F63" s="121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</row>
    <row r="64" spans="1:27" ht="12.75" customHeight="1">
      <c r="A64" s="103"/>
      <c r="B64" s="121"/>
      <c r="C64" s="121"/>
      <c r="D64" s="121"/>
      <c r="E64" s="121"/>
      <c r="F64" s="121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</row>
    <row r="65" spans="1:27" ht="12.75" customHeight="1">
      <c r="A65" s="103"/>
      <c r="B65" s="121"/>
      <c r="C65" s="121"/>
      <c r="D65" s="121"/>
      <c r="E65" s="121"/>
      <c r="F65" s="121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</row>
    <row r="66" spans="1:27" ht="12.75" customHeight="1">
      <c r="A66" s="103"/>
      <c r="B66" s="121"/>
      <c r="C66" s="121"/>
      <c r="D66" s="121"/>
      <c r="E66" s="121"/>
      <c r="F66" s="121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</row>
    <row r="67" spans="1:27" ht="12.75" customHeight="1">
      <c r="A67" s="103"/>
      <c r="B67" s="121"/>
      <c r="C67" s="121"/>
      <c r="D67" s="121"/>
      <c r="E67" s="121"/>
      <c r="F67" s="121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</row>
    <row r="68" spans="1:27" ht="12.75" customHeight="1">
      <c r="A68" s="103"/>
      <c r="B68" s="121"/>
      <c r="C68" s="121"/>
      <c r="D68" s="121"/>
      <c r="E68" s="121"/>
      <c r="F68" s="121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</row>
    <row r="69" spans="1:27" ht="12.75" customHeight="1">
      <c r="A69" s="103"/>
      <c r="B69" s="121"/>
      <c r="C69" s="121"/>
      <c r="D69" s="121"/>
      <c r="E69" s="121"/>
      <c r="F69" s="121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</row>
    <row r="70" spans="1:27" ht="12.75" customHeight="1">
      <c r="A70" s="103"/>
      <c r="B70" s="121"/>
      <c r="C70" s="121"/>
      <c r="D70" s="121"/>
      <c r="E70" s="121"/>
      <c r="F70" s="121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</row>
    <row r="71" spans="1:27" ht="12.75" customHeight="1">
      <c r="A71" s="103"/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</row>
    <row r="72" spans="1:27" ht="12.75" customHeight="1">
      <c r="A72" s="103"/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</row>
    <row r="73" spans="1:27" ht="12.75" customHeight="1">
      <c r="A73" s="103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</row>
    <row r="74" spans="1:27" ht="12.75" customHeight="1">
      <c r="A74" s="103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</row>
    <row r="75" spans="1:27" ht="12.75" customHeight="1">
      <c r="A75" s="103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</row>
    <row r="76" spans="1:27" ht="12.75" customHeight="1">
      <c r="A76" s="103"/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</row>
    <row r="77" spans="1:27" ht="12.75" customHeight="1">
      <c r="A77" s="103"/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</row>
    <row r="78" spans="1:27" ht="12.75" customHeight="1">
      <c r="A78" s="103"/>
      <c r="B78" s="103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</row>
    <row r="79" spans="1:27" ht="12.75" customHeight="1">
      <c r="A79" s="103"/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</row>
    <row r="80" spans="1:27" ht="12.75" customHeight="1">
      <c r="A80" s="103"/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</row>
    <row r="81" spans="1:27" ht="12.75" customHeight="1">
      <c r="A81" s="103"/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</row>
    <row r="82" spans="1:27" ht="12.75" customHeight="1">
      <c r="A82" s="103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</row>
    <row r="83" spans="1:27" ht="12.75" customHeight="1">
      <c r="A83" s="103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</row>
    <row r="84" spans="1:27" ht="12.75" customHeight="1">
      <c r="A84" s="103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</row>
    <row r="85" spans="1:27" ht="12.75" customHeight="1">
      <c r="A85" s="103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</row>
    <row r="86" spans="1:27" ht="12.75" customHeight="1">
      <c r="A86" s="103"/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</row>
    <row r="87" spans="1:27" ht="12.75" customHeight="1">
      <c r="A87" s="103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</row>
    <row r="88" spans="1:27" ht="12.75" customHeight="1">
      <c r="A88" s="103"/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</row>
    <row r="89" spans="1:27" ht="12.75" customHeight="1">
      <c r="A89" s="103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</row>
    <row r="90" spans="1:27" ht="12.75" customHeight="1">
      <c r="A90" s="103"/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</row>
    <row r="91" spans="1:27" ht="12.75" customHeight="1">
      <c r="A91" s="103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</row>
    <row r="92" spans="1:27" ht="12.75" customHeight="1">
      <c r="A92" s="103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</row>
    <row r="93" spans="1:27" ht="12.75" customHeight="1">
      <c r="A93" s="103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</row>
    <row r="94" spans="1:27" ht="12.75" customHeight="1">
      <c r="A94" s="103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</row>
    <row r="95" spans="1:27" ht="12.75" customHeight="1">
      <c r="A95" s="103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</row>
    <row r="96" spans="1:27" ht="12.75" customHeight="1">
      <c r="A96" s="103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</row>
    <row r="97" spans="1:27" ht="12.75" customHeight="1">
      <c r="A97" s="103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</row>
    <row r="98" spans="1:27" ht="12.75" customHeight="1">
      <c r="A98" s="103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</row>
    <row r="99" spans="1:27" ht="12.75" customHeight="1">
      <c r="A99" s="103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</row>
    <row r="100" spans="1:27" ht="12.75" customHeight="1">
      <c r="A100" s="103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</row>
    <row r="101" spans="1:27" ht="12.75" customHeight="1">
      <c r="A101" s="103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</row>
    <row r="102" spans="1:27" ht="12.75" customHeight="1">
      <c r="A102" s="103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</row>
    <row r="103" spans="1:27" ht="12.75" customHeight="1">
      <c r="A103" s="103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</row>
    <row r="104" spans="1:27" ht="12.75" customHeight="1">
      <c r="A104" s="103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</row>
    <row r="105" spans="1:27" ht="12.75" customHeight="1">
      <c r="A105" s="103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</row>
    <row r="106" spans="1:27" ht="12.75" customHeight="1">
      <c r="A106" s="103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</row>
    <row r="107" spans="1:27" ht="12.75" customHeight="1">
      <c r="A107" s="103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</row>
    <row r="108" spans="1:27" ht="12.75" customHeight="1">
      <c r="A108" s="103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</row>
    <row r="109" spans="1:27" ht="12.75" customHeight="1">
      <c r="A109" s="103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</row>
    <row r="110" spans="1:27" ht="12.75" customHeight="1">
      <c r="A110" s="103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</row>
    <row r="111" spans="1:27" ht="12.75" customHeight="1">
      <c r="A111" s="103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</row>
    <row r="112" spans="1:27" ht="12.75" customHeight="1">
      <c r="A112" s="103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</row>
    <row r="113" spans="1:27" ht="12.75" customHeight="1">
      <c r="A113" s="103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</row>
    <row r="114" spans="1:27" ht="12.75" customHeight="1">
      <c r="A114" s="103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</row>
    <row r="115" spans="1:27" ht="12.75" customHeight="1">
      <c r="A115" s="103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</row>
    <row r="116" spans="1:27" ht="12.75" customHeight="1">
      <c r="A116" s="103"/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</row>
    <row r="117" spans="1:27" ht="12.75" customHeight="1">
      <c r="A117" s="103"/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</row>
    <row r="118" spans="1:27" ht="12.75" customHeight="1">
      <c r="A118" s="103"/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</row>
    <row r="119" spans="1:27" ht="12.75" customHeight="1">
      <c r="A119" s="103"/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</row>
    <row r="120" spans="1:27" ht="12.75" customHeight="1">
      <c r="A120" s="103"/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</row>
    <row r="121" spans="1:27" ht="12.75" customHeight="1">
      <c r="A121" s="103"/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</row>
    <row r="122" spans="1:27" ht="12.75" customHeight="1">
      <c r="A122" s="103"/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</row>
    <row r="123" spans="1:27" ht="12.75" customHeight="1">
      <c r="A123" s="103"/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</row>
    <row r="124" spans="1:27" ht="12.75" customHeight="1">
      <c r="A124" s="103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</row>
    <row r="125" spans="1:27" ht="12.75" customHeight="1">
      <c r="A125" s="103"/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</row>
    <row r="126" spans="1:27" ht="12.75" customHeight="1">
      <c r="A126" s="103"/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</row>
    <row r="127" spans="1:27" ht="12.75" customHeight="1">
      <c r="A127" s="103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</row>
    <row r="128" spans="1:27" ht="12.75" customHeight="1">
      <c r="A128" s="103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</row>
    <row r="129" spans="1:27" ht="12.75" customHeight="1">
      <c r="A129" s="103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</row>
    <row r="130" spans="1:27" ht="12.75" customHeight="1">
      <c r="A130" s="103"/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</row>
    <row r="131" spans="1:27" ht="12.75" customHeight="1">
      <c r="A131" s="103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</row>
    <row r="132" spans="1:27" ht="12.75" customHeight="1">
      <c r="A132" s="103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</row>
    <row r="133" spans="1:27" ht="12.75" customHeight="1">
      <c r="A133" s="103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</row>
    <row r="134" spans="1:27" ht="12.75" customHeight="1">
      <c r="A134" s="103"/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</row>
    <row r="135" spans="1:27" ht="12.75" customHeight="1">
      <c r="A135" s="103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</row>
    <row r="136" spans="1:27" ht="12.75" customHeight="1">
      <c r="A136" s="103"/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</row>
    <row r="137" spans="1:27" ht="12.75" customHeight="1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</row>
    <row r="138" spans="1:27" ht="12.75" customHeight="1">
      <c r="A138" s="103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</row>
    <row r="139" spans="1:27" ht="12.75" customHeight="1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</row>
    <row r="140" spans="1:27" ht="12.75" customHeight="1">
      <c r="A140" s="103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</row>
    <row r="141" spans="1:27" ht="12.75" customHeight="1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</row>
    <row r="142" spans="1:27" ht="12.75" customHeight="1">
      <c r="A142" s="103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</row>
    <row r="143" spans="1:27" ht="12.75" customHeight="1">
      <c r="A143" s="103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</row>
    <row r="144" spans="1:27" ht="12.75" customHeight="1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</row>
    <row r="145" spans="1:27" ht="12.75" customHeight="1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</row>
    <row r="146" spans="1:27" ht="12.75" customHeight="1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</row>
    <row r="147" spans="1:27" ht="12.75" customHeight="1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</row>
    <row r="148" spans="1:27" ht="12.75" customHeight="1">
      <c r="A148" s="103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</row>
    <row r="149" spans="1:27" ht="12.75" customHeight="1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</row>
    <row r="150" spans="1:27" ht="12.75" customHeight="1">
      <c r="A150" s="103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</row>
    <row r="151" spans="1:27" ht="12.75" customHeight="1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</row>
    <row r="152" spans="1:27" ht="12.75" customHeight="1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</row>
    <row r="153" spans="1:27" ht="12.75" customHeight="1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</row>
    <row r="154" spans="1:27" ht="12.75" customHeight="1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</row>
    <row r="155" spans="1:27" ht="12.75" customHeight="1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</row>
    <row r="156" spans="1:27" ht="12.75" customHeight="1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</row>
    <row r="157" spans="1:27" ht="12.75" customHeight="1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</row>
    <row r="158" spans="1:27" ht="12.75" customHeight="1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</row>
    <row r="159" spans="1:27" ht="12.75" customHeight="1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</row>
    <row r="160" spans="1:27" ht="12.75" customHeight="1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</row>
    <row r="161" spans="1:27" ht="12.75" customHeight="1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</row>
    <row r="162" spans="1:27" ht="12.75" customHeight="1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</row>
    <row r="163" spans="1:27" ht="12.75" customHeight="1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</row>
    <row r="164" spans="1:27" ht="12.75" customHeight="1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</row>
    <row r="165" spans="1:27" ht="12.75" customHeight="1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</row>
    <row r="166" spans="1:27" ht="12.75" customHeight="1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</row>
    <row r="167" spans="1:27" ht="12.75" customHeight="1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</row>
    <row r="168" spans="1:27" ht="12.75" customHeight="1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</row>
    <row r="169" spans="1:27" ht="12.75" customHeight="1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</row>
    <row r="170" spans="1:27" ht="12.75" customHeight="1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</row>
    <row r="171" spans="1:27" ht="12.75" customHeight="1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</row>
    <row r="172" spans="1:27" ht="12.75" customHeight="1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</row>
    <row r="173" spans="1:27" ht="12.75" customHeight="1">
      <c r="A173" s="103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</row>
    <row r="174" spans="1:27" ht="12.75" customHeight="1">
      <c r="A174" s="103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</row>
    <row r="175" spans="1:27" ht="12.75" customHeight="1">
      <c r="A175" s="103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</row>
    <row r="176" spans="1:27" ht="12.75" customHeight="1">
      <c r="A176" s="103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</row>
    <row r="177" spans="1:27" ht="12.75" customHeight="1">
      <c r="A177" s="103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</row>
    <row r="178" spans="1:27" ht="12.75" customHeight="1">
      <c r="A178" s="103"/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</row>
    <row r="179" spans="1:27" ht="12.75" customHeight="1">
      <c r="A179" s="103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</row>
    <row r="180" spans="1:27" ht="12.75" customHeight="1">
      <c r="A180" s="103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</row>
    <row r="181" spans="1:27" ht="12.75" customHeight="1">
      <c r="A181" s="103"/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</row>
    <row r="182" spans="1:27" ht="12.75" customHeight="1">
      <c r="A182" s="103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</row>
    <row r="183" spans="1:27" ht="12.75" customHeight="1">
      <c r="A183" s="103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</row>
    <row r="184" spans="1:27" ht="12.75" customHeight="1">
      <c r="A184" s="103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</row>
    <row r="185" spans="1:27" ht="12.75" customHeight="1">
      <c r="A185" s="103"/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</row>
    <row r="186" spans="1:27" ht="12.75" customHeight="1">
      <c r="A186" s="103"/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</row>
    <row r="187" spans="1:27" ht="12.75" customHeight="1">
      <c r="A187" s="103"/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</row>
    <row r="188" spans="1:27" ht="12.75" customHeight="1">
      <c r="A188" s="103"/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</row>
    <row r="189" spans="1:27" ht="12.75" customHeight="1">
      <c r="A189" s="103"/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</row>
    <row r="190" spans="1:27" ht="12.75" customHeight="1">
      <c r="A190" s="103"/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</row>
    <row r="191" spans="1:27" ht="12.75" customHeight="1">
      <c r="A191" s="103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</row>
    <row r="192" spans="1:27" ht="12.75" customHeight="1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</row>
    <row r="193" spans="1:27" ht="12.75" customHeight="1">
      <c r="A193" s="103"/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</row>
    <row r="194" spans="1:27" ht="12.75" customHeight="1">
      <c r="A194" s="103"/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</row>
    <row r="195" spans="1:27" ht="12.75" customHeight="1">
      <c r="A195" s="103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</row>
    <row r="196" spans="1:27" ht="12.75" customHeight="1">
      <c r="A196" s="103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</row>
    <row r="197" spans="1:27" ht="12.75" customHeight="1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</row>
    <row r="198" spans="1:27" ht="12.75" customHeight="1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</row>
    <row r="199" spans="1:27" ht="12.75" customHeight="1">
      <c r="A199" s="103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</row>
    <row r="200" spans="1:27" ht="12.75" customHeight="1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</row>
    <row r="201" spans="1:27" ht="12.75" customHeight="1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</row>
    <row r="202" spans="1:27" ht="12.75" customHeight="1">
      <c r="A202" s="103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</row>
    <row r="203" spans="1:27" ht="12.75" customHeight="1">
      <c r="A203" s="103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</row>
    <row r="204" spans="1:27" ht="12.75" customHeight="1">
      <c r="A204" s="103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</row>
    <row r="205" spans="1:27" ht="12.75" customHeight="1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</row>
    <row r="206" spans="1:27" ht="12.75" customHeight="1">
      <c r="A206" s="103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</row>
    <row r="207" spans="1:27" ht="12.75" customHeight="1">
      <c r="A207" s="103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</row>
    <row r="208" spans="1:27" ht="12.75" customHeight="1">
      <c r="A208" s="103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</row>
    <row r="209" spans="1:27" ht="12.75" customHeight="1">
      <c r="A209" s="103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</row>
    <row r="210" spans="1:27" ht="12.75" customHeight="1">
      <c r="A210" s="103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</row>
    <row r="211" spans="1:27" ht="12.75" customHeight="1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</row>
    <row r="212" spans="1:27" ht="12.75" customHeight="1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</row>
    <row r="213" spans="1:27" ht="12.75" customHeight="1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</row>
    <row r="214" spans="1:27" ht="12.75" customHeight="1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</row>
    <row r="215" spans="1:27" ht="12.75" customHeight="1">
      <c r="A215" s="103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</row>
    <row r="216" spans="1:27" ht="12.75" customHeight="1">
      <c r="A216" s="103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</row>
    <row r="217" spans="1:27" ht="12.75" customHeight="1">
      <c r="A217" s="103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</row>
    <row r="218" spans="1:27" ht="12.75" customHeight="1">
      <c r="A218" s="103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</row>
    <row r="219" spans="1:27" ht="12.75" customHeight="1">
      <c r="A219" s="103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</row>
    <row r="220" spans="1:27" ht="12.75" customHeight="1">
      <c r="A220" s="103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</row>
    <row r="221" spans="1:27" ht="12.75" customHeight="1">
      <c r="A221" s="103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</row>
    <row r="222" spans="1:27" ht="12.75" customHeight="1">
      <c r="A222" s="103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</row>
    <row r="223" spans="1:27" ht="12.75" customHeight="1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</row>
    <row r="224" spans="1:27" ht="12.75" customHeight="1">
      <c r="A224" s="103"/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</row>
    <row r="225" spans="1:27" ht="12.75" customHeight="1">
      <c r="A225" s="103"/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</row>
    <row r="226" spans="1:27" ht="12.75" customHeight="1">
      <c r="A226" s="103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</row>
    <row r="227" spans="1:27" ht="12.75" customHeight="1">
      <c r="A227" s="103"/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</row>
    <row r="228" spans="1:27" ht="12.75" customHeight="1">
      <c r="A228" s="103"/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</row>
    <row r="229" spans="1:27" ht="12.75" customHeight="1">
      <c r="A229" s="103"/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</row>
    <row r="230" spans="1:27" ht="12.75" customHeight="1">
      <c r="A230" s="103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</row>
    <row r="231" spans="1:27" ht="12.75" customHeight="1">
      <c r="A231" s="103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</row>
    <row r="232" spans="1:27" ht="12.75" customHeight="1">
      <c r="A232" s="103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</row>
    <row r="233" spans="1:27" ht="12.75" customHeight="1">
      <c r="A233" s="103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</row>
    <row r="234" spans="1:27" ht="12.75" customHeight="1">
      <c r="A234" s="103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</row>
    <row r="235" spans="1:27" ht="12.75" customHeight="1">
      <c r="A235" s="103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</row>
    <row r="236" spans="1:27" ht="12.75" customHeight="1">
      <c r="A236" s="103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</row>
    <row r="237" spans="1:27" ht="12.75" customHeight="1">
      <c r="A237" s="103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</row>
    <row r="238" spans="1:27" ht="12.75" customHeight="1">
      <c r="A238" s="103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</row>
    <row r="239" spans="1:27" ht="12.75" customHeight="1">
      <c r="A239" s="103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</row>
    <row r="240" spans="1:27" ht="12.75" customHeight="1">
      <c r="A240" s="103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</row>
    <row r="241" spans="1:27" ht="12.75" customHeight="1">
      <c r="A241" s="103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</row>
    <row r="242" spans="1:27" ht="12.75" customHeight="1">
      <c r="A242" s="103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</row>
    <row r="243" spans="1:27" ht="12.75" customHeight="1">
      <c r="A243" s="103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</row>
    <row r="244" spans="1:27" ht="12.75" customHeight="1">
      <c r="A244" s="103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</row>
    <row r="245" spans="1:27" ht="12.75" customHeight="1">
      <c r="A245" s="103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</row>
    <row r="246" spans="1:27" ht="12.75" customHeight="1">
      <c r="A246" s="103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</row>
    <row r="247" spans="1:27" ht="12.75" customHeight="1">
      <c r="A247" s="103"/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/>
    </row>
    <row r="248" spans="1:27" ht="12.75" customHeight="1">
      <c r="A248" s="103"/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</row>
    <row r="249" spans="1:27" ht="12.75" customHeight="1">
      <c r="A249" s="103"/>
      <c r="B249" s="103"/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/>
    </row>
    <row r="250" spans="1:27" ht="12.75" customHeight="1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  <c r="AA250" s="103"/>
    </row>
    <row r="251" spans="1:27" ht="12.75" customHeight="1">
      <c r="A251" s="103"/>
      <c r="B251" s="103"/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/>
    </row>
    <row r="252" spans="1:27" ht="12.75" customHeight="1">
      <c r="A252" s="103"/>
      <c r="B252" s="103"/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/>
    </row>
    <row r="253" spans="1:27" ht="12.75" customHeight="1">
      <c r="A253" s="103"/>
      <c r="B253" s="103"/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</row>
    <row r="254" spans="1:27" ht="12.75" customHeight="1">
      <c r="A254" s="103"/>
      <c r="B254" s="103"/>
      <c r="C254" s="103"/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</row>
    <row r="255" spans="1:27" ht="12.75" customHeight="1">
      <c r="A255" s="103"/>
      <c r="B255" s="103"/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</row>
    <row r="256" spans="1:27" ht="12.75" customHeight="1">
      <c r="A256" s="103"/>
      <c r="B256" s="103"/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</row>
    <row r="257" spans="1:27" ht="12.75" customHeight="1">
      <c r="A257" s="103"/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  <c r="AA257" s="103"/>
    </row>
    <row r="258" spans="1:27" ht="12.75" customHeight="1">
      <c r="A258" s="103"/>
      <c r="B258" s="103"/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</row>
    <row r="259" spans="1:27" ht="12.75" customHeight="1">
      <c r="A259" s="103"/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/>
    </row>
    <row r="260" spans="1:27" ht="12.75" customHeight="1">
      <c r="A260" s="103"/>
      <c r="B260" s="103"/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/>
    </row>
    <row r="261" spans="1:27" ht="12.75" customHeight="1">
      <c r="A261" s="103"/>
      <c r="B261" s="103"/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</row>
    <row r="262" spans="1:27" ht="12.75" customHeight="1">
      <c r="A262" s="103"/>
      <c r="B262" s="103"/>
      <c r="C262" s="103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</row>
    <row r="263" spans="1:27" ht="12.75" customHeight="1">
      <c r="A263" s="103"/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</row>
    <row r="264" spans="1:27" ht="12.75" customHeight="1">
      <c r="A264" s="103"/>
      <c r="B264" s="103"/>
      <c r="C264" s="103"/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</row>
    <row r="265" spans="1:27" ht="12.75" customHeight="1">
      <c r="A265" s="103"/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</row>
    <row r="266" spans="1:27" ht="12.75" customHeight="1">
      <c r="A266" s="103"/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/>
    </row>
    <row r="267" spans="1:27" ht="12.75" customHeight="1">
      <c r="A267" s="103"/>
      <c r="B267" s="103"/>
      <c r="C267" s="103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</row>
    <row r="268" spans="1:27" ht="12.75" customHeight="1">
      <c r="A268" s="103"/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/>
    </row>
    <row r="269" spans="1:27" ht="12.75" customHeight="1">
      <c r="A269" s="103"/>
      <c r="B269" s="103"/>
      <c r="C269" s="103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</row>
    <row r="270" spans="1:27" ht="12.75" customHeight="1">
      <c r="A270" s="103"/>
      <c r="B270" s="103"/>
      <c r="C270" s="103"/>
      <c r="D270" s="103"/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</row>
    <row r="271" spans="1:27" ht="12.75" customHeight="1">
      <c r="A271" s="103"/>
      <c r="B271" s="103"/>
      <c r="C271" s="103"/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</row>
    <row r="272" spans="1:27" ht="12.75" customHeight="1">
      <c r="A272" s="103"/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</row>
    <row r="273" spans="1:27" ht="12.75" customHeight="1">
      <c r="A273" s="103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</row>
    <row r="274" spans="1:27" ht="12.75" customHeight="1">
      <c r="A274" s="103"/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/>
    </row>
    <row r="275" spans="1:27" ht="12.75" customHeight="1">
      <c r="A275" s="103"/>
      <c r="B275" s="103"/>
      <c r="C275" s="103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/>
    </row>
    <row r="276" spans="1:27" ht="12.75" customHeight="1">
      <c r="A276" s="103"/>
      <c r="B276" s="103"/>
      <c r="C276" s="103"/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  <c r="AA276" s="103"/>
    </row>
    <row r="277" spans="1:27" ht="12.75" customHeight="1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  <c r="AA277" s="103"/>
    </row>
    <row r="278" spans="1:27" ht="12.75" customHeight="1">
      <c r="A278" s="103"/>
      <c r="B278" s="103"/>
      <c r="C278" s="103"/>
      <c r="D278" s="103"/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/>
    </row>
    <row r="279" spans="1:27" ht="12.75" customHeight="1">
      <c r="A279" s="103"/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/>
    </row>
    <row r="280" spans="1:27" ht="12.75" customHeight="1">
      <c r="A280" s="103"/>
      <c r="B280" s="103"/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  <c r="AA280" s="103"/>
    </row>
    <row r="281" spans="1:27" ht="12.75" customHeight="1">
      <c r="A281" s="103"/>
      <c r="B281" s="103"/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  <c r="AA281" s="103"/>
    </row>
    <row r="282" spans="1:27" ht="12.75" customHeight="1">
      <c r="A282" s="103"/>
      <c r="B282" s="103"/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</row>
    <row r="283" spans="1:27" ht="12.75" customHeight="1">
      <c r="A283" s="103"/>
      <c r="B283" s="103"/>
      <c r="C283" s="103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</row>
    <row r="284" spans="1:27" ht="12.75" customHeight="1">
      <c r="A284" s="103"/>
      <c r="B284" s="103"/>
      <c r="C284" s="103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  <c r="AA284" s="103"/>
    </row>
    <row r="285" spans="1:27" ht="12.75" customHeight="1">
      <c r="A285" s="103"/>
      <c r="B285" s="103"/>
      <c r="C285" s="103"/>
      <c r="D285" s="103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  <c r="AA285" s="103"/>
    </row>
    <row r="286" spans="1:27" ht="12.75" customHeight="1">
      <c r="A286" s="103"/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  <c r="AA286" s="103"/>
    </row>
    <row r="287" spans="1:27" ht="12.75" customHeight="1">
      <c r="A287" s="103"/>
      <c r="B287" s="103"/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</row>
    <row r="288" spans="1:27" ht="12.75" customHeight="1">
      <c r="A288" s="103"/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/>
    </row>
    <row r="289" spans="1:27" ht="12.75" customHeight="1">
      <c r="A289" s="103"/>
      <c r="B289" s="103"/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  <c r="AA289" s="103"/>
    </row>
    <row r="290" spans="1:27" ht="12.75" customHeight="1">
      <c r="A290" s="103"/>
      <c r="B290" s="103"/>
      <c r="C290" s="103"/>
      <c r="D290" s="103"/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  <c r="AA290" s="103"/>
    </row>
    <row r="291" spans="1:27" ht="12.75" customHeight="1">
      <c r="A291" s="103"/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</row>
    <row r="292" spans="1:27" ht="12.75" customHeight="1">
      <c r="A292" s="103"/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</row>
    <row r="293" spans="1:27" ht="12.75" customHeight="1">
      <c r="A293" s="103"/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  <c r="AA293" s="103"/>
    </row>
    <row r="294" spans="1:27" ht="12.75" customHeight="1">
      <c r="A294" s="103"/>
      <c r="B294" s="103"/>
      <c r="C294" s="103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  <c r="AA294" s="103"/>
    </row>
    <row r="295" spans="1:27" ht="12.75" customHeight="1">
      <c r="A295" s="103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  <c r="AA295" s="103"/>
    </row>
    <row r="296" spans="1:27" ht="12.75" customHeight="1">
      <c r="A296" s="103"/>
      <c r="B296" s="103"/>
      <c r="C296" s="103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  <c r="AA296" s="103"/>
    </row>
    <row r="297" spans="1:27" ht="12.75" customHeight="1">
      <c r="A297" s="103"/>
      <c r="B297" s="103"/>
      <c r="C297" s="103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</row>
    <row r="298" spans="1:27" ht="12.75" customHeight="1">
      <c r="A298" s="103"/>
      <c r="B298" s="103"/>
      <c r="C298" s="103"/>
      <c r="D298" s="103"/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  <c r="AA298" s="103"/>
    </row>
    <row r="299" spans="1:27" ht="12.75" customHeight="1">
      <c r="A299" s="103"/>
      <c r="B299" s="103"/>
      <c r="C299" s="103"/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  <c r="AA299" s="103"/>
    </row>
    <row r="300" spans="1:27" ht="12.75" customHeight="1">
      <c r="A300" s="103"/>
      <c r="B300" s="103"/>
      <c r="C300" s="103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  <c r="AA300" s="103"/>
    </row>
    <row r="301" spans="1:27" ht="12.75" customHeight="1">
      <c r="A301" s="103"/>
      <c r="B301" s="103"/>
      <c r="C301" s="103"/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  <c r="AA301" s="103"/>
    </row>
    <row r="302" spans="1:27" ht="12.75" customHeight="1">
      <c r="A302" s="103"/>
      <c r="B302" s="103"/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  <c r="AA302" s="103"/>
    </row>
    <row r="303" spans="1:27" ht="12.75" customHeight="1">
      <c r="A303" s="103"/>
      <c r="B303" s="103"/>
      <c r="C303" s="103"/>
      <c r="D303" s="103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  <c r="AA303" s="103"/>
    </row>
    <row r="304" spans="1:27" ht="12.75" customHeight="1">
      <c r="A304" s="103"/>
      <c r="B304" s="103"/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  <c r="AA304" s="103"/>
    </row>
    <row r="305" spans="1:27" ht="12.75" customHeight="1">
      <c r="A305" s="103"/>
      <c r="B305" s="103"/>
      <c r="C305" s="103"/>
      <c r="D305" s="103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  <c r="AA305" s="103"/>
    </row>
    <row r="306" spans="1:27" ht="12.75" customHeight="1">
      <c r="A306" s="103"/>
      <c r="B306" s="103"/>
      <c r="C306" s="103"/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  <c r="AA306" s="103"/>
    </row>
    <row r="307" spans="1:27" ht="12.75" customHeight="1">
      <c r="A307" s="103"/>
      <c r="B307" s="103"/>
      <c r="C307" s="103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  <c r="AA307" s="103"/>
    </row>
    <row r="308" spans="1:27" ht="12.75" customHeight="1">
      <c r="A308" s="103"/>
      <c r="B308" s="103"/>
      <c r="C308" s="103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  <c r="AA308" s="103"/>
    </row>
    <row r="309" spans="1:27" ht="12.75" customHeight="1">
      <c r="A309" s="103"/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</row>
    <row r="310" spans="1:27" ht="12.75" customHeight="1">
      <c r="A310" s="103"/>
      <c r="B310" s="103"/>
      <c r="C310" s="103"/>
      <c r="D310" s="103"/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  <c r="AA310" s="103"/>
    </row>
    <row r="311" spans="1:27" ht="12.75" customHeight="1">
      <c r="A311" s="103"/>
      <c r="B311" s="103"/>
      <c r="C311" s="103"/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  <c r="AA311" s="103"/>
    </row>
    <row r="312" spans="1:27" ht="12.75" customHeight="1">
      <c r="A312" s="103"/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  <c r="AA312" s="103"/>
    </row>
    <row r="313" spans="1:27" ht="12.75" customHeight="1">
      <c r="A313" s="103"/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  <c r="AA313" s="103"/>
    </row>
    <row r="314" spans="1:27" ht="12.75" customHeight="1">
      <c r="A314" s="103"/>
      <c r="B314" s="103"/>
      <c r="C314" s="103"/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  <c r="AA314" s="103"/>
    </row>
    <row r="315" spans="1:27" ht="12.75" customHeight="1">
      <c r="A315" s="103"/>
      <c r="B315" s="103"/>
      <c r="C315" s="103"/>
      <c r="D315" s="103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  <c r="AA315" s="103"/>
    </row>
    <row r="316" spans="1:27" ht="12.75" customHeight="1">
      <c r="A316" s="103"/>
      <c r="B316" s="103"/>
      <c r="C316" s="103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  <c r="AA316" s="103"/>
    </row>
    <row r="317" spans="1:27" ht="12.75" customHeight="1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</row>
    <row r="318" spans="1:27" ht="12.75" customHeight="1">
      <c r="A318" s="103"/>
      <c r="B318" s="103"/>
      <c r="C318" s="103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  <c r="AA318" s="103"/>
    </row>
    <row r="319" spans="1:27" ht="12.75" customHeight="1">
      <c r="A319" s="103"/>
      <c r="B319" s="103"/>
      <c r="C319" s="103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  <c r="AA319" s="103"/>
    </row>
    <row r="320" spans="1:27" ht="12.75" customHeight="1">
      <c r="A320" s="103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</row>
    <row r="321" spans="1:27" ht="12.75" customHeight="1">
      <c r="A321" s="103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</row>
    <row r="322" spans="1:27" ht="12.75" customHeight="1">
      <c r="A322" s="103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</row>
    <row r="323" spans="1:27" ht="12.75" customHeight="1">
      <c r="A323" s="103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</row>
    <row r="324" spans="1:27" ht="12.75" customHeight="1">
      <c r="A324" s="103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</row>
    <row r="325" spans="1:27" ht="12.75" customHeight="1">
      <c r="A325" s="103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</row>
    <row r="326" spans="1:27" ht="12.75" customHeight="1">
      <c r="A326" s="103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</row>
    <row r="327" spans="1:27" ht="12.75" customHeight="1">
      <c r="A327" s="103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</row>
    <row r="328" spans="1:27" ht="12.75" customHeight="1">
      <c r="A328" s="103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</row>
    <row r="329" spans="1:27" ht="12.75" customHeight="1">
      <c r="A329" s="103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</row>
    <row r="330" spans="1:27" ht="12.75" customHeight="1">
      <c r="A330" s="103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</row>
    <row r="331" spans="1:27" ht="12.75" customHeight="1">
      <c r="A331" s="103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</row>
    <row r="332" spans="1:27" ht="12.75" customHeight="1">
      <c r="A332" s="103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</row>
    <row r="333" spans="1:27" ht="12.75" customHeight="1">
      <c r="A333" s="103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</row>
    <row r="334" spans="1:27" ht="12.75" customHeight="1">
      <c r="A334" s="103"/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  <c r="AA334" s="103"/>
    </row>
    <row r="335" spans="1:27" ht="12.75" customHeight="1">
      <c r="A335" s="103"/>
      <c r="B335" s="103"/>
      <c r="C335" s="103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  <c r="AA335" s="103"/>
    </row>
    <row r="336" spans="1:27" ht="12.75" customHeight="1">
      <c r="A336" s="103"/>
      <c r="B336" s="103"/>
      <c r="C336" s="103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  <c r="AA336" s="103"/>
    </row>
    <row r="337" spans="1:27" ht="12.75" customHeight="1">
      <c r="A337" s="103"/>
      <c r="B337" s="103"/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  <c r="AA337" s="103"/>
    </row>
    <row r="338" spans="1:27" ht="12.75" customHeight="1">
      <c r="A338" s="103"/>
      <c r="B338" s="103"/>
      <c r="C338" s="103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  <c r="AA338" s="103"/>
    </row>
    <row r="339" spans="1:27" ht="12.75" customHeight="1">
      <c r="A339" s="103"/>
      <c r="B339" s="103"/>
      <c r="C339" s="103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  <c r="AA339" s="103"/>
    </row>
    <row r="340" spans="1:27" ht="12.75" customHeight="1">
      <c r="A340" s="103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</row>
    <row r="341" spans="1:27" ht="12.75" customHeight="1">
      <c r="A341" s="103"/>
      <c r="B341" s="103"/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  <c r="AA341" s="103"/>
    </row>
    <row r="342" spans="1:27" ht="12.75" customHeight="1">
      <c r="A342" s="103"/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</row>
    <row r="343" spans="1:27" ht="12.75" customHeight="1">
      <c r="A343" s="103"/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</row>
    <row r="344" spans="1:27" ht="12.75" customHeight="1">
      <c r="A344" s="103"/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</row>
    <row r="345" spans="1:27" ht="12.75" customHeight="1">
      <c r="A345" s="103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</row>
    <row r="346" spans="1:27" ht="12.75" customHeight="1">
      <c r="A346" s="103"/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</row>
    <row r="347" spans="1:27" ht="12.75" customHeight="1">
      <c r="A347" s="103"/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</row>
    <row r="348" spans="1:27" ht="12.75" customHeight="1">
      <c r="A348" s="103"/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</row>
    <row r="349" spans="1:27" ht="12.75" customHeight="1">
      <c r="A349" s="103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</row>
    <row r="350" spans="1:27" ht="12.75" customHeight="1">
      <c r="A350" s="103"/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</row>
    <row r="351" spans="1:27" ht="12.75" customHeight="1">
      <c r="A351" s="103"/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</row>
    <row r="352" spans="1:27" ht="12.75" customHeight="1">
      <c r="A352" s="103"/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</row>
    <row r="353" spans="1:27" ht="12.75" customHeight="1">
      <c r="A353" s="103"/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</row>
    <row r="354" spans="1:27" ht="12.75" customHeight="1">
      <c r="A354" s="103"/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</row>
    <row r="355" spans="1:27" ht="12.75" customHeight="1">
      <c r="A355" s="103"/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</row>
    <row r="356" spans="1:27" ht="12.75" customHeight="1">
      <c r="A356" s="103"/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</row>
    <row r="357" spans="1:27" ht="12.75" customHeight="1">
      <c r="A357" s="103"/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</row>
    <row r="358" spans="1:27" ht="12.75" customHeight="1">
      <c r="A358" s="103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</row>
    <row r="359" spans="1:27" ht="12.75" customHeight="1">
      <c r="A359" s="103"/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</row>
    <row r="360" spans="1:27" ht="12.75" customHeight="1">
      <c r="A360" s="103"/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</row>
    <row r="361" spans="1:27" ht="12.75" customHeight="1">
      <c r="A361" s="103"/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</row>
    <row r="362" spans="1:27" ht="12.75" customHeight="1">
      <c r="A362" s="103"/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</row>
    <row r="363" spans="1:27" ht="12.75" customHeight="1">
      <c r="A363" s="103"/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</row>
    <row r="364" spans="1:27" ht="12.75" customHeight="1">
      <c r="A364" s="103"/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</row>
    <row r="365" spans="1:27" ht="12.75" customHeight="1">
      <c r="A365" s="103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</row>
    <row r="366" spans="1:27" ht="12.75" customHeight="1">
      <c r="A366" s="103"/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</row>
    <row r="367" spans="1:27" ht="12.75" customHeight="1">
      <c r="A367" s="103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</row>
    <row r="368" spans="1:27" ht="12.75" customHeight="1">
      <c r="A368" s="103"/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</row>
    <row r="369" spans="1:27" ht="12.75" customHeight="1">
      <c r="A369" s="103"/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</row>
    <row r="370" spans="1:27" ht="12.75" customHeight="1">
      <c r="A370" s="103"/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</row>
    <row r="371" spans="1:27" ht="12.75" customHeight="1">
      <c r="A371" s="103"/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</row>
    <row r="372" spans="1:27" ht="12.75" customHeight="1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</row>
    <row r="373" spans="1:27" ht="12.75" customHeight="1">
      <c r="A373" s="103"/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</row>
    <row r="374" spans="1:27" ht="12.75" customHeight="1">
      <c r="A374" s="103"/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</row>
    <row r="375" spans="1:27" ht="12.75" customHeight="1">
      <c r="A375" s="103"/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</row>
    <row r="376" spans="1:27" ht="12.75" customHeight="1">
      <c r="A376" s="103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</row>
    <row r="377" spans="1:27" ht="12.75" customHeight="1">
      <c r="A377" s="103"/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</row>
    <row r="378" spans="1:27" ht="12.75" customHeight="1">
      <c r="A378" s="103"/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</row>
    <row r="379" spans="1:27" ht="12.75" customHeight="1">
      <c r="A379" s="103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</row>
    <row r="380" spans="1:27" ht="12.75" customHeight="1">
      <c r="A380" s="103"/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</row>
    <row r="381" spans="1:27" ht="12.75" customHeight="1">
      <c r="A381" s="103"/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</row>
    <row r="382" spans="1:27" ht="12.75" customHeight="1">
      <c r="A382" s="103"/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</row>
    <row r="383" spans="1:27" ht="12.75" customHeight="1">
      <c r="A383" s="103"/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</row>
    <row r="384" spans="1:27" ht="12.75" customHeight="1">
      <c r="A384" s="103"/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</row>
    <row r="385" spans="1:27" ht="12.75" customHeight="1">
      <c r="A385" s="103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</row>
    <row r="386" spans="1:27" ht="12.75" customHeight="1">
      <c r="A386" s="103"/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</row>
    <row r="387" spans="1:27" ht="12.75" customHeight="1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</row>
    <row r="388" spans="1:27" ht="12.75" customHeight="1">
      <c r="A388" s="103"/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</row>
    <row r="389" spans="1:27" ht="12.75" customHeight="1">
      <c r="A389" s="103"/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</row>
    <row r="390" spans="1:27" ht="12.75" customHeight="1">
      <c r="A390" s="103"/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</row>
    <row r="391" spans="1:27" ht="12.75" customHeight="1">
      <c r="A391" s="103"/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</row>
    <row r="392" spans="1:27" ht="12.75" customHeight="1">
      <c r="A392" s="103"/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</row>
    <row r="393" spans="1:27" ht="12.75" customHeight="1">
      <c r="A393" s="103"/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</row>
    <row r="394" spans="1:27" ht="12.75" customHeight="1">
      <c r="A394" s="103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</row>
    <row r="395" spans="1:27" ht="12.75" customHeight="1">
      <c r="A395" s="103"/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</row>
    <row r="396" spans="1:27" ht="12.75" customHeight="1">
      <c r="A396" s="103"/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</row>
    <row r="397" spans="1:27" ht="12.75" customHeight="1">
      <c r="A397" s="103"/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</row>
    <row r="398" spans="1:27" ht="12.75" customHeight="1">
      <c r="A398" s="103"/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</row>
    <row r="399" spans="1:27" ht="12.75" customHeight="1">
      <c r="A399" s="103"/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</row>
    <row r="400" spans="1:27" ht="12.75" customHeight="1">
      <c r="A400" s="103"/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</row>
    <row r="401" spans="1:27" ht="12.75" customHeight="1">
      <c r="A401" s="103"/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</row>
    <row r="402" spans="1:27" ht="12.75" customHeight="1">
      <c r="A402" s="103"/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</row>
    <row r="403" spans="1:27" ht="12.75" customHeight="1">
      <c r="A403" s="103"/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</row>
    <row r="404" spans="1:27" ht="12.75" customHeight="1">
      <c r="A404" s="103"/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</row>
    <row r="405" spans="1:27" ht="12.75" customHeight="1">
      <c r="A405" s="103"/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</row>
    <row r="406" spans="1:27" ht="12.75" customHeight="1">
      <c r="A406" s="103"/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</row>
    <row r="407" spans="1:27" ht="12.75" customHeight="1">
      <c r="A407" s="103"/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</row>
    <row r="408" spans="1:27" ht="12.75" customHeight="1">
      <c r="A408" s="103"/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</row>
    <row r="409" spans="1:27" ht="12.75" customHeight="1">
      <c r="A409" s="103"/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</row>
    <row r="410" spans="1:27" ht="12.75" customHeight="1">
      <c r="A410" s="103"/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</row>
    <row r="411" spans="1:27" ht="12.75" customHeight="1">
      <c r="A411" s="103"/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</row>
    <row r="412" spans="1:27" ht="12.75" customHeight="1">
      <c r="A412" s="103"/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</row>
    <row r="413" spans="1:27" ht="12.75" customHeight="1">
      <c r="A413" s="103"/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</row>
    <row r="414" spans="1:27" ht="12.75" customHeight="1">
      <c r="A414" s="103"/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</row>
    <row r="415" spans="1:27" ht="12.75" customHeight="1">
      <c r="A415" s="103"/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</row>
    <row r="416" spans="1:27" ht="12.75" customHeight="1">
      <c r="A416" s="103"/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</row>
    <row r="417" spans="1:27" ht="12.75" customHeight="1">
      <c r="A417" s="103"/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</row>
    <row r="418" spans="1:27" ht="12.75" customHeight="1">
      <c r="A418" s="103"/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</row>
    <row r="419" spans="1:27" ht="12.75" customHeight="1">
      <c r="A419" s="103"/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</row>
    <row r="420" spans="1:27" ht="12.75" customHeight="1">
      <c r="A420" s="103"/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</row>
    <row r="421" spans="1:27" ht="12.75" customHeight="1">
      <c r="A421" s="103"/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</row>
    <row r="422" spans="1:27" ht="12.75" customHeight="1">
      <c r="A422" s="103"/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</row>
    <row r="423" spans="1:27" ht="12.75" customHeight="1">
      <c r="A423" s="103"/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</row>
    <row r="424" spans="1:27" ht="12.75" customHeight="1">
      <c r="A424" s="103"/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</row>
    <row r="425" spans="1:27" ht="12.75" customHeight="1">
      <c r="A425" s="103"/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</row>
    <row r="426" spans="1:27" ht="12.75" customHeight="1">
      <c r="A426" s="103"/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</row>
    <row r="427" spans="1:27" ht="12.75" customHeight="1">
      <c r="A427" s="103"/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</row>
    <row r="428" spans="1:27" ht="12.75" customHeight="1">
      <c r="A428" s="103"/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</row>
    <row r="429" spans="1:27" ht="12.75" customHeight="1">
      <c r="A429" s="103"/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</row>
    <row r="430" spans="1:27" ht="12.75" customHeight="1">
      <c r="A430" s="103"/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</row>
    <row r="431" spans="1:27" ht="12.75" customHeight="1">
      <c r="A431" s="103"/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</row>
    <row r="432" spans="1:27" ht="12.75" customHeight="1">
      <c r="A432" s="103"/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</row>
    <row r="433" spans="1:27" ht="12.75" customHeight="1">
      <c r="A433" s="103"/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</row>
    <row r="434" spans="1:27" ht="12.75" customHeight="1">
      <c r="A434" s="103"/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</row>
    <row r="435" spans="1:27" ht="12.75" customHeight="1">
      <c r="A435" s="103"/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</row>
    <row r="436" spans="1:27" ht="12.75" customHeight="1">
      <c r="A436" s="103"/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</row>
    <row r="437" spans="1:27" ht="12.75" customHeight="1">
      <c r="A437" s="103"/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</row>
    <row r="438" spans="1:27" ht="12.75" customHeight="1">
      <c r="A438" s="103"/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</row>
    <row r="439" spans="1:27" ht="12.75" customHeight="1">
      <c r="A439" s="103"/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</row>
    <row r="440" spans="1:27" ht="12.75" customHeight="1">
      <c r="A440" s="103"/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</row>
    <row r="441" spans="1:27" ht="12.75" customHeight="1">
      <c r="A441" s="103"/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</row>
    <row r="442" spans="1:27" ht="12.75" customHeight="1">
      <c r="A442" s="103"/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</row>
    <row r="443" spans="1:27" ht="12.75" customHeight="1">
      <c r="A443" s="103"/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</row>
    <row r="444" spans="1:27" ht="12.75" customHeight="1">
      <c r="A444" s="103"/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</row>
    <row r="445" spans="1:27" ht="12.75" customHeight="1">
      <c r="A445" s="103"/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</row>
    <row r="446" spans="1:27" ht="12.75" customHeight="1">
      <c r="A446" s="103"/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</row>
    <row r="447" spans="1:27" ht="12.75" customHeight="1">
      <c r="A447" s="103"/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</row>
    <row r="448" spans="1:27" ht="12.75" customHeight="1">
      <c r="A448" s="103"/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</row>
    <row r="449" spans="1:27" ht="12.75" customHeight="1">
      <c r="A449" s="103"/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</row>
    <row r="450" spans="1:27" ht="12.75" customHeight="1">
      <c r="A450" s="103"/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</row>
    <row r="451" spans="1:27" ht="12.75" customHeight="1">
      <c r="A451" s="103"/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</row>
    <row r="452" spans="1:27" ht="12.75" customHeight="1">
      <c r="A452" s="103"/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</row>
    <row r="453" spans="1:27" ht="12.75" customHeight="1">
      <c r="A453" s="103"/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</row>
    <row r="454" spans="1:27" ht="12.75" customHeight="1">
      <c r="A454" s="103"/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</row>
    <row r="455" spans="1:27" ht="12.75" customHeight="1">
      <c r="A455" s="103"/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</row>
    <row r="456" spans="1:27" ht="12.75" customHeight="1">
      <c r="A456" s="103"/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</row>
    <row r="457" spans="1:27" ht="12.75" customHeight="1">
      <c r="A457" s="103"/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</row>
    <row r="458" spans="1:27" ht="12.75" customHeight="1">
      <c r="A458" s="103"/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</row>
    <row r="459" spans="1:27" ht="12.75" customHeight="1">
      <c r="A459" s="103"/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</row>
    <row r="460" spans="1:27" ht="12.75" customHeight="1">
      <c r="A460" s="103"/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</row>
    <row r="461" spans="1:27" ht="12.75" customHeight="1">
      <c r="A461" s="103"/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</row>
    <row r="462" spans="1:27" ht="12.75" customHeight="1">
      <c r="A462" s="103"/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</row>
    <row r="463" spans="1:27" ht="12.75" customHeight="1">
      <c r="A463" s="103"/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</row>
    <row r="464" spans="1:27" ht="12.75" customHeight="1">
      <c r="A464" s="103"/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</row>
    <row r="465" spans="1:27" ht="12.75" customHeight="1">
      <c r="A465" s="103"/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</row>
    <row r="466" spans="1:27" ht="12.75" customHeight="1">
      <c r="A466" s="103"/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</row>
    <row r="467" spans="1:27" ht="12.75" customHeight="1">
      <c r="A467" s="103"/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</row>
    <row r="468" spans="1:27" ht="12.75" customHeight="1">
      <c r="A468" s="103"/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</row>
    <row r="469" spans="1:27" ht="12.75" customHeight="1">
      <c r="A469" s="103"/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</row>
    <row r="470" spans="1:27" ht="12.75" customHeight="1">
      <c r="A470" s="103"/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</row>
    <row r="471" spans="1:27" ht="12.75" customHeight="1">
      <c r="A471" s="103"/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</row>
    <row r="472" spans="1:27" ht="12.75" customHeight="1">
      <c r="A472" s="103"/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</row>
    <row r="473" spans="1:27" ht="12.75" customHeight="1">
      <c r="A473" s="103"/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</row>
    <row r="474" spans="1:27" ht="12.75" customHeight="1">
      <c r="A474" s="103"/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</row>
    <row r="475" spans="1:27" ht="12.75" customHeight="1">
      <c r="A475" s="103"/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  <c r="AA475" s="103"/>
    </row>
    <row r="476" spans="1:27" ht="12.75" customHeight="1">
      <c r="A476" s="103"/>
      <c r="B476" s="103"/>
      <c r="C476" s="103"/>
      <c r="D476" s="103"/>
      <c r="E476" s="103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  <c r="Y476" s="103"/>
      <c r="Z476" s="103"/>
      <c r="AA476" s="103"/>
    </row>
    <row r="477" spans="1:27" ht="12.75" customHeight="1">
      <c r="A477" s="103"/>
      <c r="B477" s="103"/>
      <c r="C477" s="103"/>
      <c r="D477" s="103"/>
      <c r="E477" s="103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  <c r="Y477" s="103"/>
      <c r="Z477" s="103"/>
      <c r="AA477" s="103"/>
    </row>
    <row r="478" spans="1:27" ht="12.75" customHeight="1">
      <c r="A478" s="103"/>
      <c r="B478" s="103"/>
      <c r="C478" s="103"/>
      <c r="D478" s="103"/>
      <c r="E478" s="103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  <c r="Y478" s="103"/>
      <c r="Z478" s="103"/>
      <c r="AA478" s="103"/>
    </row>
    <row r="479" spans="1:27" ht="12.75" customHeight="1">
      <c r="A479" s="103"/>
      <c r="B479" s="103"/>
      <c r="C479" s="103"/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  <c r="Y479" s="103"/>
      <c r="Z479" s="103"/>
      <c r="AA479" s="103"/>
    </row>
    <row r="480" spans="1:27" ht="12.75" customHeight="1">
      <c r="A480" s="103"/>
      <c r="B480" s="103"/>
      <c r="C480" s="103"/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  <c r="Y480" s="103"/>
      <c r="Z480" s="103"/>
      <c r="AA480" s="103"/>
    </row>
    <row r="481" spans="1:27" ht="12.75" customHeight="1">
      <c r="A481" s="103"/>
      <c r="B481" s="103"/>
      <c r="C481" s="103"/>
      <c r="D481" s="103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  <c r="Y481" s="103"/>
      <c r="Z481" s="103"/>
      <c r="AA481" s="103"/>
    </row>
    <row r="482" spans="1:27" ht="12.75" customHeight="1">
      <c r="A482" s="103"/>
      <c r="B482" s="103"/>
      <c r="C482" s="103"/>
      <c r="D482" s="103"/>
      <c r="E482" s="103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  <c r="Y482" s="103"/>
      <c r="Z482" s="103"/>
      <c r="AA482" s="103"/>
    </row>
    <row r="483" spans="1:27" ht="12.75" customHeight="1">
      <c r="A483" s="103"/>
      <c r="B483" s="103"/>
      <c r="C483" s="103"/>
      <c r="D483" s="103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  <c r="Y483" s="103"/>
      <c r="Z483" s="103"/>
      <c r="AA483" s="103"/>
    </row>
    <row r="484" spans="1:27" ht="12.75" customHeight="1">
      <c r="A484" s="103"/>
      <c r="B484" s="103"/>
      <c r="C484" s="103"/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  <c r="Y484" s="103"/>
      <c r="Z484" s="103"/>
      <c r="AA484" s="103"/>
    </row>
    <row r="485" spans="1:27" ht="12.75" customHeight="1">
      <c r="A485" s="103"/>
      <c r="B485" s="103"/>
      <c r="C485" s="103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  <c r="Y485" s="103"/>
      <c r="Z485" s="103"/>
      <c r="AA485" s="103"/>
    </row>
    <row r="486" spans="1:27" ht="12.75" customHeight="1">
      <c r="A486" s="103"/>
      <c r="B486" s="103"/>
      <c r="C486" s="103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  <c r="Y486" s="103"/>
      <c r="Z486" s="103"/>
      <c r="AA486" s="103"/>
    </row>
    <row r="487" spans="1:27" ht="12.75" customHeight="1">
      <c r="A487" s="103"/>
      <c r="B487" s="103"/>
      <c r="C487" s="103"/>
      <c r="D487" s="103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  <c r="Y487" s="103"/>
      <c r="Z487" s="103"/>
      <c r="AA487" s="103"/>
    </row>
    <row r="488" spans="1:27" ht="12.75" customHeight="1">
      <c r="A488" s="103"/>
      <c r="B488" s="103"/>
      <c r="C488" s="103"/>
      <c r="D488" s="103"/>
      <c r="E488" s="103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  <c r="Y488" s="103"/>
      <c r="Z488" s="103"/>
      <c r="AA488" s="103"/>
    </row>
    <row r="489" spans="1:27" ht="12.75" customHeight="1">
      <c r="A489" s="103"/>
      <c r="B489" s="103"/>
      <c r="C489" s="103"/>
      <c r="D489" s="103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  <c r="Y489" s="103"/>
      <c r="Z489" s="103"/>
      <c r="AA489" s="103"/>
    </row>
    <row r="490" spans="1:27" ht="12.75" customHeight="1">
      <c r="A490" s="103"/>
      <c r="B490" s="103"/>
      <c r="C490" s="103"/>
      <c r="D490" s="103"/>
      <c r="E490" s="103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  <c r="Y490" s="103"/>
      <c r="Z490" s="103"/>
      <c r="AA490" s="103"/>
    </row>
    <row r="491" spans="1:27" ht="12.75" customHeight="1">
      <c r="A491" s="103"/>
      <c r="B491" s="103"/>
      <c r="C491" s="103"/>
      <c r="D491" s="103"/>
      <c r="E491" s="103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  <c r="Y491" s="103"/>
      <c r="Z491" s="103"/>
      <c r="AA491" s="103"/>
    </row>
    <row r="492" spans="1:27" ht="12.75" customHeight="1">
      <c r="A492" s="103"/>
      <c r="B492" s="103"/>
      <c r="C492" s="103"/>
      <c r="D492" s="103"/>
      <c r="E492" s="103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  <c r="Y492" s="103"/>
      <c r="Z492" s="103"/>
      <c r="AA492" s="103"/>
    </row>
    <row r="493" spans="1:27" ht="12.75" customHeight="1">
      <c r="A493" s="103"/>
      <c r="B493" s="103"/>
      <c r="C493" s="103"/>
      <c r="D493" s="103"/>
      <c r="E493" s="103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  <c r="Y493" s="103"/>
      <c r="Z493" s="103"/>
      <c r="AA493" s="103"/>
    </row>
    <row r="494" spans="1:27" ht="12.75" customHeight="1">
      <c r="A494" s="103"/>
      <c r="B494" s="103"/>
      <c r="C494" s="103"/>
      <c r="D494" s="103"/>
      <c r="E494" s="103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  <c r="Y494" s="103"/>
      <c r="Z494" s="103"/>
      <c r="AA494" s="103"/>
    </row>
    <row r="495" spans="1:27" ht="12.75" customHeight="1">
      <c r="A495" s="103"/>
      <c r="B495" s="103"/>
      <c r="C495" s="103"/>
      <c r="D495" s="103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  <c r="Y495" s="103"/>
      <c r="Z495" s="103"/>
      <c r="AA495" s="103"/>
    </row>
    <row r="496" spans="1:27" ht="12.75" customHeight="1">
      <c r="A496" s="103"/>
      <c r="B496" s="103"/>
      <c r="C496" s="103"/>
      <c r="D496" s="103"/>
      <c r="E496" s="103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  <c r="Y496" s="103"/>
      <c r="Z496" s="103"/>
      <c r="AA496" s="103"/>
    </row>
    <row r="497" spans="1:27" ht="12.75" customHeight="1">
      <c r="A497" s="103"/>
      <c r="B497" s="103"/>
      <c r="C497" s="103"/>
      <c r="D497" s="103"/>
      <c r="E497" s="103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  <c r="Y497" s="103"/>
      <c r="Z497" s="103"/>
      <c r="AA497" s="103"/>
    </row>
    <row r="498" spans="1:27" ht="12.75" customHeight="1">
      <c r="A498" s="103"/>
      <c r="B498" s="103"/>
      <c r="C498" s="103"/>
      <c r="D498" s="103"/>
      <c r="E498" s="103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  <c r="Y498" s="103"/>
      <c r="Z498" s="103"/>
      <c r="AA498" s="103"/>
    </row>
    <row r="499" spans="1:27" ht="12.75" customHeight="1">
      <c r="A499" s="103"/>
      <c r="B499" s="103"/>
      <c r="C499" s="103"/>
      <c r="D499" s="103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  <c r="Y499" s="103"/>
      <c r="Z499" s="103"/>
      <c r="AA499" s="103"/>
    </row>
    <row r="500" spans="1:27" ht="12.75" customHeight="1">
      <c r="A500" s="103"/>
      <c r="B500" s="103"/>
      <c r="C500" s="103"/>
      <c r="D500" s="103"/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  <c r="Y500" s="103"/>
      <c r="Z500" s="103"/>
      <c r="AA500" s="103"/>
    </row>
    <row r="501" spans="1:27" ht="12.75" customHeight="1">
      <c r="A501" s="103"/>
      <c r="B501" s="103"/>
      <c r="C501" s="103"/>
      <c r="D501" s="103"/>
      <c r="E501" s="103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  <c r="Y501" s="103"/>
      <c r="Z501" s="103"/>
      <c r="AA501" s="103"/>
    </row>
    <row r="502" spans="1:27" ht="12.75" customHeight="1">
      <c r="A502" s="103"/>
      <c r="B502" s="103"/>
      <c r="C502" s="103"/>
      <c r="D502" s="103"/>
      <c r="E502" s="103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  <c r="Y502" s="103"/>
      <c r="Z502" s="103"/>
      <c r="AA502" s="103"/>
    </row>
    <row r="503" spans="1:27" ht="12.75" customHeight="1">
      <c r="A503" s="103"/>
      <c r="B503" s="103"/>
      <c r="C503" s="103"/>
      <c r="D503" s="103"/>
      <c r="E503" s="103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  <c r="Y503" s="103"/>
      <c r="Z503" s="103"/>
      <c r="AA503" s="103"/>
    </row>
    <row r="504" spans="1:27" ht="12.75" customHeight="1">
      <c r="A504" s="103"/>
      <c r="B504" s="103"/>
      <c r="C504" s="103"/>
      <c r="D504" s="103"/>
      <c r="E504" s="103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  <c r="Y504" s="103"/>
      <c r="Z504" s="103"/>
      <c r="AA504" s="103"/>
    </row>
    <row r="505" spans="1:27" ht="12.75" customHeight="1">
      <c r="A505" s="103"/>
      <c r="B505" s="103"/>
      <c r="C505" s="103"/>
      <c r="D505" s="103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  <c r="Y505" s="103"/>
      <c r="Z505" s="103"/>
      <c r="AA505" s="103"/>
    </row>
    <row r="506" spans="1:27" ht="12.75" customHeight="1">
      <c r="A506" s="103"/>
      <c r="B506" s="103"/>
      <c r="C506" s="103"/>
      <c r="D506" s="103"/>
      <c r="E506" s="103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  <c r="Y506" s="103"/>
      <c r="Z506" s="103"/>
      <c r="AA506" s="103"/>
    </row>
    <row r="507" spans="1:27" ht="12.75" customHeight="1">
      <c r="A507" s="103"/>
      <c r="B507" s="103"/>
      <c r="C507" s="103"/>
      <c r="D507" s="103"/>
      <c r="E507" s="103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  <c r="Y507" s="103"/>
      <c r="Z507" s="103"/>
      <c r="AA507" s="103"/>
    </row>
    <row r="508" spans="1:27" ht="12.75" customHeight="1">
      <c r="A508" s="103"/>
      <c r="B508" s="103"/>
      <c r="C508" s="103"/>
      <c r="D508" s="103"/>
      <c r="E508" s="103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  <c r="Y508" s="103"/>
      <c r="Z508" s="103"/>
      <c r="AA508" s="103"/>
    </row>
    <row r="509" spans="1:27" ht="12.75" customHeight="1">
      <c r="A509" s="103"/>
      <c r="B509" s="103"/>
      <c r="C509" s="103"/>
      <c r="D509" s="103"/>
      <c r="E509" s="103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  <c r="AA509" s="103"/>
    </row>
    <row r="510" spans="1:27" ht="12.75" customHeight="1">
      <c r="A510" s="103"/>
      <c r="B510" s="103"/>
      <c r="C510" s="103"/>
      <c r="D510" s="103"/>
      <c r="E510" s="103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  <c r="Y510" s="103"/>
      <c r="Z510" s="103"/>
      <c r="AA510" s="103"/>
    </row>
    <row r="511" spans="1:27" ht="12.75" customHeight="1">
      <c r="A511" s="103"/>
      <c r="B511" s="103"/>
      <c r="C511" s="103"/>
      <c r="D511" s="103"/>
      <c r="E511" s="103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  <c r="Y511" s="103"/>
      <c r="Z511" s="103"/>
      <c r="AA511" s="103"/>
    </row>
    <row r="512" spans="1:27" ht="12.75" customHeight="1">
      <c r="A512" s="103"/>
      <c r="B512" s="103"/>
      <c r="C512" s="103"/>
      <c r="D512" s="103"/>
      <c r="E512" s="103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  <c r="AA512" s="103"/>
    </row>
    <row r="513" spans="1:27" ht="12.75" customHeight="1">
      <c r="A513" s="103"/>
      <c r="B513" s="103"/>
      <c r="C513" s="103"/>
      <c r="D513" s="103"/>
      <c r="E513" s="103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  <c r="Y513" s="103"/>
      <c r="Z513" s="103"/>
      <c r="AA513" s="103"/>
    </row>
    <row r="514" spans="1:27" ht="12.75" customHeight="1">
      <c r="A514" s="103"/>
      <c r="B514" s="103"/>
      <c r="C514" s="103"/>
      <c r="D514" s="103"/>
      <c r="E514" s="103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  <c r="Y514" s="103"/>
      <c r="Z514" s="103"/>
      <c r="AA514" s="103"/>
    </row>
    <row r="515" spans="1:27" ht="12.75" customHeight="1">
      <c r="A515" s="103"/>
      <c r="B515" s="103"/>
      <c r="C515" s="103"/>
      <c r="D515" s="103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  <c r="Y515" s="103"/>
      <c r="Z515" s="103"/>
      <c r="AA515" s="103"/>
    </row>
    <row r="516" spans="1:27" ht="12.75" customHeight="1">
      <c r="A516" s="103"/>
      <c r="B516" s="103"/>
      <c r="C516" s="103"/>
      <c r="D516" s="103"/>
      <c r="E516" s="103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  <c r="Y516" s="103"/>
      <c r="Z516" s="103"/>
      <c r="AA516" s="103"/>
    </row>
    <row r="517" spans="1:27" ht="12.75" customHeight="1">
      <c r="A517" s="103"/>
      <c r="B517" s="103"/>
      <c r="C517" s="103"/>
      <c r="D517" s="103"/>
      <c r="E517" s="103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  <c r="Y517" s="103"/>
      <c r="Z517" s="103"/>
      <c r="AA517" s="103"/>
    </row>
    <row r="518" spans="1:27" ht="12.75" customHeight="1">
      <c r="A518" s="103"/>
      <c r="B518" s="103"/>
      <c r="C518" s="103"/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  <c r="Y518" s="103"/>
      <c r="Z518" s="103"/>
      <c r="AA518" s="103"/>
    </row>
    <row r="519" spans="1:27" ht="12.75" customHeight="1">
      <c r="A519" s="103"/>
      <c r="B519" s="103"/>
      <c r="C519" s="103"/>
      <c r="D519" s="103"/>
      <c r="E519" s="103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  <c r="Y519" s="103"/>
      <c r="Z519" s="103"/>
      <c r="AA519" s="103"/>
    </row>
    <row r="520" spans="1:27" ht="12.75" customHeight="1">
      <c r="A520" s="103"/>
      <c r="B520" s="103"/>
      <c r="C520" s="103"/>
      <c r="D520" s="103"/>
      <c r="E520" s="103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  <c r="Y520" s="103"/>
      <c r="Z520" s="103"/>
      <c r="AA520" s="103"/>
    </row>
    <row r="521" spans="1:27" ht="12.75" customHeight="1">
      <c r="A521" s="103"/>
      <c r="B521" s="103"/>
      <c r="C521" s="103"/>
      <c r="D521" s="103"/>
      <c r="E521" s="103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  <c r="Y521" s="103"/>
      <c r="Z521" s="103"/>
      <c r="AA521" s="103"/>
    </row>
    <row r="522" spans="1:27" ht="12.75" customHeight="1">
      <c r="A522" s="103"/>
      <c r="B522" s="103"/>
      <c r="C522" s="103"/>
      <c r="D522" s="103"/>
      <c r="E522" s="103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  <c r="Y522" s="103"/>
      <c r="Z522" s="103"/>
      <c r="AA522" s="103"/>
    </row>
    <row r="523" spans="1:27" ht="12.75" customHeight="1">
      <c r="A523" s="103"/>
      <c r="B523" s="103"/>
      <c r="C523" s="103"/>
      <c r="D523" s="103"/>
      <c r="E523" s="103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  <c r="Y523" s="103"/>
      <c r="Z523" s="103"/>
      <c r="AA523" s="103"/>
    </row>
    <row r="524" spans="1:27" ht="12.75" customHeight="1">
      <c r="A524" s="103"/>
      <c r="B524" s="103"/>
      <c r="C524" s="103"/>
      <c r="D524" s="103"/>
      <c r="E524" s="103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/>
      <c r="AA524" s="103"/>
    </row>
    <row r="525" spans="1:27" ht="12.75" customHeight="1">
      <c r="A525" s="103"/>
      <c r="B525" s="103"/>
      <c r="C525" s="103"/>
      <c r="D525" s="103"/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  <c r="Y525" s="103"/>
      <c r="Z525" s="103"/>
      <c r="AA525" s="103"/>
    </row>
    <row r="526" spans="1:27" ht="12.75" customHeight="1">
      <c r="A526" s="103"/>
      <c r="B526" s="103"/>
      <c r="C526" s="103"/>
      <c r="D526" s="103"/>
      <c r="E526" s="103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  <c r="Y526" s="103"/>
      <c r="Z526" s="103"/>
      <c r="AA526" s="103"/>
    </row>
    <row r="527" spans="1:27" ht="12.75" customHeight="1">
      <c r="A527" s="103"/>
      <c r="B527" s="103"/>
      <c r="C527" s="103"/>
      <c r="D527" s="103"/>
      <c r="E527" s="103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  <c r="Y527" s="103"/>
      <c r="Z527" s="103"/>
      <c r="AA527" s="103"/>
    </row>
    <row r="528" spans="1:27" ht="12.75" customHeight="1">
      <c r="A528" s="103"/>
      <c r="B528" s="103"/>
      <c r="C528" s="103"/>
      <c r="D528" s="103"/>
      <c r="E528" s="103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  <c r="Y528" s="103"/>
      <c r="Z528" s="103"/>
      <c r="AA528" s="103"/>
    </row>
    <row r="529" spans="1:27" ht="12.75" customHeight="1">
      <c r="A529" s="103"/>
      <c r="B529" s="103"/>
      <c r="C529" s="103"/>
      <c r="D529" s="103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  <c r="Y529" s="103"/>
      <c r="Z529" s="103"/>
      <c r="AA529" s="103"/>
    </row>
    <row r="530" spans="1:27" ht="12.75" customHeight="1">
      <c r="A530" s="103"/>
      <c r="B530" s="103"/>
      <c r="C530" s="103"/>
      <c r="D530" s="103"/>
      <c r="E530" s="103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  <c r="Y530" s="103"/>
      <c r="Z530" s="103"/>
      <c r="AA530" s="103"/>
    </row>
    <row r="531" spans="1:27" ht="12.75" customHeight="1">
      <c r="A531" s="103"/>
      <c r="B531" s="103"/>
      <c r="C531" s="103"/>
      <c r="D531" s="103"/>
      <c r="E531" s="103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  <c r="Y531" s="103"/>
      <c r="Z531" s="103"/>
      <c r="AA531" s="103"/>
    </row>
    <row r="532" spans="1:27" ht="12.75" customHeight="1">
      <c r="A532" s="103"/>
      <c r="B532" s="103"/>
      <c r="C532" s="103"/>
      <c r="D532" s="103"/>
      <c r="E532" s="103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  <c r="Y532" s="103"/>
      <c r="Z532" s="103"/>
      <c r="AA532" s="103"/>
    </row>
    <row r="533" spans="1:27" ht="12.75" customHeight="1">
      <c r="A533" s="103"/>
      <c r="B533" s="103"/>
      <c r="C533" s="103"/>
      <c r="D533" s="103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  <c r="Y533" s="103"/>
      <c r="Z533" s="103"/>
      <c r="AA533" s="103"/>
    </row>
    <row r="534" spans="1:27" ht="12.75" customHeight="1">
      <c r="A534" s="103"/>
      <c r="B534" s="103"/>
      <c r="C534" s="103"/>
      <c r="D534" s="103"/>
      <c r="E534" s="103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  <c r="Y534" s="103"/>
      <c r="Z534" s="103"/>
      <c r="AA534" s="103"/>
    </row>
    <row r="535" spans="1:27" ht="12.75" customHeight="1">
      <c r="A535" s="103"/>
      <c r="B535" s="103"/>
      <c r="C535" s="103"/>
      <c r="D535" s="103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  <c r="Y535" s="103"/>
      <c r="Z535" s="103"/>
      <c r="AA535" s="103"/>
    </row>
    <row r="536" spans="1:27" ht="12.75" customHeight="1">
      <c r="A536" s="103"/>
      <c r="B536" s="103"/>
      <c r="C536" s="103"/>
      <c r="D536" s="103"/>
      <c r="E536" s="103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  <c r="Y536" s="103"/>
      <c r="Z536" s="103"/>
      <c r="AA536" s="103"/>
    </row>
    <row r="537" spans="1:27" ht="12.75" customHeight="1">
      <c r="A537" s="103"/>
      <c r="B537" s="103"/>
      <c r="C537" s="103"/>
      <c r="D537" s="103"/>
      <c r="E537" s="103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  <c r="Y537" s="103"/>
      <c r="Z537" s="103"/>
      <c r="AA537" s="103"/>
    </row>
    <row r="538" spans="1:27" ht="12.75" customHeight="1">
      <c r="A538" s="103"/>
      <c r="B538" s="103"/>
      <c r="C538" s="103"/>
      <c r="D538" s="103"/>
      <c r="E538" s="103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  <c r="Y538" s="103"/>
      <c r="Z538" s="103"/>
      <c r="AA538" s="103"/>
    </row>
    <row r="539" spans="1:27" ht="12.75" customHeight="1">
      <c r="A539" s="103"/>
      <c r="B539" s="103"/>
      <c r="C539" s="103"/>
      <c r="D539" s="103"/>
      <c r="E539" s="103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  <c r="Y539" s="103"/>
      <c r="Z539" s="103"/>
      <c r="AA539" s="103"/>
    </row>
    <row r="540" spans="1:27" ht="12.75" customHeight="1">
      <c r="A540" s="103"/>
      <c r="B540" s="103"/>
      <c r="C540" s="103"/>
      <c r="D540" s="103"/>
      <c r="E540" s="103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  <c r="Y540" s="103"/>
      <c r="Z540" s="103"/>
      <c r="AA540" s="103"/>
    </row>
    <row r="541" spans="1:27" ht="12.75" customHeight="1">
      <c r="A541" s="103"/>
      <c r="B541" s="103"/>
      <c r="C541" s="103"/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  <c r="Y541" s="103"/>
      <c r="Z541" s="103"/>
      <c r="AA541" s="103"/>
    </row>
    <row r="542" spans="1:27" ht="12.75" customHeight="1">
      <c r="A542" s="103"/>
      <c r="B542" s="103"/>
      <c r="C542" s="103"/>
      <c r="D542" s="103"/>
      <c r="E542" s="103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  <c r="Y542" s="103"/>
      <c r="Z542" s="103"/>
      <c r="AA542" s="103"/>
    </row>
    <row r="543" spans="1:27" ht="12.75" customHeight="1">
      <c r="A543" s="103"/>
      <c r="B543" s="103"/>
      <c r="C543" s="103"/>
      <c r="D543" s="103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  <c r="Y543" s="103"/>
      <c r="Z543" s="103"/>
      <c r="AA543" s="103"/>
    </row>
    <row r="544" spans="1:27" ht="12.75" customHeight="1">
      <c r="A544" s="103"/>
      <c r="B544" s="103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</row>
    <row r="545" spans="1:27" ht="12.75" customHeight="1">
      <c r="A545" s="103"/>
      <c r="B545" s="103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</row>
    <row r="546" spans="1:27" ht="12.75" customHeight="1">
      <c r="A546" s="103"/>
      <c r="B546" s="103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</row>
    <row r="547" spans="1:27" ht="12.75" customHeight="1">
      <c r="A547" s="103"/>
      <c r="B547" s="103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</row>
    <row r="548" spans="1:27" ht="12.75" customHeight="1">
      <c r="A548" s="103"/>
      <c r="B548" s="103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</row>
    <row r="549" spans="1:27" ht="12.75" customHeight="1">
      <c r="A549" s="103"/>
      <c r="B549" s="103"/>
      <c r="C549" s="103"/>
      <c r="D549" s="103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  <c r="Y549" s="103"/>
      <c r="Z549" s="103"/>
      <c r="AA549" s="103"/>
    </row>
    <row r="550" spans="1:27" ht="12.75" customHeight="1">
      <c r="A550" s="103"/>
      <c r="B550" s="103"/>
      <c r="C550" s="103"/>
      <c r="D550" s="103"/>
      <c r="E550" s="103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  <c r="Y550" s="103"/>
      <c r="Z550" s="103"/>
      <c r="AA550" s="103"/>
    </row>
    <row r="551" spans="1:27" ht="12.75" customHeight="1">
      <c r="A551" s="103"/>
      <c r="B551" s="103"/>
      <c r="C551" s="103"/>
      <c r="D551" s="103"/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  <c r="Y551" s="103"/>
      <c r="Z551" s="103"/>
      <c r="AA551" s="103"/>
    </row>
    <row r="552" spans="1:27" ht="12.75" customHeight="1">
      <c r="A552" s="103"/>
      <c r="B552" s="103"/>
      <c r="C552" s="103"/>
      <c r="D552" s="103"/>
      <c r="E552" s="103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  <c r="Y552" s="103"/>
      <c r="Z552" s="103"/>
      <c r="AA552" s="103"/>
    </row>
    <row r="553" spans="1:27" ht="12.75" customHeight="1">
      <c r="A553" s="103"/>
      <c r="B553" s="103"/>
      <c r="C553" s="103"/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  <c r="Y553" s="103"/>
      <c r="Z553" s="103"/>
      <c r="AA553" s="103"/>
    </row>
    <row r="554" spans="1:27" ht="12.75" customHeight="1">
      <c r="A554" s="103"/>
      <c r="B554" s="103"/>
      <c r="C554" s="103"/>
      <c r="D554" s="103"/>
      <c r="E554" s="103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  <c r="Y554" s="103"/>
      <c r="Z554" s="103"/>
      <c r="AA554" s="103"/>
    </row>
    <row r="555" spans="1:27" ht="12.75" customHeight="1">
      <c r="A555" s="103"/>
      <c r="B555" s="103"/>
      <c r="C555" s="103"/>
      <c r="D555" s="103"/>
      <c r="E555" s="103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  <c r="Y555" s="103"/>
      <c r="Z555" s="103"/>
      <c r="AA555" s="103"/>
    </row>
    <row r="556" spans="1:27" ht="12.75" customHeight="1">
      <c r="A556" s="103"/>
      <c r="B556" s="103"/>
      <c r="C556" s="103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  <c r="AA556" s="103"/>
    </row>
    <row r="557" spans="1:27" ht="12.75" customHeight="1">
      <c r="A557" s="103"/>
      <c r="B557" s="103"/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  <c r="AA557" s="103"/>
    </row>
    <row r="558" spans="1:27" ht="12.75" customHeight="1">
      <c r="A558" s="103"/>
      <c r="B558" s="103"/>
      <c r="C558" s="103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  <c r="AA558" s="103"/>
    </row>
    <row r="559" spans="1:27" ht="12.75" customHeight="1">
      <c r="A559" s="103"/>
      <c r="B559" s="103"/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  <c r="AA559" s="103"/>
    </row>
    <row r="560" spans="1:27" ht="12.75" customHeight="1">
      <c r="A560" s="103"/>
      <c r="B560" s="103"/>
      <c r="C560" s="103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  <c r="AA560" s="103"/>
    </row>
    <row r="561" spans="1:27" ht="12.75" customHeight="1">
      <c r="A561" s="103"/>
      <c r="B561" s="103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  <c r="AA561" s="103"/>
    </row>
    <row r="562" spans="1:27" ht="12.75" customHeight="1">
      <c r="A562" s="103"/>
      <c r="B562" s="103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  <c r="AA562" s="103"/>
    </row>
    <row r="563" spans="1:27" ht="12.75" customHeight="1">
      <c r="A563" s="103"/>
      <c r="B563" s="103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</row>
    <row r="564" spans="1:27" ht="12.75" customHeight="1">
      <c r="A564" s="103"/>
      <c r="B564" s="103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</row>
    <row r="565" spans="1:27" ht="12.75" customHeight="1">
      <c r="A565" s="103"/>
      <c r="B565" s="103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  <c r="AA565" s="103"/>
    </row>
    <row r="566" spans="1:27" ht="12.75" customHeight="1">
      <c r="A566" s="103"/>
      <c r="B566" s="103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  <c r="AA566" s="103"/>
    </row>
    <row r="567" spans="1:27" ht="12.75" customHeight="1">
      <c r="A567" s="103"/>
      <c r="B567" s="103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  <c r="AA567" s="103"/>
    </row>
    <row r="568" spans="1:27" ht="12.75" customHeight="1">
      <c r="A568" s="103"/>
      <c r="B568" s="103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</row>
    <row r="569" spans="1:27" ht="12.75" customHeight="1">
      <c r="A569" s="103"/>
      <c r="B569" s="103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</row>
    <row r="570" spans="1:27" ht="12.75" customHeight="1">
      <c r="A570" s="103"/>
      <c r="B570" s="103"/>
      <c r="C570" s="103"/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  <c r="Y570" s="103"/>
      <c r="Z570" s="103"/>
      <c r="AA570" s="103"/>
    </row>
    <row r="571" spans="1:27" ht="12.75" customHeight="1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  <c r="Y571" s="103"/>
      <c r="Z571" s="103"/>
      <c r="AA571" s="103"/>
    </row>
    <row r="572" spans="1:27" ht="12.75" customHeight="1">
      <c r="A572" s="103"/>
      <c r="B572" s="103"/>
      <c r="C572" s="103"/>
      <c r="D572" s="103"/>
      <c r="E572" s="103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  <c r="Y572" s="103"/>
      <c r="Z572" s="103"/>
      <c r="AA572" s="103"/>
    </row>
    <row r="573" spans="1:27" ht="12.75" customHeight="1">
      <c r="A573" s="103"/>
      <c r="B573" s="103"/>
      <c r="C573" s="103"/>
      <c r="D573" s="103"/>
      <c r="E573" s="103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  <c r="Y573" s="103"/>
      <c r="Z573" s="103"/>
      <c r="AA573" s="103"/>
    </row>
    <row r="574" spans="1:27" ht="12.75" customHeight="1">
      <c r="A574" s="103"/>
      <c r="B574" s="103"/>
      <c r="C574" s="103"/>
      <c r="D574" s="103"/>
      <c r="E574" s="103"/>
      <c r="F574" s="103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  <c r="Y574" s="103"/>
      <c r="Z574" s="103"/>
      <c r="AA574" s="103"/>
    </row>
    <row r="575" spans="1:27" ht="12.75" customHeight="1">
      <c r="A575" s="103"/>
      <c r="B575" s="103"/>
      <c r="C575" s="103"/>
      <c r="D575" s="103"/>
      <c r="E575" s="103"/>
      <c r="F575" s="103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  <c r="Y575" s="103"/>
      <c r="Z575" s="103"/>
      <c r="AA575" s="103"/>
    </row>
    <row r="576" spans="1:27" ht="12.75" customHeight="1">
      <c r="A576" s="103"/>
      <c r="B576" s="103"/>
      <c r="C576" s="103"/>
      <c r="D576" s="103"/>
      <c r="E576" s="103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  <c r="Y576" s="103"/>
      <c r="Z576" s="103"/>
      <c r="AA576" s="103"/>
    </row>
    <row r="577" spans="1:27" ht="12.75" customHeight="1">
      <c r="A577" s="103"/>
      <c r="B577" s="103"/>
      <c r="C577" s="103"/>
      <c r="D577" s="103"/>
      <c r="E577" s="103"/>
      <c r="F577" s="103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  <c r="Y577" s="103"/>
      <c r="Z577" s="103"/>
      <c r="AA577" s="103"/>
    </row>
    <row r="578" spans="1:27" ht="12.75" customHeight="1">
      <c r="A578" s="103"/>
      <c r="B578" s="103"/>
      <c r="C578" s="103"/>
      <c r="D578" s="103"/>
      <c r="E578" s="103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  <c r="Y578" s="103"/>
      <c r="Z578" s="103"/>
      <c r="AA578" s="103"/>
    </row>
    <row r="579" spans="1:27" ht="12.75" customHeight="1">
      <c r="A579" s="103"/>
      <c r="B579" s="103"/>
      <c r="C579" s="103"/>
      <c r="D579" s="103"/>
      <c r="E579" s="103"/>
      <c r="F579" s="103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  <c r="Y579" s="103"/>
      <c r="Z579" s="103"/>
      <c r="AA579" s="103"/>
    </row>
    <row r="580" spans="1:27" ht="12.75" customHeight="1">
      <c r="A580" s="103"/>
      <c r="B580" s="103"/>
      <c r="C580" s="103"/>
      <c r="D580" s="103"/>
      <c r="E580" s="103"/>
      <c r="F580" s="103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  <c r="Y580" s="103"/>
      <c r="Z580" s="103"/>
      <c r="AA580" s="103"/>
    </row>
    <row r="581" spans="1:27" ht="12.75" customHeight="1">
      <c r="A581" s="103"/>
      <c r="B581" s="103"/>
      <c r="C581" s="103"/>
      <c r="D581" s="103"/>
      <c r="E581" s="103"/>
      <c r="F581" s="103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  <c r="Y581" s="103"/>
      <c r="Z581" s="103"/>
      <c r="AA581" s="103"/>
    </row>
    <row r="582" spans="1:27" ht="12.75" customHeight="1">
      <c r="A582" s="103"/>
      <c r="B582" s="103"/>
      <c r="C582" s="103"/>
      <c r="D582" s="103"/>
      <c r="E582" s="103"/>
      <c r="F582" s="103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  <c r="Y582" s="103"/>
      <c r="Z582" s="103"/>
      <c r="AA582" s="103"/>
    </row>
    <row r="583" spans="1:27" ht="12.75" customHeight="1">
      <c r="A583" s="103"/>
      <c r="B583" s="103"/>
      <c r="C583" s="103"/>
      <c r="D583" s="103"/>
      <c r="E583" s="103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  <c r="Y583" s="103"/>
      <c r="Z583" s="103"/>
      <c r="AA583" s="103"/>
    </row>
    <row r="584" spans="1:27" ht="12.75" customHeight="1">
      <c r="A584" s="103"/>
      <c r="B584" s="103"/>
      <c r="C584" s="103"/>
      <c r="D584" s="103"/>
      <c r="E584" s="103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  <c r="Y584" s="103"/>
      <c r="Z584" s="103"/>
      <c r="AA584" s="103"/>
    </row>
    <row r="585" spans="1:27" ht="12.75" customHeight="1">
      <c r="A585" s="103"/>
      <c r="B585" s="103"/>
      <c r="C585" s="103"/>
      <c r="D585" s="103"/>
      <c r="E585" s="103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  <c r="Y585" s="103"/>
      <c r="Z585" s="103"/>
      <c r="AA585" s="103"/>
    </row>
    <row r="586" spans="1:27" ht="12.75" customHeight="1">
      <c r="A586" s="103"/>
      <c r="B586" s="103"/>
      <c r="C586" s="103"/>
      <c r="D586" s="103"/>
      <c r="E586" s="103"/>
      <c r="F586" s="103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  <c r="Y586" s="103"/>
      <c r="Z586" s="103"/>
      <c r="AA586" s="103"/>
    </row>
    <row r="587" spans="1:27" ht="12.75" customHeight="1">
      <c r="A587" s="103"/>
      <c r="B587" s="103"/>
      <c r="C587" s="103"/>
      <c r="D587" s="103"/>
      <c r="E587" s="103"/>
      <c r="F587" s="103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  <c r="Y587" s="103"/>
      <c r="Z587" s="103"/>
      <c r="AA587" s="103"/>
    </row>
    <row r="588" spans="1:27" ht="12.75" customHeight="1">
      <c r="A588" s="103"/>
      <c r="B588" s="103"/>
      <c r="C588" s="103"/>
      <c r="D588" s="103"/>
      <c r="E588" s="103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  <c r="Y588" s="103"/>
      <c r="Z588" s="103"/>
      <c r="AA588" s="103"/>
    </row>
    <row r="589" spans="1:27" ht="12.75" customHeight="1">
      <c r="A589" s="103"/>
      <c r="B589" s="103"/>
      <c r="C589" s="103"/>
      <c r="D589" s="103"/>
      <c r="E589" s="103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  <c r="Y589" s="103"/>
      <c r="Z589" s="103"/>
      <c r="AA589" s="103"/>
    </row>
    <row r="590" spans="1:27" ht="12.75" customHeight="1">
      <c r="A590" s="103"/>
      <c r="B590" s="103"/>
      <c r="C590" s="103"/>
      <c r="D590" s="103"/>
      <c r="E590" s="103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  <c r="Y590" s="103"/>
      <c r="Z590" s="103"/>
      <c r="AA590" s="103"/>
    </row>
    <row r="591" spans="1:27" ht="12.75" customHeight="1">
      <c r="A591" s="103"/>
      <c r="B591" s="103"/>
      <c r="C591" s="103"/>
      <c r="D591" s="103"/>
      <c r="E591" s="103"/>
      <c r="F591" s="103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  <c r="Y591" s="103"/>
      <c r="Z591" s="103"/>
      <c r="AA591" s="103"/>
    </row>
    <row r="592" spans="1:27" ht="12.75" customHeight="1">
      <c r="A592" s="103"/>
      <c r="B592" s="103"/>
      <c r="C592" s="103"/>
      <c r="D592" s="103"/>
      <c r="E592" s="103"/>
      <c r="F592" s="103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  <c r="Y592" s="103"/>
      <c r="Z592" s="103"/>
      <c r="AA592" s="103"/>
    </row>
    <row r="593" spans="1:27" ht="12.75" customHeight="1">
      <c r="A593" s="103"/>
      <c r="B593" s="103"/>
      <c r="C593" s="103"/>
      <c r="D593" s="103"/>
      <c r="E593" s="103"/>
      <c r="F593" s="103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  <c r="Y593" s="103"/>
      <c r="Z593" s="103"/>
      <c r="AA593" s="103"/>
    </row>
    <row r="594" spans="1:27" ht="12.75" customHeight="1">
      <c r="A594" s="103"/>
      <c r="B594" s="103"/>
      <c r="C594" s="103"/>
      <c r="D594" s="103"/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  <c r="Y594" s="103"/>
      <c r="Z594" s="103"/>
      <c r="AA594" s="103"/>
    </row>
    <row r="595" spans="1:27" ht="12.75" customHeight="1">
      <c r="A595" s="103"/>
      <c r="B595" s="103"/>
      <c r="C595" s="103"/>
      <c r="D595" s="103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  <c r="Y595" s="103"/>
      <c r="Z595" s="103"/>
      <c r="AA595" s="103"/>
    </row>
    <row r="596" spans="1:27" ht="12.75" customHeight="1">
      <c r="A596" s="103"/>
      <c r="B596" s="103"/>
      <c r="C596" s="103"/>
      <c r="D596" s="103"/>
      <c r="E596" s="103"/>
      <c r="F596" s="103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  <c r="Y596" s="103"/>
      <c r="Z596" s="103"/>
      <c r="AA596" s="103"/>
    </row>
    <row r="597" spans="1:27" ht="12.75" customHeight="1">
      <c r="A597" s="103"/>
      <c r="B597" s="103"/>
      <c r="C597" s="103"/>
      <c r="D597" s="103"/>
      <c r="E597" s="103"/>
      <c r="F597" s="103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  <c r="Y597" s="103"/>
      <c r="Z597" s="103"/>
      <c r="AA597" s="103"/>
    </row>
    <row r="598" spans="1:27" ht="12.75" customHeight="1">
      <c r="A598" s="103"/>
      <c r="B598" s="103"/>
      <c r="C598" s="103"/>
      <c r="D598" s="103"/>
      <c r="E598" s="103"/>
      <c r="F598" s="103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  <c r="Y598" s="103"/>
      <c r="Z598" s="103"/>
      <c r="AA598" s="103"/>
    </row>
    <row r="599" spans="1:27" ht="12.75" customHeight="1">
      <c r="A599" s="103"/>
      <c r="B599" s="103"/>
      <c r="C599" s="103"/>
      <c r="D599" s="103"/>
      <c r="E599" s="103"/>
      <c r="F599" s="103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  <c r="Y599" s="103"/>
      <c r="Z599" s="103"/>
      <c r="AA599" s="103"/>
    </row>
    <row r="600" spans="1:27" ht="12.75" customHeight="1">
      <c r="A600" s="103"/>
      <c r="B600" s="103"/>
      <c r="C600" s="103"/>
      <c r="D600" s="103"/>
      <c r="E600" s="103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  <c r="Y600" s="103"/>
      <c r="Z600" s="103"/>
      <c r="AA600" s="103"/>
    </row>
    <row r="601" spans="1:27" ht="12.75" customHeight="1">
      <c r="A601" s="103"/>
      <c r="B601" s="103"/>
      <c r="C601" s="103"/>
      <c r="D601" s="103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  <c r="Y601" s="103"/>
      <c r="Z601" s="103"/>
      <c r="AA601" s="103"/>
    </row>
    <row r="602" spans="1:27" ht="12.75" customHeight="1">
      <c r="A602" s="103"/>
      <c r="B602" s="103"/>
      <c r="C602" s="103"/>
      <c r="D602" s="103"/>
      <c r="E602" s="103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  <c r="Y602" s="103"/>
      <c r="Z602" s="103"/>
      <c r="AA602" s="103"/>
    </row>
    <row r="603" spans="1:27" ht="12.75" customHeight="1">
      <c r="A603" s="103"/>
      <c r="B603" s="103"/>
      <c r="C603" s="103"/>
      <c r="D603" s="103"/>
      <c r="E603" s="103"/>
      <c r="F603" s="103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  <c r="Y603" s="103"/>
      <c r="Z603" s="103"/>
      <c r="AA603" s="103"/>
    </row>
    <row r="604" spans="1:27" ht="12.75" customHeight="1">
      <c r="A604" s="103"/>
      <c r="B604" s="103"/>
      <c r="C604" s="103"/>
      <c r="D604" s="103"/>
      <c r="E604" s="103"/>
      <c r="F604" s="103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  <c r="Y604" s="103"/>
      <c r="Z604" s="103"/>
      <c r="AA604" s="103"/>
    </row>
    <row r="605" spans="1:27" ht="12.75" customHeight="1">
      <c r="A605" s="103"/>
      <c r="B605" s="103"/>
      <c r="C605" s="103"/>
      <c r="D605" s="103"/>
      <c r="E605" s="103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  <c r="Y605" s="103"/>
      <c r="Z605" s="103"/>
      <c r="AA605" s="103"/>
    </row>
    <row r="606" spans="1:27" ht="12.75" customHeight="1">
      <c r="A606" s="103"/>
      <c r="B606" s="103"/>
      <c r="C606" s="103"/>
      <c r="D606" s="103"/>
      <c r="E606" s="103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  <c r="Y606" s="103"/>
      <c r="Z606" s="103"/>
      <c r="AA606" s="103"/>
    </row>
    <row r="607" spans="1:27" ht="12.75" customHeight="1">
      <c r="A607" s="103"/>
      <c r="B607" s="103"/>
      <c r="C607" s="103"/>
      <c r="D607" s="103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  <c r="Y607" s="103"/>
      <c r="Z607" s="103"/>
      <c r="AA607" s="103"/>
    </row>
    <row r="608" spans="1:27" ht="12.75" customHeight="1">
      <c r="A608" s="103"/>
      <c r="B608" s="103"/>
      <c r="C608" s="103"/>
      <c r="D608" s="103"/>
      <c r="E608" s="103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  <c r="Y608" s="103"/>
      <c r="Z608" s="103"/>
      <c r="AA608" s="103"/>
    </row>
    <row r="609" spans="1:27" ht="12.75" customHeight="1">
      <c r="A609" s="103"/>
      <c r="B609" s="103"/>
      <c r="C609" s="103"/>
      <c r="D609" s="103"/>
      <c r="E609" s="103"/>
      <c r="F609" s="103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  <c r="Y609" s="103"/>
      <c r="Z609" s="103"/>
      <c r="AA609" s="103"/>
    </row>
    <row r="610" spans="1:27" ht="12.75" customHeight="1">
      <c r="A610" s="103"/>
      <c r="B610" s="103"/>
      <c r="C610" s="103"/>
      <c r="D610" s="103"/>
      <c r="E610" s="103"/>
      <c r="F610" s="103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  <c r="Y610" s="103"/>
      <c r="Z610" s="103"/>
      <c r="AA610" s="103"/>
    </row>
    <row r="611" spans="1:27" ht="12.75" customHeight="1">
      <c r="A611" s="103"/>
      <c r="B611" s="103"/>
      <c r="C611" s="103"/>
      <c r="D611" s="103"/>
      <c r="E611" s="103"/>
      <c r="F611" s="103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  <c r="Y611" s="103"/>
      <c r="Z611" s="103"/>
      <c r="AA611" s="103"/>
    </row>
    <row r="612" spans="1:27" ht="12.75" customHeight="1">
      <c r="A612" s="103"/>
      <c r="B612" s="103"/>
      <c r="C612" s="103"/>
      <c r="D612" s="103"/>
      <c r="E612" s="103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  <c r="Y612" s="103"/>
      <c r="Z612" s="103"/>
      <c r="AA612" s="103"/>
    </row>
    <row r="613" spans="1:27" ht="12.75" customHeight="1">
      <c r="A613" s="103"/>
      <c r="B613" s="103"/>
      <c r="C613" s="103"/>
      <c r="D613" s="103"/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  <c r="Y613" s="103"/>
      <c r="Z613" s="103"/>
      <c r="AA613" s="103"/>
    </row>
    <row r="614" spans="1:27" ht="12.75" customHeight="1">
      <c r="A614" s="103"/>
      <c r="B614" s="103"/>
      <c r="C614" s="103"/>
      <c r="D614" s="103"/>
      <c r="E614" s="103"/>
      <c r="F614" s="103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  <c r="Y614" s="103"/>
      <c r="Z614" s="103"/>
      <c r="AA614" s="103"/>
    </row>
    <row r="615" spans="1:27" ht="12.75" customHeight="1">
      <c r="A615" s="103"/>
      <c r="B615" s="103"/>
      <c r="C615" s="103"/>
      <c r="D615" s="103"/>
      <c r="E615" s="103"/>
      <c r="F615" s="103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  <c r="Y615" s="103"/>
      <c r="Z615" s="103"/>
      <c r="AA615" s="103"/>
    </row>
    <row r="616" spans="1:27" ht="12.75" customHeight="1">
      <c r="A616" s="103"/>
      <c r="B616" s="103"/>
      <c r="C616" s="103"/>
      <c r="D616" s="103"/>
      <c r="E616" s="103"/>
      <c r="F616" s="103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  <c r="Y616" s="103"/>
      <c r="Z616" s="103"/>
      <c r="AA616" s="103"/>
    </row>
    <row r="617" spans="1:27" ht="12.75" customHeight="1">
      <c r="A617" s="103"/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  <c r="Y617" s="103"/>
      <c r="Z617" s="103"/>
      <c r="AA617" s="103"/>
    </row>
    <row r="618" spans="1:27" ht="12.75" customHeight="1">
      <c r="A618" s="103"/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</row>
    <row r="619" spans="1:27" ht="12.75" customHeight="1">
      <c r="A619" s="103"/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</row>
    <row r="620" spans="1:27" ht="12.75" customHeight="1">
      <c r="A620" s="103"/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</row>
    <row r="621" spans="1:27" ht="12.75" customHeight="1">
      <c r="A621" s="103"/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</row>
    <row r="622" spans="1:27" ht="12.75" customHeight="1">
      <c r="A622" s="103"/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</row>
    <row r="623" spans="1:27" ht="12.75" customHeight="1">
      <c r="A623" s="103"/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</row>
    <row r="624" spans="1:27" ht="12.75" customHeight="1">
      <c r="A624" s="103"/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</row>
    <row r="625" spans="1:27" ht="12.75" customHeight="1">
      <c r="A625" s="103"/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</row>
    <row r="626" spans="1:27" ht="12.75" customHeight="1">
      <c r="A626" s="103"/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</row>
    <row r="627" spans="1:27" ht="12.75" customHeight="1">
      <c r="A627" s="103"/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</row>
    <row r="628" spans="1:27" ht="12.75" customHeight="1">
      <c r="A628" s="103"/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</row>
    <row r="629" spans="1:27" ht="12.75" customHeight="1">
      <c r="A629" s="103"/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</row>
    <row r="630" spans="1:27" ht="12.75" customHeight="1">
      <c r="A630" s="103"/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</row>
    <row r="631" spans="1:27" ht="12.75" customHeight="1">
      <c r="A631" s="103"/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</row>
    <row r="632" spans="1:27" ht="12.75" customHeight="1">
      <c r="A632" s="103"/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</row>
    <row r="633" spans="1:27" ht="12.75" customHeight="1">
      <c r="A633" s="103"/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</row>
    <row r="634" spans="1:27" ht="12.75" customHeight="1">
      <c r="A634" s="103"/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</row>
    <row r="635" spans="1:27" ht="12.75" customHeight="1">
      <c r="A635" s="103"/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</row>
    <row r="636" spans="1:27" ht="12.75" customHeight="1">
      <c r="A636" s="103"/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</row>
    <row r="637" spans="1:27" ht="12.75" customHeight="1">
      <c r="A637" s="103"/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</row>
    <row r="638" spans="1:27" ht="12.75" customHeight="1">
      <c r="A638" s="103"/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</row>
    <row r="639" spans="1:27" ht="12.75" customHeight="1">
      <c r="A639" s="103"/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</row>
    <row r="640" spans="1:27" ht="12.75" customHeight="1">
      <c r="A640" s="103"/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</row>
    <row r="641" spans="1:27" ht="12.75" customHeight="1">
      <c r="A641" s="103"/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</row>
    <row r="642" spans="1:27" ht="12.75" customHeight="1">
      <c r="A642" s="103"/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</row>
    <row r="643" spans="1:27" ht="12.75" customHeight="1">
      <c r="A643" s="103"/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</row>
    <row r="644" spans="1:27" ht="12.75" customHeight="1">
      <c r="A644" s="103"/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</row>
    <row r="645" spans="1:27" ht="12.75" customHeight="1">
      <c r="A645" s="103"/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</row>
    <row r="646" spans="1:27" ht="12.75" customHeight="1">
      <c r="A646" s="103"/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</row>
    <row r="647" spans="1:27" ht="12.75" customHeight="1">
      <c r="A647" s="103"/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</row>
    <row r="648" spans="1:27" ht="12.75" customHeight="1">
      <c r="A648" s="103"/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</row>
    <row r="649" spans="1:27" ht="12.75" customHeight="1">
      <c r="A649" s="103"/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</row>
    <row r="650" spans="1:27" ht="12.75" customHeight="1">
      <c r="A650" s="103"/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</row>
    <row r="651" spans="1:27" ht="12.75" customHeight="1">
      <c r="A651" s="103"/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</row>
    <row r="652" spans="1:27" ht="12.75" customHeight="1">
      <c r="A652" s="103"/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</row>
    <row r="653" spans="1:27" ht="12.75" customHeight="1">
      <c r="A653" s="103"/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</row>
    <row r="654" spans="1:27" ht="12.75" customHeight="1">
      <c r="A654" s="103"/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</row>
    <row r="655" spans="1:27" ht="12.75" customHeight="1">
      <c r="A655" s="103"/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</row>
    <row r="656" spans="1:27" ht="12.75" customHeight="1">
      <c r="A656" s="103"/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</row>
    <row r="657" spans="1:27" ht="12.75" customHeight="1">
      <c r="A657" s="103"/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</row>
    <row r="658" spans="1:27" ht="12.75" customHeight="1">
      <c r="A658" s="103"/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</row>
    <row r="659" spans="1:27" ht="12.75" customHeight="1">
      <c r="A659" s="103"/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</row>
    <row r="660" spans="1:27" ht="12.75" customHeight="1">
      <c r="A660" s="103"/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</row>
    <row r="661" spans="1:27" ht="12.75" customHeight="1">
      <c r="A661" s="103"/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</row>
    <row r="662" spans="1:27" ht="12.75" customHeight="1">
      <c r="A662" s="103"/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</row>
    <row r="663" spans="1:27" ht="12.75" customHeight="1">
      <c r="A663" s="103"/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</row>
    <row r="664" spans="1:27" ht="12.75" customHeight="1">
      <c r="A664" s="103"/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</row>
    <row r="665" spans="1:27" ht="12.75" customHeight="1">
      <c r="A665" s="103"/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</row>
    <row r="666" spans="1:27" ht="12.75" customHeight="1">
      <c r="A666" s="103"/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</row>
    <row r="667" spans="1:27" ht="12.75" customHeight="1">
      <c r="A667" s="103"/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</row>
    <row r="668" spans="1:27" ht="12.75" customHeight="1">
      <c r="A668" s="103"/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</row>
    <row r="669" spans="1:27" ht="12.75" customHeight="1">
      <c r="A669" s="103"/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</row>
    <row r="670" spans="1:27" ht="12.75" customHeight="1">
      <c r="A670" s="103"/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</row>
    <row r="671" spans="1:27" ht="12.75" customHeight="1">
      <c r="A671" s="103"/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</row>
    <row r="672" spans="1:27" ht="12.75" customHeight="1">
      <c r="A672" s="103"/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</row>
    <row r="673" spans="1:27" ht="12.75" customHeight="1">
      <c r="A673" s="103"/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</row>
    <row r="674" spans="1:27" ht="12.75" customHeight="1">
      <c r="A674" s="103"/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</row>
    <row r="675" spans="1:27" ht="12.75" customHeight="1">
      <c r="A675" s="103"/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</row>
    <row r="676" spans="1:27" ht="12.75" customHeight="1">
      <c r="A676" s="103"/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</row>
    <row r="677" spans="1:27" ht="12.75" customHeight="1">
      <c r="A677" s="103"/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</row>
    <row r="678" spans="1:27" ht="12.75" customHeight="1">
      <c r="A678" s="103"/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</row>
    <row r="679" spans="1:27" ht="12.75" customHeight="1">
      <c r="A679" s="103"/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</row>
    <row r="680" spans="1:27" ht="12.75" customHeight="1">
      <c r="A680" s="103"/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</row>
    <row r="681" spans="1:27" ht="12.75" customHeight="1">
      <c r="A681" s="103"/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</row>
    <row r="682" spans="1:27" ht="12.75" customHeight="1">
      <c r="A682" s="103"/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</row>
    <row r="683" spans="1:27" ht="12.75" customHeight="1">
      <c r="A683" s="103"/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</row>
    <row r="684" spans="1:27" ht="12.75" customHeight="1">
      <c r="A684" s="103"/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</row>
    <row r="685" spans="1:27" ht="12.75" customHeight="1">
      <c r="A685" s="103"/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</row>
    <row r="686" spans="1:27" ht="12.75" customHeight="1">
      <c r="A686" s="103"/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</row>
    <row r="687" spans="1:27" ht="12.75" customHeight="1">
      <c r="A687" s="103"/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</row>
    <row r="688" spans="1:27" ht="12.75" customHeight="1">
      <c r="A688" s="103"/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</row>
    <row r="689" spans="1:27" ht="12.75" customHeight="1">
      <c r="A689" s="103"/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</row>
    <row r="690" spans="1:27" ht="12.75" customHeight="1">
      <c r="A690" s="103"/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</row>
    <row r="691" spans="1:27" ht="12.75" customHeight="1">
      <c r="A691" s="103"/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</row>
    <row r="692" spans="1:27" ht="12.75" customHeight="1">
      <c r="A692" s="103"/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</row>
    <row r="693" spans="1:27" ht="12.75" customHeight="1">
      <c r="A693" s="103"/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</row>
    <row r="694" spans="1:27" ht="12.75" customHeight="1">
      <c r="A694" s="103"/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</row>
    <row r="695" spans="1:27" ht="12.75" customHeight="1">
      <c r="A695" s="103"/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</row>
    <row r="696" spans="1:27" ht="12.75" customHeight="1">
      <c r="A696" s="103"/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</row>
    <row r="697" spans="1:27" ht="12.75" customHeight="1">
      <c r="A697" s="103"/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</row>
    <row r="698" spans="1:27" ht="12.75" customHeight="1">
      <c r="A698" s="103"/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</row>
    <row r="699" spans="1:27" ht="12.75" customHeight="1">
      <c r="A699" s="103"/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</row>
    <row r="700" spans="1:27" ht="12.75" customHeight="1">
      <c r="A700" s="103"/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</row>
    <row r="701" spans="1:27" ht="12.75" customHeight="1">
      <c r="A701" s="103"/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</row>
    <row r="702" spans="1:27" ht="12.75" customHeight="1">
      <c r="A702" s="103"/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</row>
    <row r="703" spans="1:27" ht="12.75" customHeight="1">
      <c r="A703" s="103"/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</row>
    <row r="704" spans="1:27" ht="12.75" customHeight="1">
      <c r="A704" s="103"/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</row>
    <row r="705" spans="1:27" ht="12.75" customHeight="1">
      <c r="A705" s="103"/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</row>
    <row r="706" spans="1:27" ht="12.75" customHeight="1">
      <c r="A706" s="103"/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</row>
    <row r="707" spans="1:27" ht="12.75" customHeight="1">
      <c r="A707" s="103"/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</row>
    <row r="708" spans="1:27" ht="12.75" customHeight="1">
      <c r="A708" s="103"/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</row>
    <row r="709" spans="1:27" ht="12.75" customHeight="1">
      <c r="A709" s="103"/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</row>
    <row r="710" spans="1:27" ht="12.75" customHeight="1">
      <c r="A710" s="103"/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</row>
    <row r="711" spans="1:27" ht="12.75" customHeight="1">
      <c r="A711" s="103"/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</row>
    <row r="712" spans="1:27" ht="12.75" customHeight="1">
      <c r="A712" s="103"/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</row>
    <row r="713" spans="1:27" ht="12.75" customHeight="1">
      <c r="A713" s="103"/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</row>
    <row r="714" spans="1:27" ht="12.75" customHeight="1">
      <c r="A714" s="103"/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</row>
    <row r="715" spans="1:27" ht="12.75" customHeight="1">
      <c r="A715" s="103"/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</row>
    <row r="716" spans="1:27" ht="12.75" customHeight="1">
      <c r="A716" s="103"/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</row>
    <row r="717" spans="1:27" ht="12.75" customHeight="1">
      <c r="A717" s="103"/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</row>
    <row r="718" spans="1:27" ht="12.75" customHeight="1">
      <c r="A718" s="103"/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</row>
    <row r="719" spans="1:27" ht="12.75" customHeight="1">
      <c r="A719" s="103"/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</row>
    <row r="720" spans="1:27" ht="12.75" customHeight="1">
      <c r="A720" s="103"/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</row>
    <row r="721" spans="1:27" ht="12.75" customHeight="1">
      <c r="A721" s="103"/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</row>
    <row r="722" spans="1:27" ht="12.75" customHeight="1">
      <c r="A722" s="103"/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</row>
    <row r="723" spans="1:27" ht="12.75" customHeight="1">
      <c r="A723" s="103"/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</row>
    <row r="724" spans="1:27" ht="12.75" customHeight="1">
      <c r="A724" s="103"/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</row>
    <row r="725" spans="1:27" ht="12.75" customHeight="1">
      <c r="A725" s="103"/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</row>
    <row r="726" spans="1:27" ht="12.75" customHeight="1">
      <c r="A726" s="103"/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</row>
    <row r="727" spans="1:27" ht="12.75" customHeight="1">
      <c r="A727" s="103"/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</row>
    <row r="728" spans="1:27" ht="12.75" customHeight="1">
      <c r="A728" s="103"/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</row>
    <row r="729" spans="1:27" ht="12.75" customHeight="1">
      <c r="A729" s="103"/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</row>
    <row r="730" spans="1:27" ht="12.75" customHeight="1">
      <c r="A730" s="103"/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</row>
    <row r="731" spans="1:27" ht="12.75" customHeight="1">
      <c r="A731" s="103"/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</row>
    <row r="732" spans="1:27" ht="12.75" customHeight="1">
      <c r="A732" s="103"/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</row>
    <row r="733" spans="1:27" ht="12.75" customHeight="1">
      <c r="A733" s="103"/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</row>
    <row r="734" spans="1:27" ht="12.75" customHeight="1">
      <c r="A734" s="103"/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</row>
    <row r="735" spans="1:27" ht="12.75" customHeight="1">
      <c r="A735" s="103"/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</row>
    <row r="736" spans="1:27" ht="12.75" customHeight="1">
      <c r="A736" s="103"/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</row>
    <row r="737" spans="1:27" ht="12.75" customHeight="1">
      <c r="A737" s="103"/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</row>
    <row r="738" spans="1:27" ht="12.75" customHeight="1">
      <c r="A738" s="103"/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</row>
    <row r="739" spans="1:27" ht="12.75" customHeight="1">
      <c r="A739" s="103"/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</row>
    <row r="740" spans="1:27" ht="12.75" customHeight="1">
      <c r="A740" s="103"/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</row>
    <row r="741" spans="1:27" ht="12.75" customHeight="1">
      <c r="A741" s="103"/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</row>
    <row r="742" spans="1:27" ht="12.75" customHeight="1">
      <c r="A742" s="103"/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</row>
    <row r="743" spans="1:27" ht="12.75" customHeight="1">
      <c r="A743" s="103"/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</row>
    <row r="744" spans="1:27" ht="12.75" customHeight="1">
      <c r="A744" s="103"/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</row>
    <row r="745" spans="1:27" ht="12.75" customHeight="1">
      <c r="A745" s="103"/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</row>
    <row r="746" spans="1:27" ht="12.75" customHeight="1">
      <c r="A746" s="103"/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</row>
    <row r="747" spans="1:27" ht="12.75" customHeight="1">
      <c r="A747" s="103"/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</row>
    <row r="748" spans="1:27" ht="12.75" customHeight="1">
      <c r="A748" s="103"/>
      <c r="B748" s="103"/>
      <c r="C748" s="103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  <c r="AA748" s="103"/>
    </row>
    <row r="749" spans="1:27" ht="12.75" customHeight="1">
      <c r="A749" s="103"/>
      <c r="B749" s="103"/>
      <c r="C749" s="103"/>
      <c r="D749" s="103"/>
      <c r="E749" s="103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  <c r="Y749" s="103"/>
      <c r="Z749" s="103"/>
      <c r="AA749" s="103"/>
    </row>
    <row r="750" spans="1:27" ht="12.75" customHeight="1">
      <c r="A750" s="103"/>
      <c r="B750" s="103"/>
      <c r="C750" s="103"/>
      <c r="D750" s="103"/>
      <c r="E750" s="103"/>
      <c r="F750" s="103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  <c r="Y750" s="103"/>
      <c r="Z750" s="103"/>
      <c r="AA750" s="103"/>
    </row>
    <row r="751" spans="1:27" ht="12.75" customHeight="1">
      <c r="A751" s="103"/>
      <c r="B751" s="103"/>
      <c r="C751" s="103"/>
      <c r="D751" s="103"/>
      <c r="E751" s="103"/>
      <c r="F751" s="103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  <c r="Y751" s="103"/>
      <c r="Z751" s="103"/>
      <c r="AA751" s="103"/>
    </row>
    <row r="752" spans="1:27" ht="12.75" customHeight="1">
      <c r="A752" s="103"/>
      <c r="B752" s="103"/>
      <c r="C752" s="103"/>
      <c r="D752" s="103"/>
      <c r="E752" s="103"/>
      <c r="F752" s="103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  <c r="Y752" s="103"/>
      <c r="Z752" s="103"/>
      <c r="AA752" s="103"/>
    </row>
    <row r="753" spans="1:27" ht="12.75" customHeight="1">
      <c r="A753" s="103"/>
      <c r="B753" s="103"/>
      <c r="C753" s="103"/>
      <c r="D753" s="103"/>
      <c r="E753" s="103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  <c r="Y753" s="103"/>
      <c r="Z753" s="103"/>
      <c r="AA753" s="103"/>
    </row>
    <row r="754" spans="1:27" ht="12.75" customHeight="1">
      <c r="A754" s="103"/>
      <c r="B754" s="103"/>
      <c r="C754" s="103"/>
      <c r="D754" s="103"/>
      <c r="E754" s="103"/>
      <c r="F754" s="103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  <c r="Y754" s="103"/>
      <c r="Z754" s="103"/>
      <c r="AA754" s="103"/>
    </row>
    <row r="755" spans="1:27" ht="12.75" customHeight="1">
      <c r="A755" s="103"/>
      <c r="B755" s="103"/>
      <c r="C755" s="103"/>
      <c r="D755" s="103"/>
      <c r="E755" s="103"/>
      <c r="F755" s="103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  <c r="Y755" s="103"/>
      <c r="Z755" s="103"/>
      <c r="AA755" s="103"/>
    </row>
    <row r="756" spans="1:27" ht="12.75" customHeight="1">
      <c r="A756" s="103"/>
      <c r="B756" s="103"/>
      <c r="C756" s="103"/>
      <c r="D756" s="103"/>
      <c r="E756" s="103"/>
      <c r="F756" s="103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  <c r="Y756" s="103"/>
      <c r="Z756" s="103"/>
      <c r="AA756" s="103"/>
    </row>
    <row r="757" spans="1:27" ht="12.75" customHeight="1">
      <c r="A757" s="103"/>
      <c r="B757" s="103"/>
      <c r="C757" s="103"/>
      <c r="D757" s="103"/>
      <c r="E757" s="103"/>
      <c r="F757" s="103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  <c r="Y757" s="103"/>
      <c r="Z757" s="103"/>
      <c r="AA757" s="103"/>
    </row>
    <row r="758" spans="1:27" ht="12.75" customHeight="1">
      <c r="A758" s="103"/>
      <c r="B758" s="103"/>
      <c r="C758" s="103"/>
      <c r="D758" s="103"/>
      <c r="E758" s="103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  <c r="Y758" s="103"/>
      <c r="Z758" s="103"/>
      <c r="AA758" s="103"/>
    </row>
    <row r="759" spans="1:27" ht="12.75" customHeight="1">
      <c r="A759" s="103"/>
      <c r="B759" s="103"/>
      <c r="C759" s="103"/>
      <c r="D759" s="103"/>
      <c r="E759" s="103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  <c r="Y759" s="103"/>
      <c r="Z759" s="103"/>
      <c r="AA759" s="103"/>
    </row>
    <row r="760" spans="1:27" ht="12.75" customHeight="1">
      <c r="A760" s="103"/>
      <c r="B760" s="103"/>
      <c r="C760" s="103"/>
      <c r="D760" s="103"/>
      <c r="E760" s="103"/>
      <c r="F760" s="103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  <c r="Y760" s="103"/>
      <c r="Z760" s="103"/>
      <c r="AA760" s="103"/>
    </row>
    <row r="761" spans="1:27" ht="12.75" customHeight="1">
      <c r="A761" s="103"/>
      <c r="B761" s="103"/>
      <c r="C761" s="103"/>
      <c r="D761" s="103"/>
      <c r="E761" s="103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  <c r="Y761" s="103"/>
      <c r="Z761" s="103"/>
      <c r="AA761" s="103"/>
    </row>
    <row r="762" spans="1:27" ht="12.75" customHeight="1">
      <c r="A762" s="103"/>
      <c r="B762" s="103"/>
      <c r="C762" s="103"/>
      <c r="D762" s="103"/>
      <c r="E762" s="103"/>
      <c r="F762" s="103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  <c r="Y762" s="103"/>
      <c r="Z762" s="103"/>
      <c r="AA762" s="103"/>
    </row>
    <row r="763" spans="1:27" ht="12.75" customHeight="1">
      <c r="A763" s="103"/>
      <c r="B763" s="103"/>
      <c r="C763" s="103"/>
      <c r="D763" s="103"/>
      <c r="E763" s="103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  <c r="Y763" s="103"/>
      <c r="Z763" s="103"/>
      <c r="AA763" s="103"/>
    </row>
    <row r="764" spans="1:27" ht="12.75" customHeight="1">
      <c r="A764" s="103"/>
      <c r="B764" s="103"/>
      <c r="C764" s="103"/>
      <c r="D764" s="103"/>
      <c r="E764" s="103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  <c r="Y764" s="103"/>
      <c r="Z764" s="103"/>
      <c r="AA764" s="103"/>
    </row>
    <row r="765" spans="1:27" ht="12.75" customHeight="1">
      <c r="A765" s="103"/>
      <c r="B765" s="103"/>
      <c r="C765" s="103"/>
      <c r="D765" s="103"/>
      <c r="E765" s="103"/>
      <c r="F765" s="103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  <c r="Y765" s="103"/>
      <c r="Z765" s="103"/>
      <c r="AA765" s="103"/>
    </row>
    <row r="766" spans="1:27" ht="12.75" customHeight="1">
      <c r="A766" s="103"/>
      <c r="B766" s="103"/>
      <c r="C766" s="103"/>
      <c r="D766" s="103"/>
      <c r="E766" s="103"/>
      <c r="F766" s="103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  <c r="Y766" s="103"/>
      <c r="Z766" s="103"/>
      <c r="AA766" s="103"/>
    </row>
    <row r="767" spans="1:27" ht="12.75" customHeight="1">
      <c r="A767" s="103"/>
      <c r="B767" s="103"/>
      <c r="C767" s="103"/>
      <c r="D767" s="103"/>
      <c r="E767" s="103"/>
      <c r="F767" s="103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  <c r="Y767" s="103"/>
      <c r="Z767" s="103"/>
      <c r="AA767" s="103"/>
    </row>
    <row r="768" spans="1:27" ht="12.75" customHeight="1">
      <c r="A768" s="103"/>
      <c r="B768" s="103"/>
      <c r="C768" s="103"/>
      <c r="D768" s="103"/>
      <c r="E768" s="103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  <c r="Y768" s="103"/>
      <c r="Z768" s="103"/>
      <c r="AA768" s="103"/>
    </row>
    <row r="769" spans="1:27" ht="12.75" customHeight="1">
      <c r="A769" s="103"/>
      <c r="B769" s="103"/>
      <c r="C769" s="103"/>
      <c r="D769" s="103"/>
      <c r="E769" s="103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  <c r="Y769" s="103"/>
      <c r="Z769" s="103"/>
      <c r="AA769" s="103"/>
    </row>
    <row r="770" spans="1:27" ht="12.75" customHeight="1">
      <c r="A770" s="103"/>
      <c r="B770" s="103"/>
      <c r="C770" s="103"/>
      <c r="D770" s="103"/>
      <c r="E770" s="103"/>
      <c r="F770" s="103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  <c r="Y770" s="103"/>
      <c r="Z770" s="103"/>
      <c r="AA770" s="103"/>
    </row>
    <row r="771" spans="1:27" ht="12.75" customHeight="1">
      <c r="A771" s="103"/>
      <c r="B771" s="103"/>
      <c r="C771" s="103"/>
      <c r="D771" s="103"/>
      <c r="E771" s="103"/>
      <c r="F771" s="103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  <c r="Y771" s="103"/>
      <c r="Z771" s="103"/>
      <c r="AA771" s="103"/>
    </row>
    <row r="772" spans="1:27" ht="12.75" customHeight="1">
      <c r="A772" s="103"/>
      <c r="B772" s="103"/>
      <c r="C772" s="103"/>
      <c r="D772" s="103"/>
      <c r="E772" s="103"/>
      <c r="F772" s="103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  <c r="Y772" s="103"/>
      <c r="Z772" s="103"/>
      <c r="AA772" s="103"/>
    </row>
    <row r="773" spans="1:27" ht="12.75" customHeight="1">
      <c r="A773" s="103"/>
      <c r="B773" s="103"/>
      <c r="C773" s="103"/>
      <c r="D773" s="103"/>
      <c r="E773" s="103"/>
      <c r="F773" s="103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  <c r="Y773" s="103"/>
      <c r="Z773" s="103"/>
      <c r="AA773" s="103"/>
    </row>
    <row r="774" spans="1:27" ht="12.75" customHeight="1">
      <c r="A774" s="103"/>
      <c r="B774" s="103"/>
      <c r="C774" s="103"/>
      <c r="D774" s="103"/>
      <c r="E774" s="103"/>
      <c r="F774" s="103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  <c r="Y774" s="103"/>
      <c r="Z774" s="103"/>
      <c r="AA774" s="103"/>
    </row>
    <row r="775" spans="1:27" ht="12.75" customHeight="1">
      <c r="A775" s="103"/>
      <c r="B775" s="103"/>
      <c r="C775" s="103"/>
      <c r="D775" s="103"/>
      <c r="E775" s="103"/>
      <c r="F775" s="103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  <c r="Y775" s="103"/>
      <c r="Z775" s="103"/>
      <c r="AA775" s="103"/>
    </row>
    <row r="776" spans="1:27" ht="12.75" customHeight="1">
      <c r="A776" s="103"/>
      <c r="B776" s="103"/>
      <c r="C776" s="103"/>
      <c r="D776" s="103"/>
      <c r="E776" s="103"/>
      <c r="F776" s="103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  <c r="Y776" s="103"/>
      <c r="Z776" s="103"/>
      <c r="AA776" s="103"/>
    </row>
    <row r="777" spans="1:27" ht="12.75" customHeight="1">
      <c r="A777" s="103"/>
      <c r="B777" s="103"/>
      <c r="C777" s="103"/>
      <c r="D777" s="103"/>
      <c r="E777" s="103"/>
      <c r="F777" s="103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  <c r="Y777" s="103"/>
      <c r="Z777" s="103"/>
      <c r="AA777" s="103"/>
    </row>
    <row r="778" spans="1:27" ht="12.75" customHeight="1">
      <c r="A778" s="103"/>
      <c r="B778" s="103"/>
      <c r="C778" s="103"/>
      <c r="D778" s="103"/>
      <c r="E778" s="103"/>
      <c r="F778" s="103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  <c r="Y778" s="103"/>
      <c r="Z778" s="103"/>
      <c r="AA778" s="103"/>
    </row>
    <row r="779" spans="1:27" ht="12.75" customHeight="1">
      <c r="A779" s="103"/>
      <c r="B779" s="103"/>
      <c r="C779" s="103"/>
      <c r="D779" s="103"/>
      <c r="E779" s="103"/>
      <c r="F779" s="103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  <c r="Y779" s="103"/>
      <c r="Z779" s="103"/>
      <c r="AA779" s="103"/>
    </row>
    <row r="780" spans="1:27" ht="12.75" customHeight="1">
      <c r="A780" s="103"/>
      <c r="B780" s="103"/>
      <c r="C780" s="103"/>
      <c r="D780" s="103"/>
      <c r="E780" s="103"/>
      <c r="F780" s="103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  <c r="Y780" s="103"/>
      <c r="Z780" s="103"/>
      <c r="AA780" s="103"/>
    </row>
    <row r="781" spans="1:27" ht="12.75" customHeight="1">
      <c r="A781" s="103"/>
      <c r="B781" s="103"/>
      <c r="C781" s="103"/>
      <c r="D781" s="103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  <c r="Y781" s="103"/>
      <c r="Z781" s="103"/>
      <c r="AA781" s="103"/>
    </row>
    <row r="782" spans="1:27" ht="12.75" customHeight="1">
      <c r="A782" s="103"/>
      <c r="B782" s="103"/>
      <c r="C782" s="103"/>
      <c r="D782" s="103"/>
      <c r="E782" s="103"/>
      <c r="F782" s="103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  <c r="Y782" s="103"/>
      <c r="Z782" s="103"/>
      <c r="AA782" s="103"/>
    </row>
    <row r="783" spans="1:27" ht="12.75" customHeight="1">
      <c r="A783" s="103"/>
      <c r="B783" s="103"/>
      <c r="C783" s="103"/>
      <c r="D783" s="103"/>
      <c r="E783" s="103"/>
      <c r="F783" s="103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  <c r="Y783" s="103"/>
      <c r="Z783" s="103"/>
      <c r="AA783" s="103"/>
    </row>
    <row r="784" spans="1:27" ht="12.75" customHeight="1">
      <c r="A784" s="103"/>
      <c r="B784" s="103"/>
      <c r="C784" s="103"/>
      <c r="D784" s="103"/>
      <c r="E784" s="103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  <c r="Y784" s="103"/>
      <c r="Z784" s="103"/>
      <c r="AA784" s="103"/>
    </row>
    <row r="785" spans="1:27" ht="12.75" customHeight="1">
      <c r="A785" s="103"/>
      <c r="B785" s="103"/>
      <c r="C785" s="103"/>
      <c r="D785" s="103"/>
      <c r="E785" s="103"/>
      <c r="F785" s="103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  <c r="Y785" s="103"/>
      <c r="Z785" s="103"/>
      <c r="AA785" s="103"/>
    </row>
    <row r="786" spans="1:27" ht="12.75" customHeight="1">
      <c r="A786" s="103"/>
      <c r="B786" s="103"/>
      <c r="C786" s="103"/>
      <c r="D786" s="103"/>
      <c r="E786" s="103"/>
      <c r="F786" s="103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  <c r="Y786" s="103"/>
      <c r="Z786" s="103"/>
      <c r="AA786" s="103"/>
    </row>
    <row r="787" spans="1:27" ht="12.75" customHeight="1">
      <c r="A787" s="103"/>
      <c r="B787" s="103"/>
      <c r="C787" s="103"/>
      <c r="D787" s="103"/>
      <c r="E787" s="103"/>
      <c r="F787" s="103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  <c r="Y787" s="103"/>
      <c r="Z787" s="103"/>
      <c r="AA787" s="103"/>
    </row>
    <row r="788" spans="1:27" ht="12.75" customHeight="1">
      <c r="A788" s="103"/>
      <c r="B788" s="103"/>
      <c r="C788" s="103"/>
      <c r="D788" s="103"/>
      <c r="E788" s="103"/>
      <c r="F788" s="103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  <c r="Y788" s="103"/>
      <c r="Z788" s="103"/>
      <c r="AA788" s="103"/>
    </row>
    <row r="789" spans="1:27" ht="12.75" customHeight="1">
      <c r="A789" s="103"/>
      <c r="B789" s="103"/>
      <c r="C789" s="103"/>
      <c r="D789" s="103"/>
      <c r="E789" s="103"/>
      <c r="F789" s="103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  <c r="Y789" s="103"/>
      <c r="Z789" s="103"/>
      <c r="AA789" s="103"/>
    </row>
    <row r="790" spans="1:27" ht="12.75" customHeight="1">
      <c r="A790" s="103"/>
      <c r="B790" s="103"/>
      <c r="C790" s="103"/>
      <c r="D790" s="103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  <c r="Y790" s="103"/>
      <c r="Z790" s="103"/>
      <c r="AA790" s="103"/>
    </row>
    <row r="791" spans="1:27" ht="12.75" customHeight="1">
      <c r="A791" s="103"/>
      <c r="B791" s="103"/>
      <c r="C791" s="103"/>
      <c r="D791" s="103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  <c r="Y791" s="103"/>
      <c r="Z791" s="103"/>
      <c r="AA791" s="103"/>
    </row>
    <row r="792" spans="1:27" ht="12.75" customHeight="1">
      <c r="A792" s="103"/>
      <c r="B792" s="103"/>
      <c r="C792" s="103"/>
      <c r="D792" s="103"/>
      <c r="E792" s="103"/>
      <c r="F792" s="103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  <c r="Y792" s="103"/>
      <c r="Z792" s="103"/>
      <c r="AA792" s="103"/>
    </row>
    <row r="793" spans="1:27" ht="12.75" customHeight="1">
      <c r="A793" s="103"/>
      <c r="B793" s="103"/>
      <c r="C793" s="103"/>
      <c r="D793" s="103"/>
      <c r="E793" s="103"/>
      <c r="F793" s="103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  <c r="Y793" s="103"/>
      <c r="Z793" s="103"/>
      <c r="AA793" s="103"/>
    </row>
    <row r="794" spans="1:27" ht="12.75" customHeight="1">
      <c r="A794" s="103"/>
      <c r="B794" s="103"/>
      <c r="C794" s="103"/>
      <c r="D794" s="103"/>
      <c r="E794" s="103"/>
      <c r="F794" s="103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  <c r="Y794" s="103"/>
      <c r="Z794" s="103"/>
      <c r="AA794" s="103"/>
    </row>
    <row r="795" spans="1:27" ht="12.75" customHeight="1">
      <c r="A795" s="103"/>
      <c r="B795" s="103"/>
      <c r="C795" s="103"/>
      <c r="D795" s="103"/>
      <c r="E795" s="103"/>
      <c r="F795" s="103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  <c r="Y795" s="103"/>
      <c r="Z795" s="103"/>
      <c r="AA795" s="103"/>
    </row>
    <row r="796" spans="1:27" ht="12.75" customHeight="1">
      <c r="A796" s="103"/>
      <c r="B796" s="103"/>
      <c r="C796" s="103"/>
      <c r="D796" s="103"/>
      <c r="E796" s="103"/>
      <c r="F796" s="103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  <c r="Y796" s="103"/>
      <c r="Z796" s="103"/>
      <c r="AA796" s="103"/>
    </row>
    <row r="797" spans="1:27" ht="12.75" customHeight="1">
      <c r="A797" s="103"/>
      <c r="B797" s="103"/>
      <c r="C797" s="103"/>
      <c r="D797" s="103"/>
      <c r="E797" s="103"/>
      <c r="F797" s="103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  <c r="Y797" s="103"/>
      <c r="Z797" s="103"/>
      <c r="AA797" s="103"/>
    </row>
    <row r="798" spans="1:27" ht="12.75" customHeight="1">
      <c r="A798" s="103"/>
      <c r="B798" s="103"/>
      <c r="C798" s="103"/>
      <c r="D798" s="103"/>
      <c r="E798" s="103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  <c r="Y798" s="103"/>
      <c r="Z798" s="103"/>
      <c r="AA798" s="103"/>
    </row>
    <row r="799" spans="1:27" ht="12.75" customHeight="1">
      <c r="A799" s="103"/>
      <c r="B799" s="103"/>
      <c r="C799" s="103"/>
      <c r="D799" s="103"/>
      <c r="E799" s="103"/>
      <c r="F799" s="103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  <c r="Y799" s="103"/>
      <c r="Z799" s="103"/>
      <c r="AA799" s="103"/>
    </row>
    <row r="800" spans="1:27" ht="12.75" customHeight="1">
      <c r="A800" s="103"/>
      <c r="B800" s="103"/>
      <c r="C800" s="103"/>
      <c r="D800" s="103"/>
      <c r="E800" s="103"/>
      <c r="F800" s="103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  <c r="Y800" s="103"/>
      <c r="Z800" s="103"/>
      <c r="AA800" s="103"/>
    </row>
    <row r="801" spans="1:27" ht="12.75" customHeight="1">
      <c r="A801" s="103"/>
      <c r="B801" s="103"/>
      <c r="C801" s="103"/>
      <c r="D801" s="103"/>
      <c r="E801" s="103"/>
      <c r="F801" s="103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  <c r="Y801" s="103"/>
      <c r="Z801" s="103"/>
      <c r="AA801" s="103"/>
    </row>
    <row r="802" spans="1:27" ht="12.75" customHeight="1">
      <c r="A802" s="103"/>
      <c r="B802" s="103"/>
      <c r="C802" s="103"/>
      <c r="D802" s="103"/>
      <c r="E802" s="103"/>
      <c r="F802" s="103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  <c r="AA802" s="103"/>
    </row>
    <row r="803" spans="1:27" ht="12.75" customHeight="1">
      <c r="A803" s="103"/>
      <c r="B803" s="103"/>
      <c r="C803" s="103"/>
      <c r="D803" s="103"/>
      <c r="E803" s="103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  <c r="Y803" s="103"/>
      <c r="Z803" s="103"/>
      <c r="AA803" s="103"/>
    </row>
    <row r="804" spans="1:27" ht="12.75" customHeight="1">
      <c r="A804" s="103"/>
      <c r="B804" s="103"/>
      <c r="C804" s="103"/>
      <c r="D804" s="103"/>
      <c r="E804" s="103"/>
      <c r="F804" s="103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  <c r="Y804" s="103"/>
      <c r="Z804" s="103"/>
      <c r="AA804" s="103"/>
    </row>
    <row r="805" spans="1:27" ht="12.75" customHeight="1">
      <c r="A805" s="103"/>
      <c r="B805" s="103"/>
      <c r="C805" s="103"/>
      <c r="D805" s="103"/>
      <c r="E805" s="103"/>
      <c r="F805" s="103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  <c r="Y805" s="103"/>
      <c r="Z805" s="103"/>
      <c r="AA805" s="103"/>
    </row>
    <row r="806" spans="1:27" ht="12.75" customHeight="1">
      <c r="A806" s="103"/>
      <c r="B806" s="103"/>
      <c r="C806" s="103"/>
      <c r="D806" s="103"/>
      <c r="E806" s="103"/>
      <c r="F806" s="103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  <c r="Y806" s="103"/>
      <c r="Z806" s="103"/>
      <c r="AA806" s="103"/>
    </row>
    <row r="807" spans="1:27" ht="12.75" customHeight="1">
      <c r="A807" s="103"/>
      <c r="B807" s="103"/>
      <c r="C807" s="103"/>
      <c r="D807" s="103"/>
      <c r="E807" s="103"/>
      <c r="F807" s="103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  <c r="Y807" s="103"/>
      <c r="Z807" s="103"/>
      <c r="AA807" s="103"/>
    </row>
    <row r="808" spans="1:27" ht="12.75" customHeight="1">
      <c r="A808" s="103"/>
      <c r="B808" s="103"/>
      <c r="C808" s="103"/>
      <c r="D808" s="103"/>
      <c r="E808" s="103"/>
      <c r="F808" s="103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  <c r="Y808" s="103"/>
      <c r="Z808" s="103"/>
      <c r="AA808" s="103"/>
    </row>
    <row r="809" spans="1:27" ht="12.75" customHeight="1">
      <c r="A809" s="103"/>
      <c r="B809" s="103"/>
      <c r="C809" s="103"/>
      <c r="D809" s="103"/>
      <c r="E809" s="103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  <c r="Y809" s="103"/>
      <c r="Z809" s="103"/>
      <c r="AA809" s="103"/>
    </row>
    <row r="810" spans="1:27" ht="12.75" customHeight="1">
      <c r="A810" s="103"/>
      <c r="B810" s="103"/>
      <c r="C810" s="103"/>
      <c r="D810" s="103"/>
      <c r="E810" s="103"/>
      <c r="F810" s="103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  <c r="Y810" s="103"/>
      <c r="Z810" s="103"/>
      <c r="AA810" s="103"/>
    </row>
    <row r="811" spans="1:27" ht="12.75" customHeight="1">
      <c r="A811" s="103"/>
      <c r="B811" s="103"/>
      <c r="C811" s="103"/>
      <c r="D811" s="103"/>
      <c r="E811" s="103"/>
      <c r="F811" s="103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  <c r="Y811" s="103"/>
      <c r="Z811" s="103"/>
      <c r="AA811" s="103"/>
    </row>
    <row r="812" spans="1:27" ht="12.75" customHeight="1">
      <c r="A812" s="103"/>
      <c r="B812" s="103"/>
      <c r="C812" s="103"/>
      <c r="D812" s="103"/>
      <c r="E812" s="103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  <c r="Y812" s="103"/>
      <c r="Z812" s="103"/>
      <c r="AA812" s="103"/>
    </row>
    <row r="813" spans="1:27" ht="12.75" customHeight="1">
      <c r="A813" s="103"/>
      <c r="B813" s="103"/>
      <c r="C813" s="103"/>
      <c r="D813" s="103"/>
      <c r="E813" s="103"/>
      <c r="F813" s="103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  <c r="Y813" s="103"/>
      <c r="Z813" s="103"/>
      <c r="AA813" s="103"/>
    </row>
    <row r="814" spans="1:27" ht="12.75" customHeight="1">
      <c r="A814" s="103"/>
      <c r="B814" s="103"/>
      <c r="C814" s="103"/>
      <c r="D814" s="103"/>
      <c r="E814" s="103"/>
      <c r="F814" s="103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  <c r="Y814" s="103"/>
      <c r="Z814" s="103"/>
      <c r="AA814" s="103"/>
    </row>
    <row r="815" spans="1:27" ht="12.75" customHeight="1">
      <c r="A815" s="103"/>
      <c r="B815" s="103"/>
      <c r="C815" s="103"/>
      <c r="D815" s="103"/>
      <c r="E815" s="103"/>
      <c r="F815" s="103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  <c r="Y815" s="103"/>
      <c r="Z815" s="103"/>
      <c r="AA815" s="103"/>
    </row>
    <row r="816" spans="1:27" ht="12.75" customHeight="1">
      <c r="A816" s="103"/>
      <c r="B816" s="103"/>
      <c r="C816" s="103"/>
      <c r="D816" s="103"/>
      <c r="E816" s="103"/>
      <c r="F816" s="103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  <c r="Y816" s="103"/>
      <c r="Z816" s="103"/>
      <c r="AA816" s="103"/>
    </row>
    <row r="817" spans="1:27" ht="12.75" customHeight="1">
      <c r="A817" s="103"/>
      <c r="B817" s="103"/>
      <c r="C817" s="103"/>
      <c r="D817" s="103"/>
      <c r="E817" s="103"/>
      <c r="F817" s="103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  <c r="Y817" s="103"/>
      <c r="Z817" s="103"/>
      <c r="AA817" s="103"/>
    </row>
    <row r="818" spans="1:27" ht="12.75" customHeight="1">
      <c r="A818" s="103"/>
      <c r="B818" s="103"/>
      <c r="C818" s="103"/>
      <c r="D818" s="103"/>
      <c r="E818" s="103"/>
      <c r="F818" s="103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  <c r="Y818" s="103"/>
      <c r="Z818" s="103"/>
      <c r="AA818" s="103"/>
    </row>
    <row r="819" spans="1:27" ht="12.75" customHeight="1">
      <c r="A819" s="103"/>
      <c r="B819" s="103"/>
      <c r="C819" s="103"/>
      <c r="D819" s="103"/>
      <c r="E819" s="103"/>
      <c r="F819" s="103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  <c r="Y819" s="103"/>
      <c r="Z819" s="103"/>
      <c r="AA819" s="103"/>
    </row>
    <row r="820" spans="1:27" ht="12.75" customHeight="1">
      <c r="A820" s="103"/>
      <c r="B820" s="103"/>
      <c r="C820" s="103"/>
      <c r="D820" s="103"/>
      <c r="E820" s="103"/>
      <c r="F820" s="103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  <c r="Y820" s="103"/>
      <c r="Z820" s="103"/>
      <c r="AA820" s="103"/>
    </row>
    <row r="821" spans="1:27" ht="12.75" customHeight="1">
      <c r="A821" s="103"/>
      <c r="B821" s="103"/>
      <c r="C821" s="103"/>
      <c r="D821" s="103"/>
      <c r="E821" s="103"/>
      <c r="F821" s="103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  <c r="Y821" s="103"/>
      <c r="Z821" s="103"/>
      <c r="AA821" s="103"/>
    </row>
    <row r="822" spans="1:27" ht="12.75" customHeight="1">
      <c r="A822" s="103"/>
      <c r="B822" s="103"/>
      <c r="C822" s="103"/>
      <c r="D822" s="103"/>
      <c r="E822" s="103"/>
      <c r="F822" s="103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  <c r="Y822" s="103"/>
      <c r="Z822" s="103"/>
      <c r="AA822" s="103"/>
    </row>
    <row r="823" spans="1:27" ht="12.75" customHeight="1">
      <c r="A823" s="103"/>
      <c r="B823" s="103"/>
      <c r="C823" s="103"/>
      <c r="D823" s="103"/>
      <c r="E823" s="103"/>
      <c r="F823" s="103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  <c r="Y823" s="103"/>
      <c r="Z823" s="103"/>
      <c r="AA823" s="103"/>
    </row>
    <row r="824" spans="1:27" ht="12.75" customHeight="1">
      <c r="A824" s="103"/>
      <c r="B824" s="103"/>
      <c r="C824" s="103"/>
      <c r="D824" s="103"/>
      <c r="E824" s="103"/>
      <c r="F824" s="103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  <c r="Y824" s="103"/>
      <c r="Z824" s="103"/>
      <c r="AA824" s="103"/>
    </row>
    <row r="825" spans="1:27" ht="12.75" customHeight="1">
      <c r="A825" s="103"/>
      <c r="B825" s="103"/>
      <c r="C825" s="103"/>
      <c r="D825" s="103"/>
      <c r="E825" s="103"/>
      <c r="F825" s="103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  <c r="Y825" s="103"/>
      <c r="Z825" s="103"/>
      <c r="AA825" s="103"/>
    </row>
    <row r="826" spans="1:27" ht="12.75" customHeight="1">
      <c r="A826" s="103"/>
      <c r="B826" s="103"/>
      <c r="C826" s="103"/>
      <c r="D826" s="103"/>
      <c r="E826" s="103"/>
      <c r="F826" s="103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  <c r="Y826" s="103"/>
      <c r="Z826" s="103"/>
      <c r="AA826" s="103"/>
    </row>
    <row r="827" spans="1:27" ht="12.75" customHeight="1">
      <c r="A827" s="103"/>
      <c r="B827" s="103"/>
      <c r="C827" s="103"/>
      <c r="D827" s="103"/>
      <c r="E827" s="103"/>
      <c r="F827" s="103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  <c r="Y827" s="103"/>
      <c r="Z827" s="103"/>
      <c r="AA827" s="103"/>
    </row>
    <row r="828" spans="1:27" ht="12.75" customHeight="1">
      <c r="A828" s="103"/>
      <c r="B828" s="103"/>
      <c r="C828" s="103"/>
      <c r="D828" s="103"/>
      <c r="E828" s="103"/>
      <c r="F828" s="103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  <c r="Y828" s="103"/>
      <c r="Z828" s="103"/>
      <c r="AA828" s="103"/>
    </row>
    <row r="829" spans="1:27" ht="12.75" customHeight="1">
      <c r="A829" s="103"/>
      <c r="B829" s="103"/>
      <c r="C829" s="103"/>
      <c r="D829" s="103"/>
      <c r="E829" s="103"/>
      <c r="F829" s="103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  <c r="Y829" s="103"/>
      <c r="Z829" s="103"/>
      <c r="AA829" s="103"/>
    </row>
    <row r="830" spans="1:27" ht="12.75" customHeight="1">
      <c r="A830" s="103"/>
      <c r="B830" s="103"/>
      <c r="C830" s="103"/>
      <c r="D830" s="103"/>
      <c r="E830" s="103"/>
      <c r="F830" s="103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  <c r="Y830" s="103"/>
      <c r="Z830" s="103"/>
      <c r="AA830" s="103"/>
    </row>
    <row r="831" spans="1:27" ht="12.75" customHeight="1">
      <c r="A831" s="103"/>
      <c r="B831" s="103"/>
      <c r="C831" s="103"/>
      <c r="D831" s="103"/>
      <c r="E831" s="103"/>
      <c r="F831" s="103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  <c r="Y831" s="103"/>
      <c r="Z831" s="103"/>
      <c r="AA831" s="103"/>
    </row>
    <row r="832" spans="1:27" ht="12.75" customHeight="1">
      <c r="A832" s="103"/>
      <c r="B832" s="103"/>
      <c r="C832" s="103"/>
      <c r="D832" s="103"/>
      <c r="E832" s="103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  <c r="Y832" s="103"/>
      <c r="Z832" s="103"/>
      <c r="AA832" s="103"/>
    </row>
    <row r="833" spans="1:27" ht="12.75" customHeight="1">
      <c r="A833" s="103"/>
      <c r="B833" s="103"/>
      <c r="C833" s="103"/>
      <c r="D833" s="103"/>
      <c r="E833" s="103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  <c r="Y833" s="103"/>
      <c r="Z833" s="103"/>
      <c r="AA833" s="103"/>
    </row>
    <row r="834" spans="1:27" ht="12.75" customHeight="1">
      <c r="A834" s="103"/>
      <c r="B834" s="103"/>
      <c r="C834" s="103"/>
      <c r="D834" s="103"/>
      <c r="E834" s="103"/>
      <c r="F834" s="103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  <c r="Y834" s="103"/>
      <c r="Z834" s="103"/>
      <c r="AA834" s="103"/>
    </row>
    <row r="835" spans="1:27" ht="12.75" customHeight="1">
      <c r="A835" s="103"/>
      <c r="B835" s="103"/>
      <c r="C835" s="103"/>
      <c r="D835" s="103"/>
      <c r="E835" s="103"/>
      <c r="F835" s="103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  <c r="Y835" s="103"/>
      <c r="Z835" s="103"/>
      <c r="AA835" s="103"/>
    </row>
    <row r="836" spans="1:27" ht="12.75" customHeight="1">
      <c r="A836" s="103"/>
      <c r="B836" s="103"/>
      <c r="C836" s="103"/>
      <c r="D836" s="103"/>
      <c r="E836" s="103"/>
      <c r="F836" s="103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  <c r="Y836" s="103"/>
      <c r="Z836" s="103"/>
      <c r="AA836" s="103"/>
    </row>
    <row r="837" spans="1:27" ht="12.75" customHeight="1">
      <c r="A837" s="103"/>
      <c r="B837" s="103"/>
      <c r="C837" s="103"/>
      <c r="D837" s="103"/>
      <c r="E837" s="103"/>
      <c r="F837" s="103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  <c r="Y837" s="103"/>
      <c r="Z837" s="103"/>
      <c r="AA837" s="103"/>
    </row>
    <row r="838" spans="1:27" ht="12.75" customHeight="1">
      <c r="A838" s="103"/>
      <c r="B838" s="103"/>
      <c r="C838" s="103"/>
      <c r="D838" s="103"/>
      <c r="E838" s="103"/>
      <c r="F838" s="103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  <c r="Y838" s="103"/>
      <c r="Z838" s="103"/>
      <c r="AA838" s="103"/>
    </row>
    <row r="839" spans="1:27" ht="12.75" customHeight="1">
      <c r="A839" s="103"/>
      <c r="B839" s="103"/>
      <c r="C839" s="103"/>
      <c r="D839" s="103"/>
      <c r="E839" s="103"/>
      <c r="F839" s="103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  <c r="Y839" s="103"/>
      <c r="Z839" s="103"/>
      <c r="AA839" s="103"/>
    </row>
    <row r="840" spans="1:27" ht="12.75" customHeight="1">
      <c r="A840" s="103"/>
      <c r="B840" s="103"/>
      <c r="C840" s="103"/>
      <c r="D840" s="103"/>
      <c r="E840" s="103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  <c r="Y840" s="103"/>
      <c r="Z840" s="103"/>
      <c r="AA840" s="103"/>
    </row>
    <row r="841" spans="1:27" ht="12.75" customHeight="1">
      <c r="A841" s="103"/>
      <c r="B841" s="103"/>
      <c r="C841" s="103"/>
      <c r="D841" s="103"/>
      <c r="E841" s="103"/>
      <c r="F841" s="103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  <c r="Y841" s="103"/>
      <c r="Z841" s="103"/>
      <c r="AA841" s="103"/>
    </row>
    <row r="842" spans="1:27" ht="12.75" customHeight="1">
      <c r="A842" s="103"/>
      <c r="B842" s="103"/>
      <c r="C842" s="103"/>
      <c r="D842" s="103"/>
      <c r="E842" s="103"/>
      <c r="F842" s="103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  <c r="Y842" s="103"/>
      <c r="Z842" s="103"/>
      <c r="AA842" s="103"/>
    </row>
    <row r="843" spans="1:27" ht="12.75" customHeight="1">
      <c r="A843" s="103"/>
      <c r="B843" s="103"/>
      <c r="C843" s="103"/>
      <c r="D843" s="103"/>
      <c r="E843" s="103"/>
      <c r="F843" s="103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  <c r="Y843" s="103"/>
      <c r="Z843" s="103"/>
      <c r="AA843" s="103"/>
    </row>
    <row r="844" spans="1:27" ht="12.75" customHeight="1">
      <c r="A844" s="103"/>
      <c r="B844" s="103"/>
      <c r="C844" s="103"/>
      <c r="D844" s="103"/>
      <c r="E844" s="103"/>
      <c r="F844" s="103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  <c r="Y844" s="103"/>
      <c r="Z844" s="103"/>
      <c r="AA844" s="103"/>
    </row>
    <row r="845" spans="1:27" ht="12.75" customHeight="1">
      <c r="A845" s="103"/>
      <c r="B845" s="103"/>
      <c r="C845" s="103"/>
      <c r="D845" s="103"/>
      <c r="E845" s="103"/>
      <c r="F845" s="103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  <c r="Y845" s="103"/>
      <c r="Z845" s="103"/>
      <c r="AA845" s="103"/>
    </row>
    <row r="846" spans="1:27" ht="12.75" customHeight="1">
      <c r="A846" s="103"/>
      <c r="B846" s="103"/>
      <c r="C846" s="103"/>
      <c r="D846" s="103"/>
      <c r="E846" s="103"/>
      <c r="F846" s="103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  <c r="Y846" s="103"/>
      <c r="Z846" s="103"/>
      <c r="AA846" s="103"/>
    </row>
    <row r="847" spans="1:27" ht="12.75" customHeight="1">
      <c r="A847" s="103"/>
      <c r="B847" s="103"/>
      <c r="C847" s="103"/>
      <c r="D847" s="103"/>
      <c r="E847" s="103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  <c r="Y847" s="103"/>
      <c r="Z847" s="103"/>
      <c r="AA847" s="103"/>
    </row>
    <row r="848" spans="1:27" ht="12.75" customHeight="1">
      <c r="A848" s="103"/>
      <c r="B848" s="103"/>
      <c r="C848" s="103"/>
      <c r="D848" s="103"/>
      <c r="E848" s="103"/>
      <c r="F848" s="103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  <c r="Y848" s="103"/>
      <c r="Z848" s="103"/>
      <c r="AA848" s="103"/>
    </row>
    <row r="849" spans="1:27" ht="12.75" customHeight="1">
      <c r="A849" s="103"/>
      <c r="B849" s="103"/>
      <c r="C849" s="103"/>
      <c r="D849" s="103"/>
      <c r="E849" s="103"/>
      <c r="F849" s="103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  <c r="Y849" s="103"/>
      <c r="Z849" s="103"/>
      <c r="AA849" s="103"/>
    </row>
    <row r="850" spans="1:27" ht="12.75" customHeight="1">
      <c r="A850" s="103"/>
      <c r="B850" s="103"/>
      <c r="C850" s="103"/>
      <c r="D850" s="103"/>
      <c r="E850" s="103"/>
      <c r="F850" s="103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  <c r="Y850" s="103"/>
      <c r="Z850" s="103"/>
      <c r="AA850" s="103"/>
    </row>
    <row r="851" spans="1:27" ht="12.75" customHeight="1">
      <c r="A851" s="103"/>
      <c r="B851" s="103"/>
      <c r="C851" s="103"/>
      <c r="D851" s="103"/>
      <c r="E851" s="103"/>
      <c r="F851" s="103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  <c r="Y851" s="103"/>
      <c r="Z851" s="103"/>
      <c r="AA851" s="103"/>
    </row>
    <row r="852" spans="1:27" ht="12.75" customHeight="1">
      <c r="A852" s="103"/>
      <c r="B852" s="103"/>
      <c r="C852" s="103"/>
      <c r="D852" s="103"/>
      <c r="E852" s="103"/>
      <c r="F852" s="103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  <c r="Y852" s="103"/>
      <c r="Z852" s="103"/>
      <c r="AA852" s="103"/>
    </row>
    <row r="853" spans="1:27" ht="12.75" customHeight="1">
      <c r="A853" s="103"/>
      <c r="B853" s="103"/>
      <c r="C853" s="103"/>
      <c r="D853" s="103"/>
      <c r="E853" s="103"/>
      <c r="F853" s="103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  <c r="Y853" s="103"/>
      <c r="Z853" s="103"/>
      <c r="AA853" s="103"/>
    </row>
    <row r="854" spans="1:27" ht="12.75" customHeight="1">
      <c r="A854" s="103"/>
      <c r="B854" s="103"/>
      <c r="C854" s="103"/>
      <c r="D854" s="103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  <c r="Y854" s="103"/>
      <c r="Z854" s="103"/>
      <c r="AA854" s="103"/>
    </row>
    <row r="855" spans="1:27" ht="12.75" customHeight="1">
      <c r="A855" s="103"/>
      <c r="B855" s="103"/>
      <c r="C855" s="103"/>
      <c r="D855" s="103"/>
      <c r="E855" s="103"/>
      <c r="F855" s="103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  <c r="Y855" s="103"/>
      <c r="Z855" s="103"/>
      <c r="AA855" s="103"/>
    </row>
    <row r="856" spans="1:27" ht="12.75" customHeight="1">
      <c r="A856" s="103"/>
      <c r="B856" s="103"/>
      <c r="C856" s="103"/>
      <c r="D856" s="103"/>
      <c r="E856" s="103"/>
      <c r="F856" s="103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  <c r="Y856" s="103"/>
      <c r="Z856" s="103"/>
      <c r="AA856" s="103"/>
    </row>
    <row r="857" spans="1:27" ht="12.75" customHeight="1">
      <c r="A857" s="103"/>
      <c r="B857" s="103"/>
      <c r="C857" s="103"/>
      <c r="D857" s="103"/>
      <c r="E857" s="103"/>
      <c r="F857" s="103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  <c r="Y857" s="103"/>
      <c r="Z857" s="103"/>
      <c r="AA857" s="103"/>
    </row>
    <row r="858" spans="1:27" ht="12.75" customHeight="1">
      <c r="A858" s="103"/>
      <c r="B858" s="103"/>
      <c r="C858" s="103"/>
      <c r="D858" s="103"/>
      <c r="E858" s="103"/>
      <c r="F858" s="103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  <c r="Y858" s="103"/>
      <c r="Z858" s="103"/>
      <c r="AA858" s="103"/>
    </row>
    <row r="859" spans="1:27" ht="12.75" customHeight="1">
      <c r="A859" s="103"/>
      <c r="B859" s="103"/>
      <c r="C859" s="103"/>
      <c r="D859" s="103"/>
      <c r="E859" s="103"/>
      <c r="F859" s="103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  <c r="Y859" s="103"/>
      <c r="Z859" s="103"/>
      <c r="AA859" s="103"/>
    </row>
    <row r="860" spans="1:27" ht="12.75" customHeight="1">
      <c r="A860" s="103"/>
      <c r="B860" s="103"/>
      <c r="C860" s="103"/>
      <c r="D860" s="103"/>
      <c r="E860" s="103"/>
      <c r="F860" s="103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  <c r="Y860" s="103"/>
      <c r="Z860" s="103"/>
      <c r="AA860" s="103"/>
    </row>
    <row r="861" spans="1:27" ht="12.75" customHeight="1">
      <c r="A861" s="103"/>
      <c r="B861" s="103"/>
      <c r="C861" s="103"/>
      <c r="D861" s="103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  <c r="Y861" s="103"/>
      <c r="Z861" s="103"/>
      <c r="AA861" s="103"/>
    </row>
    <row r="862" spans="1:27" ht="12.75" customHeight="1">
      <c r="A862" s="103"/>
      <c r="B862" s="103"/>
      <c r="C862" s="103"/>
      <c r="D862" s="103"/>
      <c r="E862" s="103"/>
      <c r="F862" s="103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  <c r="Y862" s="103"/>
      <c r="Z862" s="103"/>
      <c r="AA862" s="103"/>
    </row>
    <row r="863" spans="1:27" ht="12.75" customHeight="1">
      <c r="A863" s="103"/>
      <c r="B863" s="103"/>
      <c r="C863" s="103"/>
      <c r="D863" s="103"/>
      <c r="E863" s="103"/>
      <c r="F863" s="103"/>
      <c r="G863" s="103"/>
      <c r="H863" s="103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  <c r="X863" s="103"/>
      <c r="Y863" s="103"/>
      <c r="Z863" s="103"/>
      <c r="AA863" s="103"/>
    </row>
    <row r="864" spans="1:27" ht="12.75" customHeight="1">
      <c r="A864" s="103"/>
      <c r="B864" s="103"/>
      <c r="C864" s="103"/>
      <c r="D864" s="103"/>
      <c r="E864" s="103"/>
      <c r="F864" s="103"/>
      <c r="G864" s="103"/>
      <c r="H864" s="103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  <c r="Y864" s="103"/>
      <c r="Z864" s="103"/>
      <c r="AA864" s="103"/>
    </row>
    <row r="865" spans="1:27" ht="12.75" customHeight="1">
      <c r="A865" s="103"/>
      <c r="B865" s="103"/>
      <c r="C865" s="103"/>
      <c r="D865" s="103"/>
      <c r="E865" s="103"/>
      <c r="F865" s="103"/>
      <c r="G865" s="103"/>
      <c r="H865" s="103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  <c r="X865" s="103"/>
      <c r="Y865" s="103"/>
      <c r="Z865" s="103"/>
      <c r="AA865" s="103"/>
    </row>
    <row r="866" spans="1:27" ht="12.75" customHeight="1">
      <c r="A866" s="103"/>
      <c r="B866" s="103"/>
      <c r="C866" s="103"/>
      <c r="D866" s="103"/>
      <c r="E866" s="103"/>
      <c r="F866" s="103"/>
      <c r="G866" s="103"/>
      <c r="H866" s="103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  <c r="Y866" s="103"/>
      <c r="Z866" s="103"/>
      <c r="AA866" s="103"/>
    </row>
    <row r="867" spans="1:27" ht="12.75" customHeight="1">
      <c r="A867" s="103"/>
      <c r="B867" s="103"/>
      <c r="C867" s="103"/>
      <c r="D867" s="103"/>
      <c r="E867" s="103"/>
      <c r="F867" s="103"/>
      <c r="G867" s="103"/>
      <c r="H867" s="103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  <c r="X867" s="103"/>
      <c r="Y867" s="103"/>
      <c r="Z867" s="103"/>
      <c r="AA867" s="103"/>
    </row>
    <row r="868" spans="1:27" ht="12.75" customHeight="1">
      <c r="A868" s="103"/>
      <c r="B868" s="103"/>
      <c r="C868" s="103"/>
      <c r="D868" s="103"/>
      <c r="E868" s="103"/>
      <c r="F868" s="103"/>
      <c r="G868" s="103"/>
      <c r="H868" s="103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  <c r="X868" s="103"/>
      <c r="Y868" s="103"/>
      <c r="Z868" s="103"/>
      <c r="AA868" s="103"/>
    </row>
    <row r="869" spans="1:27" ht="12.75" customHeight="1">
      <c r="A869" s="103"/>
      <c r="B869" s="103"/>
      <c r="C869" s="103"/>
      <c r="D869" s="103"/>
      <c r="E869" s="103"/>
      <c r="F869" s="103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  <c r="Y869" s="103"/>
      <c r="Z869" s="103"/>
      <c r="AA869" s="103"/>
    </row>
    <row r="870" spans="1:27" ht="12.75" customHeight="1">
      <c r="A870" s="103"/>
      <c r="B870" s="103"/>
      <c r="C870" s="103"/>
      <c r="D870" s="103"/>
      <c r="E870" s="103"/>
      <c r="F870" s="103"/>
      <c r="G870" s="103"/>
      <c r="H870" s="103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  <c r="Y870" s="103"/>
      <c r="Z870" s="103"/>
      <c r="AA870" s="103"/>
    </row>
    <row r="871" spans="1:27" ht="12.75" customHeight="1">
      <c r="A871" s="103"/>
      <c r="B871" s="103"/>
      <c r="C871" s="103"/>
      <c r="D871" s="103"/>
      <c r="E871" s="103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  <c r="X871" s="103"/>
      <c r="Y871" s="103"/>
      <c r="Z871" s="103"/>
      <c r="AA871" s="103"/>
    </row>
    <row r="872" spans="1:27" ht="12.75" customHeight="1">
      <c r="A872" s="103"/>
      <c r="B872" s="103"/>
      <c r="C872" s="103"/>
      <c r="D872" s="103"/>
      <c r="E872" s="103"/>
      <c r="F872" s="103"/>
      <c r="G872" s="103"/>
      <c r="H872" s="103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  <c r="Y872" s="103"/>
      <c r="Z872" s="103"/>
      <c r="AA872" s="103"/>
    </row>
    <row r="873" spans="1:27" ht="12.75" customHeight="1">
      <c r="A873" s="103"/>
      <c r="B873" s="103"/>
      <c r="C873" s="103"/>
      <c r="D873" s="103"/>
      <c r="E873" s="103"/>
      <c r="F873" s="103"/>
      <c r="G873" s="103"/>
      <c r="H873" s="103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  <c r="Y873" s="103"/>
      <c r="Z873" s="103"/>
      <c r="AA873" s="103"/>
    </row>
    <row r="874" spans="1:27" ht="12.75" customHeight="1">
      <c r="A874" s="103"/>
      <c r="B874" s="103"/>
      <c r="C874" s="103"/>
      <c r="D874" s="103"/>
      <c r="E874" s="103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  <c r="X874" s="103"/>
      <c r="Y874" s="103"/>
      <c r="Z874" s="103"/>
      <c r="AA874" s="103"/>
    </row>
    <row r="875" spans="1:27" ht="12.75" customHeight="1">
      <c r="A875" s="103"/>
      <c r="B875" s="103"/>
      <c r="C875" s="103"/>
      <c r="D875" s="103"/>
      <c r="E875" s="103"/>
      <c r="F875" s="103"/>
      <c r="G875" s="103"/>
      <c r="H875" s="103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  <c r="Y875" s="103"/>
      <c r="Z875" s="103"/>
      <c r="AA875" s="103"/>
    </row>
    <row r="876" spans="1:27" ht="12.75" customHeight="1">
      <c r="A876" s="103"/>
      <c r="B876" s="103"/>
      <c r="C876" s="103"/>
      <c r="D876" s="103"/>
      <c r="E876" s="103"/>
      <c r="F876" s="103"/>
      <c r="G876" s="103"/>
      <c r="H876" s="103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  <c r="X876" s="103"/>
      <c r="Y876" s="103"/>
      <c r="Z876" s="103"/>
      <c r="AA876" s="103"/>
    </row>
    <row r="877" spans="1:27" ht="12.75" customHeight="1">
      <c r="A877" s="103"/>
      <c r="B877" s="103"/>
      <c r="C877" s="103"/>
      <c r="D877" s="103"/>
      <c r="E877" s="103"/>
      <c r="F877" s="103"/>
      <c r="G877" s="103"/>
      <c r="H877" s="103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  <c r="Y877" s="103"/>
      <c r="Z877" s="103"/>
      <c r="AA877" s="103"/>
    </row>
    <row r="878" spans="1:27" ht="12.75" customHeight="1">
      <c r="A878" s="103"/>
      <c r="B878" s="103"/>
      <c r="C878" s="103"/>
      <c r="D878" s="103"/>
      <c r="E878" s="103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  <c r="X878" s="103"/>
      <c r="Y878" s="103"/>
      <c r="Z878" s="103"/>
      <c r="AA878" s="103"/>
    </row>
    <row r="879" spans="1:27" ht="12.75" customHeight="1">
      <c r="A879" s="103"/>
      <c r="B879" s="103"/>
      <c r="C879" s="103"/>
      <c r="D879" s="103"/>
      <c r="E879" s="103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  <c r="Y879" s="103"/>
      <c r="Z879" s="103"/>
      <c r="AA879" s="103"/>
    </row>
    <row r="880" spans="1:27" ht="12.75" customHeight="1">
      <c r="A880" s="103"/>
      <c r="B880" s="103"/>
      <c r="C880" s="103"/>
      <c r="D880" s="103"/>
      <c r="E880" s="103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  <c r="Y880" s="103"/>
      <c r="Z880" s="103"/>
      <c r="AA880" s="103"/>
    </row>
    <row r="881" spans="1:27" ht="12.75" customHeight="1">
      <c r="A881" s="103"/>
      <c r="B881" s="103"/>
      <c r="C881" s="103"/>
      <c r="D881" s="103"/>
      <c r="E881" s="103"/>
      <c r="F881" s="103"/>
      <c r="G881" s="103"/>
      <c r="H881" s="103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  <c r="Y881" s="103"/>
      <c r="Z881" s="103"/>
      <c r="AA881" s="103"/>
    </row>
    <row r="882" spans="1:27" ht="12.75" customHeight="1">
      <c r="A882" s="103"/>
      <c r="B882" s="103"/>
      <c r="C882" s="103"/>
      <c r="D882" s="103"/>
      <c r="E882" s="103"/>
      <c r="F882" s="103"/>
      <c r="G882" s="103"/>
      <c r="H882" s="103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  <c r="X882" s="103"/>
      <c r="Y882" s="103"/>
      <c r="Z882" s="103"/>
      <c r="AA882" s="103"/>
    </row>
    <row r="883" spans="1:27" ht="12.75" customHeight="1">
      <c r="A883" s="103"/>
      <c r="B883" s="103"/>
      <c r="C883" s="103"/>
      <c r="D883" s="103"/>
      <c r="E883" s="103"/>
      <c r="F883" s="103"/>
      <c r="G883" s="103"/>
      <c r="H883" s="103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  <c r="Y883" s="103"/>
      <c r="Z883" s="103"/>
      <c r="AA883" s="103"/>
    </row>
    <row r="884" spans="1:27" ht="12.75" customHeight="1">
      <c r="A884" s="103"/>
      <c r="B884" s="103"/>
      <c r="C884" s="103"/>
      <c r="D884" s="103"/>
      <c r="E884" s="103"/>
      <c r="F884" s="103"/>
      <c r="G884" s="103"/>
      <c r="H884" s="103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  <c r="X884" s="103"/>
      <c r="Y884" s="103"/>
      <c r="Z884" s="103"/>
      <c r="AA884" s="103"/>
    </row>
    <row r="885" spans="1:27" ht="12.75" customHeight="1">
      <c r="A885" s="103"/>
      <c r="B885" s="103"/>
      <c r="C885" s="103"/>
      <c r="D885" s="103"/>
      <c r="E885" s="103"/>
      <c r="F885" s="103"/>
      <c r="G885" s="103"/>
      <c r="H885" s="103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  <c r="Y885" s="103"/>
      <c r="Z885" s="103"/>
      <c r="AA885" s="103"/>
    </row>
    <row r="886" spans="1:27" ht="12.75" customHeight="1">
      <c r="A886" s="103"/>
      <c r="B886" s="103"/>
      <c r="C886" s="103"/>
      <c r="D886" s="103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  <c r="Y886" s="103"/>
      <c r="Z886" s="103"/>
      <c r="AA886" s="103"/>
    </row>
    <row r="887" spans="1:27" ht="12.75" customHeight="1">
      <c r="A887" s="103"/>
      <c r="B887" s="103"/>
      <c r="C887" s="103"/>
      <c r="D887" s="103"/>
      <c r="E887" s="103"/>
      <c r="F887" s="103"/>
      <c r="G887" s="103"/>
      <c r="H887" s="103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  <c r="X887" s="103"/>
      <c r="Y887" s="103"/>
      <c r="Z887" s="103"/>
      <c r="AA887" s="103"/>
    </row>
    <row r="888" spans="1:27" ht="12.75" customHeight="1">
      <c r="A888" s="103"/>
      <c r="B888" s="103"/>
      <c r="C888" s="103"/>
      <c r="D888" s="103"/>
      <c r="E888" s="103"/>
      <c r="F888" s="103"/>
      <c r="G888" s="103"/>
      <c r="H888" s="103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  <c r="Y888" s="103"/>
      <c r="Z888" s="103"/>
      <c r="AA888" s="103"/>
    </row>
    <row r="889" spans="1:27" ht="12.75" customHeight="1">
      <c r="A889" s="103"/>
      <c r="B889" s="103"/>
      <c r="C889" s="103"/>
      <c r="D889" s="103"/>
      <c r="E889" s="103"/>
      <c r="F889" s="103"/>
      <c r="G889" s="103"/>
      <c r="H889" s="103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  <c r="Y889" s="103"/>
      <c r="Z889" s="103"/>
      <c r="AA889" s="103"/>
    </row>
    <row r="890" spans="1:27" ht="12.75" customHeight="1">
      <c r="A890" s="103"/>
      <c r="B890" s="103"/>
      <c r="C890" s="103"/>
      <c r="D890" s="103"/>
      <c r="E890" s="103"/>
      <c r="F890" s="103"/>
      <c r="G890" s="103"/>
      <c r="H890" s="103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  <c r="X890" s="103"/>
      <c r="Y890" s="103"/>
      <c r="Z890" s="103"/>
      <c r="AA890" s="103"/>
    </row>
    <row r="891" spans="1:27" ht="12.75" customHeight="1">
      <c r="A891" s="103"/>
      <c r="B891" s="103"/>
      <c r="C891" s="103"/>
      <c r="D891" s="103"/>
      <c r="E891" s="103"/>
      <c r="F891" s="103"/>
      <c r="G891" s="103"/>
      <c r="H891" s="103"/>
      <c r="I891" s="103"/>
      <c r="J891" s="103"/>
      <c r="K891" s="103"/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  <c r="V891" s="103"/>
      <c r="W891" s="103"/>
      <c r="X891" s="103"/>
      <c r="Y891" s="103"/>
      <c r="Z891" s="103"/>
      <c r="AA891" s="103"/>
    </row>
    <row r="892" spans="1:27" ht="12.75" customHeight="1">
      <c r="A892" s="103"/>
      <c r="B892" s="103"/>
      <c r="C892" s="103"/>
      <c r="D892" s="103"/>
      <c r="E892" s="103"/>
      <c r="F892" s="103"/>
      <c r="G892" s="103"/>
      <c r="H892" s="103"/>
      <c r="I892" s="103"/>
      <c r="J892" s="103"/>
      <c r="K892" s="103"/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  <c r="V892" s="103"/>
      <c r="W892" s="103"/>
      <c r="X892" s="103"/>
      <c r="Y892" s="103"/>
      <c r="Z892" s="103"/>
      <c r="AA892" s="103"/>
    </row>
    <row r="893" spans="1:27" ht="12.75" customHeight="1">
      <c r="A893" s="103"/>
      <c r="B893" s="103"/>
      <c r="C893" s="103"/>
      <c r="D893" s="103"/>
      <c r="E893" s="103"/>
      <c r="F893" s="103"/>
      <c r="G893" s="103"/>
      <c r="H893" s="103"/>
      <c r="I893" s="103"/>
      <c r="J893" s="103"/>
      <c r="K893" s="103"/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  <c r="V893" s="103"/>
      <c r="W893" s="103"/>
      <c r="X893" s="103"/>
      <c r="Y893" s="103"/>
      <c r="Z893" s="103"/>
      <c r="AA893" s="103"/>
    </row>
    <row r="894" spans="1:27" ht="12.75" customHeight="1">
      <c r="A894" s="103"/>
      <c r="B894" s="103"/>
      <c r="C894" s="103"/>
      <c r="D894" s="103"/>
      <c r="E894" s="103"/>
      <c r="F894" s="103"/>
      <c r="G894" s="103"/>
      <c r="H894" s="103"/>
      <c r="I894" s="103"/>
      <c r="J894" s="103"/>
      <c r="K894" s="103"/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  <c r="V894" s="103"/>
      <c r="W894" s="103"/>
      <c r="X894" s="103"/>
      <c r="Y894" s="103"/>
      <c r="Z894" s="103"/>
      <c r="AA894" s="103"/>
    </row>
    <row r="895" spans="1:27" ht="12.75" customHeight="1">
      <c r="A895" s="103"/>
      <c r="B895" s="103"/>
      <c r="C895" s="103"/>
      <c r="D895" s="103"/>
      <c r="E895" s="103"/>
      <c r="F895" s="103"/>
      <c r="G895" s="103"/>
      <c r="H895" s="103"/>
      <c r="I895" s="103"/>
      <c r="J895" s="103"/>
      <c r="K895" s="103"/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  <c r="V895" s="103"/>
      <c r="W895" s="103"/>
      <c r="X895" s="103"/>
      <c r="Y895" s="103"/>
      <c r="Z895" s="103"/>
      <c r="AA895" s="103"/>
    </row>
    <row r="896" spans="1:27" ht="12.75" customHeight="1">
      <c r="A896" s="103"/>
      <c r="B896" s="103"/>
      <c r="C896" s="103"/>
      <c r="D896" s="103"/>
      <c r="E896" s="103"/>
      <c r="F896" s="103"/>
      <c r="G896" s="103"/>
      <c r="H896" s="103"/>
      <c r="I896" s="103"/>
      <c r="J896" s="103"/>
      <c r="K896" s="103"/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  <c r="V896" s="103"/>
      <c r="W896" s="103"/>
      <c r="X896" s="103"/>
      <c r="Y896" s="103"/>
      <c r="Z896" s="103"/>
      <c r="AA896" s="103"/>
    </row>
    <row r="897" spans="1:27" ht="12.75" customHeight="1">
      <c r="A897" s="103"/>
      <c r="B897" s="103"/>
      <c r="C897" s="103"/>
      <c r="D897" s="103"/>
      <c r="E897" s="103"/>
      <c r="F897" s="103"/>
      <c r="G897" s="103"/>
      <c r="H897" s="103"/>
      <c r="I897" s="103"/>
      <c r="J897" s="103"/>
      <c r="K897" s="103"/>
      <c r="L897" s="103"/>
      <c r="M897" s="103"/>
      <c r="N897" s="103"/>
      <c r="O897" s="103"/>
      <c r="P897" s="103"/>
      <c r="Q897" s="103"/>
      <c r="R897" s="103"/>
      <c r="S897" s="103"/>
      <c r="T897" s="103"/>
      <c r="U897" s="103"/>
      <c r="V897" s="103"/>
      <c r="W897" s="103"/>
      <c r="X897" s="103"/>
      <c r="Y897" s="103"/>
      <c r="Z897" s="103"/>
      <c r="AA897" s="103"/>
    </row>
    <row r="898" spans="1:27" ht="12.75" customHeight="1">
      <c r="A898" s="103"/>
      <c r="B898" s="103"/>
      <c r="C898" s="103"/>
      <c r="D898" s="103"/>
      <c r="E898" s="103"/>
      <c r="F898" s="103"/>
      <c r="G898" s="103"/>
      <c r="H898" s="103"/>
      <c r="I898" s="103"/>
      <c r="J898" s="103"/>
      <c r="K898" s="103"/>
      <c r="L898" s="103"/>
      <c r="M898" s="103"/>
      <c r="N898" s="103"/>
      <c r="O898" s="103"/>
      <c r="P898" s="103"/>
      <c r="Q898" s="103"/>
      <c r="R898" s="103"/>
      <c r="S898" s="103"/>
      <c r="T898" s="103"/>
      <c r="U898" s="103"/>
      <c r="V898" s="103"/>
      <c r="W898" s="103"/>
      <c r="X898" s="103"/>
      <c r="Y898" s="103"/>
      <c r="Z898" s="103"/>
      <c r="AA898" s="103"/>
    </row>
    <row r="899" spans="1:27" ht="12.75" customHeight="1">
      <c r="A899" s="103"/>
      <c r="B899" s="103"/>
      <c r="C899" s="103"/>
      <c r="D899" s="103"/>
      <c r="E899" s="103"/>
      <c r="F899" s="103"/>
      <c r="G899" s="103"/>
      <c r="H899" s="103"/>
      <c r="I899" s="103"/>
      <c r="J899" s="103"/>
      <c r="K899" s="103"/>
      <c r="L899" s="103"/>
      <c r="M899" s="103"/>
      <c r="N899" s="103"/>
      <c r="O899" s="103"/>
      <c r="P899" s="103"/>
      <c r="Q899" s="103"/>
      <c r="R899" s="103"/>
      <c r="S899" s="103"/>
      <c r="T899" s="103"/>
      <c r="U899" s="103"/>
      <c r="V899" s="103"/>
      <c r="W899" s="103"/>
      <c r="X899" s="103"/>
      <c r="Y899" s="103"/>
      <c r="Z899" s="103"/>
      <c r="AA899" s="103"/>
    </row>
    <row r="900" spans="1:27" ht="12.75" customHeight="1">
      <c r="A900" s="103"/>
      <c r="B900" s="103"/>
      <c r="C900" s="103"/>
      <c r="D900" s="103"/>
      <c r="E900" s="103"/>
      <c r="F900" s="103"/>
      <c r="G900" s="103"/>
      <c r="H900" s="103"/>
      <c r="I900" s="103"/>
      <c r="J900" s="103"/>
      <c r="K900" s="103"/>
      <c r="L900" s="103"/>
      <c r="M900" s="103"/>
      <c r="N900" s="103"/>
      <c r="O900" s="103"/>
      <c r="P900" s="103"/>
      <c r="Q900" s="103"/>
      <c r="R900" s="103"/>
      <c r="S900" s="103"/>
      <c r="T900" s="103"/>
      <c r="U900" s="103"/>
      <c r="V900" s="103"/>
      <c r="W900" s="103"/>
      <c r="X900" s="103"/>
      <c r="Y900" s="103"/>
      <c r="Z900" s="103"/>
      <c r="AA900" s="103"/>
    </row>
    <row r="901" spans="1:27" ht="12.75" customHeight="1">
      <c r="A901" s="103"/>
      <c r="B901" s="103"/>
      <c r="C901" s="103"/>
      <c r="D901" s="103"/>
      <c r="E901" s="103"/>
      <c r="F901" s="103"/>
      <c r="G901" s="103"/>
      <c r="H901" s="103"/>
      <c r="I901" s="103"/>
      <c r="J901" s="103"/>
      <c r="K901" s="103"/>
      <c r="L901" s="103"/>
      <c r="M901" s="103"/>
      <c r="N901" s="103"/>
      <c r="O901" s="103"/>
      <c r="P901" s="103"/>
      <c r="Q901" s="103"/>
      <c r="R901" s="103"/>
      <c r="S901" s="103"/>
      <c r="T901" s="103"/>
      <c r="U901" s="103"/>
      <c r="V901" s="103"/>
      <c r="W901" s="103"/>
      <c r="X901" s="103"/>
      <c r="Y901" s="103"/>
      <c r="Z901" s="103"/>
      <c r="AA901" s="103"/>
    </row>
    <row r="902" spans="1:27" ht="12.75" customHeight="1">
      <c r="A902" s="103"/>
      <c r="B902" s="103"/>
      <c r="C902" s="103"/>
      <c r="D902" s="103"/>
      <c r="E902" s="103"/>
      <c r="F902" s="103"/>
      <c r="G902" s="103"/>
      <c r="H902" s="103"/>
      <c r="I902" s="103"/>
      <c r="J902" s="103"/>
      <c r="K902" s="103"/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  <c r="V902" s="103"/>
      <c r="W902" s="103"/>
      <c r="X902" s="103"/>
      <c r="Y902" s="103"/>
      <c r="Z902" s="103"/>
      <c r="AA902" s="103"/>
    </row>
    <row r="903" spans="1:27" ht="12.75" customHeight="1">
      <c r="A903" s="103"/>
      <c r="B903" s="103"/>
      <c r="C903" s="103"/>
      <c r="D903" s="103"/>
      <c r="E903" s="103"/>
      <c r="F903" s="103"/>
      <c r="G903" s="103"/>
      <c r="H903" s="103"/>
      <c r="I903" s="103"/>
      <c r="J903" s="103"/>
      <c r="K903" s="103"/>
      <c r="L903" s="103"/>
      <c r="M903" s="103"/>
      <c r="N903" s="103"/>
      <c r="O903" s="103"/>
      <c r="P903" s="103"/>
      <c r="Q903" s="103"/>
      <c r="R903" s="103"/>
      <c r="S903" s="103"/>
      <c r="T903" s="103"/>
      <c r="U903" s="103"/>
      <c r="V903" s="103"/>
      <c r="W903" s="103"/>
      <c r="X903" s="103"/>
      <c r="Y903" s="103"/>
      <c r="Z903" s="103"/>
      <c r="AA903" s="103"/>
    </row>
    <row r="904" spans="1:27" ht="12.75" customHeight="1">
      <c r="A904" s="103"/>
      <c r="B904" s="103"/>
      <c r="C904" s="103"/>
      <c r="D904" s="103"/>
      <c r="E904" s="103"/>
      <c r="F904" s="103"/>
      <c r="G904" s="103"/>
      <c r="H904" s="103"/>
      <c r="I904" s="103"/>
      <c r="J904" s="103"/>
      <c r="K904" s="103"/>
      <c r="L904" s="103"/>
      <c r="M904" s="103"/>
      <c r="N904" s="103"/>
      <c r="O904" s="103"/>
      <c r="P904" s="103"/>
      <c r="Q904" s="103"/>
      <c r="R904" s="103"/>
      <c r="S904" s="103"/>
      <c r="T904" s="103"/>
      <c r="U904" s="103"/>
      <c r="V904" s="103"/>
      <c r="W904" s="103"/>
      <c r="X904" s="103"/>
      <c r="Y904" s="103"/>
      <c r="Z904" s="103"/>
      <c r="AA904" s="103"/>
    </row>
    <row r="905" spans="1:27" ht="12.75" customHeight="1">
      <c r="A905" s="103"/>
      <c r="B905" s="103"/>
      <c r="C905" s="103"/>
      <c r="D905" s="103"/>
      <c r="E905" s="103"/>
      <c r="F905" s="103"/>
      <c r="G905" s="103"/>
      <c r="H905" s="103"/>
      <c r="I905" s="103"/>
      <c r="J905" s="103"/>
      <c r="K905" s="103"/>
      <c r="L905" s="103"/>
      <c r="M905" s="103"/>
      <c r="N905" s="103"/>
      <c r="O905" s="103"/>
      <c r="P905" s="103"/>
      <c r="Q905" s="103"/>
      <c r="R905" s="103"/>
      <c r="S905" s="103"/>
      <c r="T905" s="103"/>
      <c r="U905" s="103"/>
      <c r="V905" s="103"/>
      <c r="W905" s="103"/>
      <c r="X905" s="103"/>
      <c r="Y905" s="103"/>
      <c r="Z905" s="103"/>
      <c r="AA905" s="103"/>
    </row>
    <row r="906" spans="1:27" ht="12.75" customHeight="1">
      <c r="A906" s="103"/>
      <c r="B906" s="103"/>
      <c r="C906" s="103"/>
      <c r="D906" s="103"/>
      <c r="E906" s="103"/>
      <c r="F906" s="103"/>
      <c r="G906" s="103"/>
      <c r="H906" s="103"/>
      <c r="I906" s="103"/>
      <c r="J906" s="103"/>
      <c r="K906" s="103"/>
      <c r="L906" s="103"/>
      <c r="M906" s="103"/>
      <c r="N906" s="103"/>
      <c r="O906" s="103"/>
      <c r="P906" s="103"/>
      <c r="Q906" s="103"/>
      <c r="R906" s="103"/>
      <c r="S906" s="103"/>
      <c r="T906" s="103"/>
      <c r="U906" s="103"/>
      <c r="V906" s="103"/>
      <c r="W906" s="103"/>
      <c r="X906" s="103"/>
      <c r="Y906" s="103"/>
      <c r="Z906" s="103"/>
      <c r="AA906" s="103"/>
    </row>
    <row r="907" spans="1:27" ht="12.75" customHeight="1">
      <c r="A907" s="103"/>
      <c r="B907" s="103"/>
      <c r="C907" s="103"/>
      <c r="D907" s="103"/>
      <c r="E907" s="103"/>
      <c r="F907" s="103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  <c r="V907" s="103"/>
      <c r="W907" s="103"/>
      <c r="X907" s="103"/>
      <c r="Y907" s="103"/>
      <c r="Z907" s="103"/>
      <c r="AA907" s="103"/>
    </row>
    <row r="908" spans="1:27" ht="12.75" customHeight="1">
      <c r="A908" s="103"/>
      <c r="B908" s="103"/>
      <c r="C908" s="103"/>
      <c r="D908" s="103"/>
      <c r="E908" s="103"/>
      <c r="F908" s="103"/>
      <c r="G908" s="103"/>
      <c r="H908" s="103"/>
      <c r="I908" s="103"/>
      <c r="J908" s="103"/>
      <c r="K908" s="103"/>
      <c r="L908" s="103"/>
      <c r="M908" s="103"/>
      <c r="N908" s="103"/>
      <c r="O908" s="103"/>
      <c r="P908" s="103"/>
      <c r="Q908" s="103"/>
      <c r="R908" s="103"/>
      <c r="S908" s="103"/>
      <c r="T908" s="103"/>
      <c r="U908" s="103"/>
      <c r="V908" s="103"/>
      <c r="W908" s="103"/>
      <c r="X908" s="103"/>
      <c r="Y908" s="103"/>
      <c r="Z908" s="103"/>
      <c r="AA908" s="103"/>
    </row>
    <row r="909" spans="1:27" ht="12.75" customHeight="1">
      <c r="A909" s="103"/>
      <c r="B909" s="103"/>
      <c r="C909" s="103"/>
      <c r="D909" s="103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103"/>
      <c r="S909" s="103"/>
      <c r="T909" s="103"/>
      <c r="U909" s="103"/>
      <c r="V909" s="103"/>
      <c r="W909" s="103"/>
      <c r="X909" s="103"/>
      <c r="Y909" s="103"/>
      <c r="Z909" s="103"/>
      <c r="AA909" s="103"/>
    </row>
    <row r="910" spans="1:27" ht="12.75" customHeight="1">
      <c r="A910" s="103"/>
      <c r="B910" s="103"/>
      <c r="C910" s="103"/>
      <c r="D910" s="103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103"/>
      <c r="S910" s="103"/>
      <c r="T910" s="103"/>
      <c r="U910" s="103"/>
      <c r="V910" s="103"/>
      <c r="W910" s="103"/>
      <c r="X910" s="103"/>
      <c r="Y910" s="103"/>
      <c r="Z910" s="103"/>
      <c r="AA910" s="103"/>
    </row>
    <row r="911" spans="1:27" ht="12.75" customHeight="1">
      <c r="A911" s="103"/>
      <c r="B911" s="103"/>
      <c r="C911" s="103"/>
      <c r="D911" s="103"/>
      <c r="E911" s="103"/>
      <c r="F911" s="103"/>
      <c r="G911" s="103"/>
      <c r="H911" s="103"/>
      <c r="I911" s="103"/>
      <c r="J911" s="103"/>
      <c r="K911" s="103"/>
      <c r="L911" s="103"/>
      <c r="M911" s="103"/>
      <c r="N911" s="103"/>
      <c r="O911" s="103"/>
      <c r="P911" s="103"/>
      <c r="Q911" s="103"/>
      <c r="R911" s="103"/>
      <c r="S911" s="103"/>
      <c r="T911" s="103"/>
      <c r="U911" s="103"/>
      <c r="V911" s="103"/>
      <c r="W911" s="103"/>
      <c r="X911" s="103"/>
      <c r="Y911" s="103"/>
      <c r="Z911" s="103"/>
      <c r="AA911" s="103"/>
    </row>
    <row r="912" spans="1:27" ht="12.75" customHeight="1">
      <c r="A912" s="103"/>
      <c r="B912" s="103"/>
      <c r="C912" s="103"/>
      <c r="D912" s="103"/>
      <c r="E912" s="103"/>
      <c r="F912" s="103"/>
      <c r="G912" s="103"/>
      <c r="H912" s="103"/>
      <c r="I912" s="103"/>
      <c r="J912" s="103"/>
      <c r="K912" s="103"/>
      <c r="L912" s="103"/>
      <c r="M912" s="103"/>
      <c r="N912" s="103"/>
      <c r="O912" s="103"/>
      <c r="P912" s="103"/>
      <c r="Q912" s="103"/>
      <c r="R912" s="103"/>
      <c r="S912" s="103"/>
      <c r="T912" s="103"/>
      <c r="U912" s="103"/>
      <c r="V912" s="103"/>
      <c r="W912" s="103"/>
      <c r="X912" s="103"/>
      <c r="Y912" s="103"/>
      <c r="Z912" s="103"/>
      <c r="AA912" s="103"/>
    </row>
    <row r="913" spans="1:27" ht="12.75" customHeight="1">
      <c r="A913" s="103"/>
      <c r="B913" s="103"/>
      <c r="C913" s="103"/>
      <c r="D913" s="103"/>
      <c r="E913" s="103"/>
      <c r="F913" s="103"/>
      <c r="G913" s="103"/>
      <c r="H913" s="103"/>
      <c r="I913" s="103"/>
      <c r="J913" s="103"/>
      <c r="K913" s="103"/>
      <c r="L913" s="103"/>
      <c r="M913" s="103"/>
      <c r="N913" s="103"/>
      <c r="O913" s="103"/>
      <c r="P913" s="103"/>
      <c r="Q913" s="103"/>
      <c r="R913" s="103"/>
      <c r="S913" s="103"/>
      <c r="T913" s="103"/>
      <c r="U913" s="103"/>
      <c r="V913" s="103"/>
      <c r="W913" s="103"/>
      <c r="X913" s="103"/>
      <c r="Y913" s="103"/>
      <c r="Z913" s="103"/>
      <c r="AA913" s="103"/>
    </row>
    <row r="914" spans="1:27" ht="12.75" customHeight="1">
      <c r="A914" s="103"/>
      <c r="B914" s="103"/>
      <c r="C914" s="103"/>
      <c r="D914" s="103"/>
      <c r="E914" s="103"/>
      <c r="F914" s="103"/>
      <c r="G914" s="103"/>
      <c r="H914" s="103"/>
      <c r="I914" s="103"/>
      <c r="J914" s="103"/>
      <c r="K914" s="103"/>
      <c r="L914" s="103"/>
      <c r="M914" s="103"/>
      <c r="N914" s="103"/>
      <c r="O914" s="103"/>
      <c r="P914" s="103"/>
      <c r="Q914" s="103"/>
      <c r="R914" s="103"/>
      <c r="S914" s="103"/>
      <c r="T914" s="103"/>
      <c r="U914" s="103"/>
      <c r="V914" s="103"/>
      <c r="W914" s="103"/>
      <c r="X914" s="103"/>
      <c r="Y914" s="103"/>
      <c r="Z914" s="103"/>
      <c r="AA914" s="103"/>
    </row>
    <row r="915" spans="1:27" ht="12.75" customHeight="1">
      <c r="A915" s="103"/>
      <c r="B915" s="103"/>
      <c r="C915" s="103"/>
      <c r="D915" s="103"/>
      <c r="E915" s="103"/>
      <c r="F915" s="103"/>
      <c r="G915" s="103"/>
      <c r="H915" s="103"/>
      <c r="I915" s="103"/>
      <c r="J915" s="103"/>
      <c r="K915" s="103"/>
      <c r="L915" s="103"/>
      <c r="M915" s="103"/>
      <c r="N915" s="103"/>
      <c r="O915" s="103"/>
      <c r="P915" s="103"/>
      <c r="Q915" s="103"/>
      <c r="R915" s="103"/>
      <c r="S915" s="103"/>
      <c r="T915" s="103"/>
      <c r="U915" s="103"/>
      <c r="V915" s="103"/>
      <c r="W915" s="103"/>
      <c r="X915" s="103"/>
      <c r="Y915" s="103"/>
      <c r="Z915" s="103"/>
      <c r="AA915" s="103"/>
    </row>
    <row r="916" spans="1:27" ht="12.75" customHeight="1">
      <c r="A916" s="103"/>
      <c r="B916" s="103"/>
      <c r="C916" s="103"/>
      <c r="D916" s="103"/>
      <c r="E916" s="103"/>
      <c r="F916" s="103"/>
      <c r="G916" s="103"/>
      <c r="H916" s="103"/>
      <c r="I916" s="103"/>
      <c r="J916" s="103"/>
      <c r="K916" s="103"/>
      <c r="L916" s="103"/>
      <c r="M916" s="103"/>
      <c r="N916" s="103"/>
      <c r="O916" s="103"/>
      <c r="P916" s="103"/>
      <c r="Q916" s="103"/>
      <c r="R916" s="103"/>
      <c r="S916" s="103"/>
      <c r="T916" s="103"/>
      <c r="U916" s="103"/>
      <c r="V916" s="103"/>
      <c r="W916" s="103"/>
      <c r="X916" s="103"/>
      <c r="Y916" s="103"/>
      <c r="Z916" s="103"/>
      <c r="AA916" s="103"/>
    </row>
    <row r="917" spans="1:27" ht="12.75" customHeight="1">
      <c r="A917" s="103"/>
      <c r="B917" s="103"/>
      <c r="C917" s="103"/>
      <c r="D917" s="103"/>
      <c r="E917" s="103"/>
      <c r="F917" s="103"/>
      <c r="G917" s="103"/>
      <c r="H917" s="103"/>
      <c r="I917" s="103"/>
      <c r="J917" s="103"/>
      <c r="K917" s="103"/>
      <c r="L917" s="103"/>
      <c r="M917" s="103"/>
      <c r="N917" s="103"/>
      <c r="O917" s="103"/>
      <c r="P917" s="103"/>
      <c r="Q917" s="103"/>
      <c r="R917" s="103"/>
      <c r="S917" s="103"/>
      <c r="T917" s="103"/>
      <c r="U917" s="103"/>
      <c r="V917" s="103"/>
      <c r="W917" s="103"/>
      <c r="X917" s="103"/>
      <c r="Y917" s="103"/>
      <c r="Z917" s="103"/>
      <c r="AA917" s="103"/>
    </row>
    <row r="918" spans="1:27" ht="12.75" customHeight="1">
      <c r="A918" s="103"/>
      <c r="B918" s="103"/>
      <c r="C918" s="103"/>
      <c r="D918" s="103"/>
      <c r="E918" s="103"/>
      <c r="F918" s="103"/>
      <c r="G918" s="103"/>
      <c r="H918" s="103"/>
      <c r="I918" s="103"/>
      <c r="J918" s="103"/>
      <c r="K918" s="103"/>
      <c r="L918" s="103"/>
      <c r="M918" s="103"/>
      <c r="N918" s="103"/>
      <c r="O918" s="103"/>
      <c r="P918" s="103"/>
      <c r="Q918" s="103"/>
      <c r="R918" s="103"/>
      <c r="S918" s="103"/>
      <c r="T918" s="103"/>
      <c r="U918" s="103"/>
      <c r="V918" s="103"/>
      <c r="W918" s="103"/>
      <c r="X918" s="103"/>
      <c r="Y918" s="103"/>
      <c r="Z918" s="103"/>
      <c r="AA918" s="103"/>
    </row>
    <row r="919" spans="1:27" ht="12.75" customHeight="1">
      <c r="A919" s="103"/>
      <c r="B919" s="103"/>
      <c r="C919" s="103"/>
      <c r="D919" s="103"/>
      <c r="E919" s="103"/>
      <c r="F919" s="103"/>
      <c r="G919" s="103"/>
      <c r="H919" s="103"/>
      <c r="I919" s="103"/>
      <c r="J919" s="103"/>
      <c r="K919" s="103"/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  <c r="V919" s="103"/>
      <c r="W919" s="103"/>
      <c r="X919" s="103"/>
      <c r="Y919" s="103"/>
      <c r="Z919" s="103"/>
      <c r="AA919" s="103"/>
    </row>
    <row r="920" spans="1:27" ht="12.75" customHeight="1">
      <c r="A920" s="103"/>
      <c r="B920" s="103"/>
      <c r="C920" s="103"/>
      <c r="D920" s="103"/>
      <c r="E920" s="103"/>
      <c r="F920" s="103"/>
      <c r="G920" s="103"/>
      <c r="H920" s="103"/>
      <c r="I920" s="103"/>
      <c r="J920" s="103"/>
      <c r="K920" s="103"/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  <c r="V920" s="103"/>
      <c r="W920" s="103"/>
      <c r="X920" s="103"/>
      <c r="Y920" s="103"/>
      <c r="Z920" s="103"/>
      <c r="AA920" s="103"/>
    </row>
    <row r="921" spans="1:27" ht="12.75" customHeight="1">
      <c r="A921" s="103"/>
      <c r="B921" s="103"/>
      <c r="C921" s="103"/>
      <c r="D921" s="103"/>
      <c r="E921" s="103"/>
      <c r="F921" s="103"/>
      <c r="G921" s="103"/>
      <c r="H921" s="103"/>
      <c r="I921" s="103"/>
      <c r="J921" s="103"/>
      <c r="K921" s="103"/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  <c r="V921" s="103"/>
      <c r="W921" s="103"/>
      <c r="X921" s="103"/>
      <c r="Y921" s="103"/>
      <c r="Z921" s="103"/>
      <c r="AA921" s="103"/>
    </row>
    <row r="922" spans="1:27" ht="12.75" customHeight="1">
      <c r="A922" s="103"/>
      <c r="B922" s="103"/>
      <c r="C922" s="103"/>
      <c r="D922" s="103"/>
      <c r="E922" s="103"/>
      <c r="F922" s="103"/>
      <c r="G922" s="103"/>
      <c r="H922" s="103"/>
      <c r="I922" s="103"/>
      <c r="J922" s="103"/>
      <c r="K922" s="103"/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  <c r="V922" s="103"/>
      <c r="W922" s="103"/>
      <c r="X922" s="103"/>
      <c r="Y922" s="103"/>
      <c r="Z922" s="103"/>
      <c r="AA922" s="103"/>
    </row>
    <row r="923" spans="1:27" ht="12.75" customHeight="1">
      <c r="A923" s="103"/>
      <c r="B923" s="103"/>
      <c r="C923" s="103"/>
      <c r="D923" s="103"/>
      <c r="E923" s="103"/>
      <c r="F923" s="103"/>
      <c r="G923" s="103"/>
      <c r="H923" s="103"/>
      <c r="I923" s="103"/>
      <c r="J923" s="103"/>
      <c r="K923" s="103"/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  <c r="V923" s="103"/>
      <c r="W923" s="103"/>
      <c r="X923" s="103"/>
      <c r="Y923" s="103"/>
      <c r="Z923" s="103"/>
      <c r="AA923" s="103"/>
    </row>
    <row r="924" spans="1:27" ht="12.75" customHeight="1">
      <c r="A924" s="103"/>
      <c r="B924" s="103"/>
      <c r="C924" s="103"/>
      <c r="D924" s="103"/>
      <c r="E924" s="103"/>
      <c r="F924" s="103"/>
      <c r="G924" s="103"/>
      <c r="H924" s="103"/>
      <c r="I924" s="103"/>
      <c r="J924" s="103"/>
      <c r="K924" s="103"/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  <c r="V924" s="103"/>
      <c r="W924" s="103"/>
      <c r="X924" s="103"/>
      <c r="Y924" s="103"/>
      <c r="Z924" s="103"/>
      <c r="AA924" s="103"/>
    </row>
    <row r="925" spans="1:27" ht="12.75" customHeight="1">
      <c r="A925" s="103"/>
      <c r="B925" s="103"/>
      <c r="C925" s="103"/>
      <c r="D925" s="103"/>
      <c r="E925" s="103"/>
      <c r="F925" s="103"/>
      <c r="G925" s="103"/>
      <c r="H925" s="103"/>
      <c r="I925" s="103"/>
      <c r="J925" s="103"/>
      <c r="K925" s="103"/>
      <c r="L925" s="103"/>
      <c r="M925" s="103"/>
      <c r="N925" s="103"/>
      <c r="O925" s="103"/>
      <c r="P925" s="103"/>
      <c r="Q925" s="103"/>
      <c r="R925" s="103"/>
      <c r="S925" s="103"/>
      <c r="T925" s="103"/>
      <c r="U925" s="103"/>
      <c r="V925" s="103"/>
      <c r="W925" s="103"/>
      <c r="X925" s="103"/>
      <c r="Y925" s="103"/>
      <c r="Z925" s="103"/>
      <c r="AA925" s="103"/>
    </row>
    <row r="926" spans="1:27" ht="12.75" customHeight="1">
      <c r="A926" s="103"/>
      <c r="B926" s="103"/>
      <c r="C926" s="103"/>
      <c r="D926" s="103"/>
      <c r="E926" s="103"/>
      <c r="F926" s="103"/>
      <c r="G926" s="103"/>
      <c r="H926" s="103"/>
      <c r="I926" s="103"/>
      <c r="J926" s="103"/>
      <c r="K926" s="103"/>
      <c r="L926" s="103"/>
      <c r="M926" s="103"/>
      <c r="N926" s="103"/>
      <c r="O926" s="103"/>
      <c r="P926" s="103"/>
      <c r="Q926" s="103"/>
      <c r="R926" s="103"/>
      <c r="S926" s="103"/>
      <c r="T926" s="103"/>
      <c r="U926" s="103"/>
      <c r="V926" s="103"/>
      <c r="W926" s="103"/>
      <c r="X926" s="103"/>
      <c r="Y926" s="103"/>
      <c r="Z926" s="103"/>
      <c r="AA926" s="103"/>
    </row>
    <row r="927" spans="1:27" ht="12.75" customHeight="1">
      <c r="A927" s="103"/>
      <c r="B927" s="103"/>
      <c r="C927" s="103"/>
      <c r="D927" s="103"/>
      <c r="E927" s="103"/>
      <c r="F927" s="103"/>
      <c r="G927" s="103"/>
      <c r="H927" s="103"/>
      <c r="I927" s="103"/>
      <c r="J927" s="103"/>
      <c r="K927" s="103"/>
      <c r="L927" s="103"/>
      <c r="M927" s="103"/>
      <c r="N927" s="103"/>
      <c r="O927" s="103"/>
      <c r="P927" s="103"/>
      <c r="Q927" s="103"/>
      <c r="R927" s="103"/>
      <c r="S927" s="103"/>
      <c r="T927" s="103"/>
      <c r="U927" s="103"/>
      <c r="V927" s="103"/>
      <c r="W927" s="103"/>
      <c r="X927" s="103"/>
      <c r="Y927" s="103"/>
      <c r="Z927" s="103"/>
      <c r="AA927" s="103"/>
    </row>
    <row r="928" spans="1:27" ht="12.75" customHeight="1">
      <c r="A928" s="103"/>
      <c r="B928" s="103"/>
      <c r="C928" s="103"/>
      <c r="D928" s="103"/>
      <c r="E928" s="103"/>
      <c r="F928" s="103"/>
      <c r="G928" s="103"/>
      <c r="H928" s="103"/>
      <c r="I928" s="103"/>
      <c r="J928" s="103"/>
      <c r="K928" s="103"/>
      <c r="L928" s="103"/>
      <c r="M928" s="103"/>
      <c r="N928" s="103"/>
      <c r="O928" s="103"/>
      <c r="P928" s="103"/>
      <c r="Q928" s="103"/>
      <c r="R928" s="103"/>
      <c r="S928" s="103"/>
      <c r="T928" s="103"/>
      <c r="U928" s="103"/>
      <c r="V928" s="103"/>
      <c r="W928" s="103"/>
      <c r="X928" s="103"/>
      <c r="Y928" s="103"/>
      <c r="Z928" s="103"/>
      <c r="AA928" s="103"/>
    </row>
    <row r="929" spans="1:27" ht="12.75" customHeight="1">
      <c r="A929" s="103"/>
      <c r="B929" s="103"/>
      <c r="C929" s="103"/>
      <c r="D929" s="103"/>
      <c r="E929" s="103"/>
      <c r="F929" s="103"/>
      <c r="G929" s="103"/>
      <c r="H929" s="103"/>
      <c r="I929" s="103"/>
      <c r="J929" s="103"/>
      <c r="K929" s="103"/>
      <c r="L929" s="103"/>
      <c r="M929" s="103"/>
      <c r="N929" s="103"/>
      <c r="O929" s="103"/>
      <c r="P929" s="103"/>
      <c r="Q929" s="103"/>
      <c r="R929" s="103"/>
      <c r="S929" s="103"/>
      <c r="T929" s="103"/>
      <c r="U929" s="103"/>
      <c r="V929" s="103"/>
      <c r="W929" s="103"/>
      <c r="X929" s="103"/>
      <c r="Y929" s="103"/>
      <c r="Z929" s="103"/>
      <c r="AA929" s="103"/>
    </row>
    <row r="930" spans="1:27" ht="12.75" customHeight="1">
      <c r="A930" s="103"/>
      <c r="B930" s="103"/>
      <c r="C930" s="103"/>
      <c r="D930" s="103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103"/>
      <c r="S930" s="103"/>
      <c r="T930" s="103"/>
      <c r="U930" s="103"/>
      <c r="V930" s="103"/>
      <c r="W930" s="103"/>
      <c r="X930" s="103"/>
      <c r="Y930" s="103"/>
      <c r="Z930" s="103"/>
      <c r="AA930" s="103"/>
    </row>
    <row r="931" spans="1:27" ht="12.75" customHeight="1">
      <c r="A931" s="103"/>
      <c r="B931" s="103"/>
      <c r="C931" s="103"/>
      <c r="D931" s="103"/>
      <c r="E931" s="103"/>
      <c r="F931" s="103"/>
      <c r="G931" s="103"/>
      <c r="H931" s="103"/>
      <c r="I931" s="103"/>
      <c r="J931" s="103"/>
      <c r="K931" s="103"/>
      <c r="L931" s="103"/>
      <c r="M931" s="103"/>
      <c r="N931" s="103"/>
      <c r="O931" s="103"/>
      <c r="P931" s="103"/>
      <c r="Q931" s="103"/>
      <c r="R931" s="103"/>
      <c r="S931" s="103"/>
      <c r="T931" s="103"/>
      <c r="U931" s="103"/>
      <c r="V931" s="103"/>
      <c r="W931" s="103"/>
      <c r="X931" s="103"/>
      <c r="Y931" s="103"/>
      <c r="Z931" s="103"/>
      <c r="AA931" s="103"/>
    </row>
    <row r="932" spans="1:27" ht="12.75" customHeight="1">
      <c r="A932" s="103"/>
      <c r="B932" s="103"/>
      <c r="C932" s="103"/>
      <c r="D932" s="103"/>
      <c r="E932" s="103"/>
      <c r="F932" s="103"/>
      <c r="G932" s="103"/>
      <c r="H932" s="103"/>
      <c r="I932" s="103"/>
      <c r="J932" s="103"/>
      <c r="K932" s="103"/>
      <c r="L932" s="103"/>
      <c r="M932" s="103"/>
      <c r="N932" s="103"/>
      <c r="O932" s="103"/>
      <c r="P932" s="103"/>
      <c r="Q932" s="103"/>
      <c r="R932" s="103"/>
      <c r="S932" s="103"/>
      <c r="T932" s="103"/>
      <c r="U932" s="103"/>
      <c r="V932" s="103"/>
      <c r="W932" s="103"/>
      <c r="X932" s="103"/>
      <c r="Y932" s="103"/>
      <c r="Z932" s="103"/>
      <c r="AA932" s="103"/>
    </row>
    <row r="933" spans="1:27" ht="12.75" customHeight="1">
      <c r="A933" s="103"/>
      <c r="B933" s="103"/>
      <c r="C933" s="103"/>
      <c r="D933" s="103"/>
      <c r="E933" s="103"/>
      <c r="F933" s="103"/>
      <c r="G933" s="103"/>
      <c r="H933" s="103"/>
      <c r="I933" s="103"/>
      <c r="J933" s="103"/>
      <c r="K933" s="103"/>
      <c r="L933" s="103"/>
      <c r="M933" s="103"/>
      <c r="N933" s="103"/>
      <c r="O933" s="103"/>
      <c r="P933" s="103"/>
      <c r="Q933" s="103"/>
      <c r="R933" s="103"/>
      <c r="S933" s="103"/>
      <c r="T933" s="103"/>
      <c r="U933" s="103"/>
      <c r="V933" s="103"/>
      <c r="W933" s="103"/>
      <c r="X933" s="103"/>
      <c r="Y933" s="103"/>
      <c r="Z933" s="103"/>
      <c r="AA933" s="103"/>
    </row>
    <row r="934" spans="1:27" ht="12.75" customHeight="1">
      <c r="A934" s="103"/>
      <c r="B934" s="103"/>
      <c r="C934" s="103"/>
      <c r="D934" s="103"/>
      <c r="E934" s="103"/>
      <c r="F934" s="103"/>
      <c r="G934" s="103"/>
      <c r="H934" s="103"/>
      <c r="I934" s="103"/>
      <c r="J934" s="103"/>
      <c r="K934" s="103"/>
      <c r="L934" s="103"/>
      <c r="M934" s="103"/>
      <c r="N934" s="103"/>
      <c r="O934" s="103"/>
      <c r="P934" s="103"/>
      <c r="Q934" s="103"/>
      <c r="R934" s="103"/>
      <c r="S934" s="103"/>
      <c r="T934" s="103"/>
      <c r="U934" s="103"/>
      <c r="V934" s="103"/>
      <c r="W934" s="103"/>
      <c r="X934" s="103"/>
      <c r="Y934" s="103"/>
      <c r="Z934" s="103"/>
      <c r="AA934" s="103"/>
    </row>
    <row r="935" spans="1:27" ht="12.75" customHeight="1">
      <c r="A935" s="103"/>
      <c r="B935" s="103"/>
      <c r="C935" s="103"/>
      <c r="D935" s="103"/>
      <c r="E935" s="103"/>
      <c r="F935" s="103"/>
      <c r="G935" s="103"/>
      <c r="H935" s="103"/>
      <c r="I935" s="103"/>
      <c r="J935" s="103"/>
      <c r="K935" s="103"/>
      <c r="L935" s="103"/>
      <c r="M935" s="103"/>
      <c r="N935" s="103"/>
      <c r="O935" s="103"/>
      <c r="P935" s="103"/>
      <c r="Q935" s="103"/>
      <c r="R935" s="103"/>
      <c r="S935" s="103"/>
      <c r="T935" s="103"/>
      <c r="U935" s="103"/>
      <c r="V935" s="103"/>
      <c r="W935" s="103"/>
      <c r="X935" s="103"/>
      <c r="Y935" s="103"/>
      <c r="Z935" s="103"/>
      <c r="AA935" s="103"/>
    </row>
    <row r="936" spans="1:27" ht="12.75" customHeight="1">
      <c r="A936" s="103"/>
      <c r="B936" s="103"/>
      <c r="C936" s="103"/>
      <c r="D936" s="103"/>
      <c r="E936" s="103"/>
      <c r="F936" s="103"/>
      <c r="G936" s="103"/>
      <c r="H936" s="103"/>
      <c r="I936" s="103"/>
      <c r="J936" s="103"/>
      <c r="K936" s="103"/>
      <c r="L936" s="103"/>
      <c r="M936" s="103"/>
      <c r="N936" s="103"/>
      <c r="O936" s="103"/>
      <c r="P936" s="103"/>
      <c r="Q936" s="103"/>
      <c r="R936" s="103"/>
      <c r="S936" s="103"/>
      <c r="T936" s="103"/>
      <c r="U936" s="103"/>
      <c r="V936" s="103"/>
      <c r="W936" s="103"/>
      <c r="X936" s="103"/>
      <c r="Y936" s="103"/>
      <c r="Z936" s="103"/>
      <c r="AA936" s="103"/>
    </row>
    <row r="937" spans="1:27" ht="12.75" customHeight="1">
      <c r="A937" s="103"/>
      <c r="B937" s="103"/>
      <c r="C937" s="103"/>
      <c r="D937" s="103"/>
      <c r="E937" s="103"/>
      <c r="F937" s="103"/>
      <c r="G937" s="103"/>
      <c r="H937" s="103"/>
      <c r="I937" s="103"/>
      <c r="J937" s="103"/>
      <c r="K937" s="103"/>
      <c r="L937" s="103"/>
      <c r="M937" s="103"/>
      <c r="N937" s="103"/>
      <c r="O937" s="103"/>
      <c r="P937" s="103"/>
      <c r="Q937" s="103"/>
      <c r="R937" s="103"/>
      <c r="S937" s="103"/>
      <c r="T937" s="103"/>
      <c r="U937" s="103"/>
      <c r="V937" s="103"/>
      <c r="W937" s="103"/>
      <c r="X937" s="103"/>
      <c r="Y937" s="103"/>
      <c r="Z937" s="103"/>
      <c r="AA937" s="103"/>
    </row>
    <row r="938" spans="1:27" ht="12.75" customHeight="1">
      <c r="A938" s="103"/>
      <c r="B938" s="103"/>
      <c r="C938" s="103"/>
      <c r="D938" s="103"/>
      <c r="E938" s="103"/>
      <c r="F938" s="103"/>
      <c r="G938" s="103"/>
      <c r="H938" s="103"/>
      <c r="I938" s="103"/>
      <c r="J938" s="103"/>
      <c r="K938" s="103"/>
      <c r="L938" s="103"/>
      <c r="M938" s="103"/>
      <c r="N938" s="103"/>
      <c r="O938" s="103"/>
      <c r="P938" s="103"/>
      <c r="Q938" s="103"/>
      <c r="R938" s="103"/>
      <c r="S938" s="103"/>
      <c r="T938" s="103"/>
      <c r="U938" s="103"/>
      <c r="V938" s="103"/>
      <c r="W938" s="103"/>
      <c r="X938" s="103"/>
      <c r="Y938" s="103"/>
      <c r="Z938" s="103"/>
      <c r="AA938" s="103"/>
    </row>
    <row r="939" spans="1:27" ht="12.75" customHeight="1">
      <c r="A939" s="103"/>
      <c r="B939" s="103"/>
      <c r="C939" s="103"/>
      <c r="D939" s="103"/>
      <c r="E939" s="103"/>
      <c r="F939" s="103"/>
      <c r="G939" s="103"/>
      <c r="H939" s="103"/>
      <c r="I939" s="103"/>
      <c r="J939" s="103"/>
      <c r="K939" s="103"/>
      <c r="L939" s="103"/>
      <c r="M939" s="103"/>
      <c r="N939" s="103"/>
      <c r="O939" s="103"/>
      <c r="P939" s="103"/>
      <c r="Q939" s="103"/>
      <c r="R939" s="103"/>
      <c r="S939" s="103"/>
      <c r="T939" s="103"/>
      <c r="U939" s="103"/>
      <c r="V939" s="103"/>
      <c r="W939" s="103"/>
      <c r="X939" s="103"/>
      <c r="Y939" s="103"/>
      <c r="Z939" s="103"/>
      <c r="AA939" s="103"/>
    </row>
    <row r="940" spans="1:27" ht="12.75" customHeight="1">
      <c r="A940" s="103"/>
      <c r="B940" s="103"/>
      <c r="C940" s="103"/>
      <c r="D940" s="103"/>
      <c r="E940" s="103"/>
      <c r="F940" s="103"/>
      <c r="G940" s="103"/>
      <c r="H940" s="103"/>
      <c r="I940" s="103"/>
      <c r="J940" s="103"/>
      <c r="K940" s="103"/>
      <c r="L940" s="103"/>
      <c r="M940" s="103"/>
      <c r="N940" s="103"/>
      <c r="O940" s="103"/>
      <c r="P940" s="103"/>
      <c r="Q940" s="103"/>
      <c r="R940" s="103"/>
      <c r="S940" s="103"/>
      <c r="T940" s="103"/>
      <c r="U940" s="103"/>
      <c r="V940" s="103"/>
      <c r="W940" s="103"/>
      <c r="X940" s="103"/>
      <c r="Y940" s="103"/>
      <c r="Z940" s="103"/>
      <c r="AA940" s="103"/>
    </row>
    <row r="941" spans="1:27" ht="12.75" customHeight="1">
      <c r="A941" s="103"/>
      <c r="B941" s="103"/>
      <c r="C941" s="103"/>
      <c r="D941" s="103"/>
      <c r="E941" s="103"/>
      <c r="F941" s="103"/>
      <c r="G941" s="103"/>
      <c r="H941" s="103"/>
      <c r="I941" s="103"/>
      <c r="J941" s="103"/>
      <c r="K941" s="103"/>
      <c r="L941" s="103"/>
      <c r="M941" s="103"/>
      <c r="N941" s="103"/>
      <c r="O941" s="103"/>
      <c r="P941" s="103"/>
      <c r="Q941" s="103"/>
      <c r="R941" s="103"/>
      <c r="S941" s="103"/>
      <c r="T941" s="103"/>
      <c r="U941" s="103"/>
      <c r="V941" s="103"/>
      <c r="W941" s="103"/>
      <c r="X941" s="103"/>
      <c r="Y941" s="103"/>
      <c r="Z941" s="103"/>
      <c r="AA941" s="103"/>
    </row>
    <row r="942" spans="1:27" ht="12.75" customHeight="1">
      <c r="A942" s="103"/>
      <c r="B942" s="103"/>
      <c r="C942" s="103"/>
      <c r="D942" s="103"/>
      <c r="E942" s="103"/>
      <c r="F942" s="103"/>
      <c r="G942" s="103"/>
      <c r="H942" s="103"/>
      <c r="I942" s="103"/>
      <c r="J942" s="103"/>
      <c r="K942" s="103"/>
      <c r="L942" s="103"/>
      <c r="M942" s="103"/>
      <c r="N942" s="103"/>
      <c r="O942" s="103"/>
      <c r="P942" s="103"/>
      <c r="Q942" s="103"/>
      <c r="R942" s="103"/>
      <c r="S942" s="103"/>
      <c r="T942" s="103"/>
      <c r="U942" s="103"/>
      <c r="V942" s="103"/>
      <c r="W942" s="103"/>
      <c r="X942" s="103"/>
      <c r="Y942" s="103"/>
      <c r="Z942" s="103"/>
      <c r="AA942" s="103"/>
    </row>
    <row r="943" spans="1:27" ht="12.75" customHeight="1">
      <c r="A943" s="103"/>
      <c r="B943" s="103"/>
      <c r="C943" s="103"/>
      <c r="D943" s="103"/>
      <c r="E943" s="103"/>
      <c r="F943" s="103"/>
      <c r="G943" s="103"/>
      <c r="H943" s="103"/>
      <c r="I943" s="103"/>
      <c r="J943" s="103"/>
      <c r="K943" s="103"/>
      <c r="L943" s="103"/>
      <c r="M943" s="103"/>
      <c r="N943" s="103"/>
      <c r="O943" s="103"/>
      <c r="P943" s="103"/>
      <c r="Q943" s="103"/>
      <c r="R943" s="103"/>
      <c r="S943" s="103"/>
      <c r="T943" s="103"/>
      <c r="U943" s="103"/>
      <c r="V943" s="103"/>
      <c r="W943" s="103"/>
      <c r="X943" s="103"/>
      <c r="Y943" s="103"/>
      <c r="Z943" s="103"/>
      <c r="AA943" s="103"/>
    </row>
    <row r="944" spans="1:27" ht="12.75" customHeight="1">
      <c r="A944" s="103"/>
      <c r="B944" s="103"/>
      <c r="C944" s="103"/>
      <c r="D944" s="103"/>
      <c r="E944" s="103"/>
      <c r="F944" s="103"/>
      <c r="G944" s="103"/>
      <c r="H944" s="103"/>
      <c r="I944" s="103"/>
      <c r="J944" s="103"/>
      <c r="K944" s="103"/>
      <c r="L944" s="103"/>
      <c r="M944" s="103"/>
      <c r="N944" s="103"/>
      <c r="O944" s="103"/>
      <c r="P944" s="103"/>
      <c r="Q944" s="103"/>
      <c r="R944" s="103"/>
      <c r="S944" s="103"/>
      <c r="T944" s="103"/>
      <c r="U944" s="103"/>
      <c r="V944" s="103"/>
      <c r="W944" s="103"/>
      <c r="X944" s="103"/>
      <c r="Y944" s="103"/>
      <c r="Z944" s="103"/>
      <c r="AA944" s="103"/>
    </row>
    <row r="945" spans="1:27" ht="12.75" customHeight="1">
      <c r="A945" s="103"/>
      <c r="B945" s="103"/>
      <c r="C945" s="103"/>
      <c r="D945" s="103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  <c r="V945" s="103"/>
      <c r="W945" s="103"/>
      <c r="X945" s="103"/>
      <c r="Y945" s="103"/>
      <c r="Z945" s="103"/>
      <c r="AA945" s="103"/>
    </row>
    <row r="946" spans="1:27" ht="12.75" customHeight="1">
      <c r="A946" s="103"/>
      <c r="B946" s="103"/>
      <c r="C946" s="103"/>
      <c r="D946" s="103"/>
      <c r="E946" s="103"/>
      <c r="F946" s="103"/>
      <c r="G946" s="103"/>
      <c r="H946" s="103"/>
      <c r="I946" s="103"/>
      <c r="J946" s="103"/>
      <c r="K946" s="103"/>
      <c r="L946" s="103"/>
      <c r="M946" s="103"/>
      <c r="N946" s="103"/>
      <c r="O946" s="103"/>
      <c r="P946" s="103"/>
      <c r="Q946" s="103"/>
      <c r="R946" s="103"/>
      <c r="S946" s="103"/>
      <c r="T946" s="103"/>
      <c r="U946" s="103"/>
      <c r="V946" s="103"/>
      <c r="W946" s="103"/>
      <c r="X946" s="103"/>
      <c r="Y946" s="103"/>
      <c r="Z946" s="103"/>
      <c r="AA946" s="103"/>
    </row>
    <row r="947" spans="1:27" ht="12.75" customHeight="1">
      <c r="A947" s="103"/>
      <c r="B947" s="103"/>
      <c r="C947" s="103"/>
      <c r="D947" s="103"/>
      <c r="E947" s="103"/>
      <c r="F947" s="103"/>
      <c r="G947" s="103"/>
      <c r="H947" s="103"/>
      <c r="I947" s="103"/>
      <c r="J947" s="103"/>
      <c r="K947" s="103"/>
      <c r="L947" s="103"/>
      <c r="M947" s="103"/>
      <c r="N947" s="103"/>
      <c r="O947" s="103"/>
      <c r="P947" s="103"/>
      <c r="Q947" s="103"/>
      <c r="R947" s="103"/>
      <c r="S947" s="103"/>
      <c r="T947" s="103"/>
      <c r="U947" s="103"/>
      <c r="V947" s="103"/>
      <c r="W947" s="103"/>
      <c r="X947" s="103"/>
      <c r="Y947" s="103"/>
      <c r="Z947" s="103"/>
      <c r="AA947" s="103"/>
    </row>
    <row r="948" spans="1:27" ht="12.75" customHeight="1">
      <c r="A948" s="103"/>
      <c r="B948" s="103"/>
      <c r="C948" s="103"/>
      <c r="D948" s="103"/>
      <c r="E948" s="103"/>
      <c r="F948" s="103"/>
      <c r="G948" s="103"/>
      <c r="H948" s="103"/>
      <c r="I948" s="103"/>
      <c r="J948" s="103"/>
      <c r="K948" s="103"/>
      <c r="L948" s="103"/>
      <c r="M948" s="103"/>
      <c r="N948" s="103"/>
      <c r="O948" s="103"/>
      <c r="P948" s="103"/>
      <c r="Q948" s="103"/>
      <c r="R948" s="103"/>
      <c r="S948" s="103"/>
      <c r="T948" s="103"/>
      <c r="U948" s="103"/>
      <c r="V948" s="103"/>
      <c r="W948" s="103"/>
      <c r="X948" s="103"/>
      <c r="Y948" s="103"/>
      <c r="Z948" s="103"/>
      <c r="AA948" s="103"/>
    </row>
    <row r="949" spans="1:27" ht="12.75" customHeight="1">
      <c r="A949" s="103"/>
      <c r="B949" s="103"/>
      <c r="C949" s="103"/>
      <c r="D949" s="103"/>
      <c r="E949" s="103"/>
      <c r="F949" s="103"/>
      <c r="G949" s="103"/>
      <c r="H949" s="103"/>
      <c r="I949" s="103"/>
      <c r="J949" s="103"/>
      <c r="K949" s="103"/>
      <c r="L949" s="103"/>
      <c r="M949" s="103"/>
      <c r="N949" s="103"/>
      <c r="O949" s="103"/>
      <c r="P949" s="103"/>
      <c r="Q949" s="103"/>
      <c r="R949" s="103"/>
      <c r="S949" s="103"/>
      <c r="T949" s="103"/>
      <c r="U949" s="103"/>
      <c r="V949" s="103"/>
      <c r="W949" s="103"/>
      <c r="X949" s="103"/>
      <c r="Y949" s="103"/>
      <c r="Z949" s="103"/>
      <c r="AA949" s="103"/>
    </row>
    <row r="950" spans="1:27" ht="12.75" customHeight="1">
      <c r="A950" s="103"/>
      <c r="B950" s="103"/>
      <c r="C950" s="103"/>
      <c r="D950" s="103"/>
      <c r="E950" s="103"/>
      <c r="F950" s="103"/>
      <c r="G950" s="103"/>
      <c r="H950" s="103"/>
      <c r="I950" s="103"/>
      <c r="J950" s="103"/>
      <c r="K950" s="103"/>
      <c r="L950" s="103"/>
      <c r="M950" s="103"/>
      <c r="N950" s="103"/>
      <c r="O950" s="103"/>
      <c r="P950" s="103"/>
      <c r="Q950" s="103"/>
      <c r="R950" s="103"/>
      <c r="S950" s="103"/>
      <c r="T950" s="103"/>
      <c r="U950" s="103"/>
      <c r="V950" s="103"/>
      <c r="W950" s="103"/>
      <c r="X950" s="103"/>
      <c r="Y950" s="103"/>
      <c r="Z950" s="103"/>
      <c r="AA950" s="103"/>
    </row>
    <row r="951" spans="1:27" ht="12.75" customHeight="1">
      <c r="A951" s="103"/>
      <c r="B951" s="103"/>
      <c r="C951" s="103"/>
      <c r="D951" s="103"/>
      <c r="E951" s="103"/>
      <c r="F951" s="103"/>
      <c r="G951" s="103"/>
      <c r="H951" s="103"/>
      <c r="I951" s="103"/>
      <c r="J951" s="103"/>
      <c r="K951" s="103"/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103"/>
      <c r="X951" s="103"/>
      <c r="Y951" s="103"/>
      <c r="Z951" s="103"/>
      <c r="AA951" s="103"/>
    </row>
    <row r="952" spans="1:27" ht="12.75" customHeight="1">
      <c r="A952" s="103"/>
      <c r="B952" s="103"/>
      <c r="C952" s="103"/>
      <c r="D952" s="103"/>
      <c r="E952" s="103"/>
      <c r="F952" s="103"/>
      <c r="G952" s="103"/>
      <c r="H952" s="103"/>
      <c r="I952" s="103"/>
      <c r="J952" s="103"/>
      <c r="K952" s="103"/>
      <c r="L952" s="103"/>
      <c r="M952" s="103"/>
      <c r="N952" s="103"/>
      <c r="O952" s="103"/>
      <c r="P952" s="103"/>
      <c r="Q952" s="103"/>
      <c r="R952" s="103"/>
      <c r="S952" s="103"/>
      <c r="T952" s="103"/>
      <c r="U952" s="103"/>
      <c r="V952" s="103"/>
      <c r="W952" s="103"/>
      <c r="X952" s="103"/>
      <c r="Y952" s="103"/>
      <c r="Z952" s="103"/>
      <c r="AA952" s="103"/>
    </row>
    <row r="953" spans="1:27" ht="12.75" customHeight="1">
      <c r="A953" s="103"/>
      <c r="B953" s="103"/>
      <c r="C953" s="103"/>
      <c r="D953" s="103"/>
      <c r="E953" s="103"/>
      <c r="F953" s="103"/>
      <c r="G953" s="103"/>
      <c r="H953" s="103"/>
      <c r="I953" s="103"/>
      <c r="J953" s="103"/>
      <c r="K953" s="103"/>
      <c r="L953" s="103"/>
      <c r="M953" s="103"/>
      <c r="N953" s="103"/>
      <c r="O953" s="103"/>
      <c r="P953" s="103"/>
      <c r="Q953" s="103"/>
      <c r="R953" s="103"/>
      <c r="S953" s="103"/>
      <c r="T953" s="103"/>
      <c r="U953" s="103"/>
      <c r="V953" s="103"/>
      <c r="W953" s="103"/>
      <c r="X953" s="103"/>
      <c r="Y953" s="103"/>
      <c r="Z953" s="103"/>
      <c r="AA953" s="103"/>
    </row>
    <row r="954" spans="1:27" ht="12.75" customHeight="1">
      <c r="A954" s="103"/>
      <c r="B954" s="103"/>
      <c r="C954" s="103"/>
      <c r="D954" s="103"/>
      <c r="E954" s="103"/>
      <c r="F954" s="103"/>
      <c r="G954" s="103"/>
      <c r="H954" s="103"/>
      <c r="I954" s="103"/>
      <c r="J954" s="103"/>
      <c r="K954" s="103"/>
      <c r="L954" s="103"/>
      <c r="M954" s="103"/>
      <c r="N954" s="103"/>
      <c r="O954" s="103"/>
      <c r="P954" s="103"/>
      <c r="Q954" s="103"/>
      <c r="R954" s="103"/>
      <c r="S954" s="103"/>
      <c r="T954" s="103"/>
      <c r="U954" s="103"/>
      <c r="V954" s="103"/>
      <c r="W954" s="103"/>
      <c r="X954" s="103"/>
      <c r="Y954" s="103"/>
      <c r="Z954" s="103"/>
      <c r="AA954" s="103"/>
    </row>
    <row r="955" spans="1:27" ht="12.75" customHeight="1">
      <c r="A955" s="103"/>
      <c r="B955" s="103"/>
      <c r="C955" s="103"/>
      <c r="D955" s="103"/>
      <c r="E955" s="103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103"/>
      <c r="S955" s="103"/>
      <c r="T955" s="103"/>
      <c r="U955" s="103"/>
      <c r="V955" s="103"/>
      <c r="W955" s="103"/>
      <c r="X955" s="103"/>
      <c r="Y955" s="103"/>
      <c r="Z955" s="103"/>
      <c r="AA955" s="103"/>
    </row>
    <row r="956" spans="1:27" ht="12.75" customHeight="1">
      <c r="A956" s="103"/>
      <c r="B956" s="103"/>
      <c r="C956" s="103"/>
      <c r="D956" s="103"/>
      <c r="E956" s="103"/>
      <c r="F956" s="103"/>
      <c r="G956" s="103"/>
      <c r="H956" s="103"/>
      <c r="I956" s="103"/>
      <c r="J956" s="103"/>
      <c r="K956" s="103"/>
      <c r="L956" s="103"/>
      <c r="M956" s="103"/>
      <c r="N956" s="103"/>
      <c r="O956" s="103"/>
      <c r="P956" s="103"/>
      <c r="Q956" s="103"/>
      <c r="R956" s="103"/>
      <c r="S956" s="103"/>
      <c r="T956" s="103"/>
      <c r="U956" s="103"/>
      <c r="V956" s="103"/>
      <c r="W956" s="103"/>
      <c r="X956" s="103"/>
      <c r="Y956" s="103"/>
      <c r="Z956" s="103"/>
      <c r="AA956" s="103"/>
    </row>
    <row r="957" spans="1:27" ht="12.75" customHeight="1">
      <c r="A957" s="103"/>
      <c r="B957" s="103"/>
      <c r="C957" s="103"/>
      <c r="D957" s="103"/>
      <c r="E957" s="103"/>
      <c r="F957" s="103"/>
      <c r="G957" s="103"/>
      <c r="H957" s="103"/>
      <c r="I957" s="103"/>
      <c r="J957" s="103"/>
      <c r="K957" s="103"/>
      <c r="L957" s="103"/>
      <c r="M957" s="103"/>
      <c r="N957" s="103"/>
      <c r="O957" s="103"/>
      <c r="P957" s="103"/>
      <c r="Q957" s="103"/>
      <c r="R957" s="103"/>
      <c r="S957" s="103"/>
      <c r="T957" s="103"/>
      <c r="U957" s="103"/>
      <c r="V957" s="103"/>
      <c r="W957" s="103"/>
      <c r="X957" s="103"/>
      <c r="Y957" s="103"/>
      <c r="Z957" s="103"/>
      <c r="AA957" s="103"/>
    </row>
    <row r="958" spans="1:27" ht="12.75" customHeight="1">
      <c r="A958" s="103"/>
      <c r="B958" s="103"/>
      <c r="C958" s="103"/>
      <c r="D958" s="103"/>
      <c r="E958" s="103"/>
      <c r="F958" s="103"/>
      <c r="G958" s="103"/>
      <c r="H958" s="103"/>
      <c r="I958" s="103"/>
      <c r="J958" s="103"/>
      <c r="K958" s="103"/>
      <c r="L958" s="103"/>
      <c r="M958" s="103"/>
      <c r="N958" s="103"/>
      <c r="O958" s="103"/>
      <c r="P958" s="103"/>
      <c r="Q958" s="103"/>
      <c r="R958" s="103"/>
      <c r="S958" s="103"/>
      <c r="T958" s="103"/>
      <c r="U958" s="103"/>
      <c r="V958" s="103"/>
      <c r="W958" s="103"/>
      <c r="X958" s="103"/>
      <c r="Y958" s="103"/>
      <c r="Z958" s="103"/>
      <c r="AA958" s="103"/>
    </row>
    <row r="959" spans="1:27" ht="12.75" customHeight="1">
      <c r="A959" s="103"/>
      <c r="B959" s="103"/>
      <c r="C959" s="103"/>
      <c r="D959" s="103"/>
      <c r="E959" s="103"/>
      <c r="F959" s="103"/>
      <c r="G959" s="103"/>
      <c r="H959" s="103"/>
      <c r="I959" s="103"/>
      <c r="J959" s="103"/>
      <c r="K959" s="103"/>
      <c r="L959" s="103"/>
      <c r="M959" s="103"/>
      <c r="N959" s="103"/>
      <c r="O959" s="103"/>
      <c r="P959" s="103"/>
      <c r="Q959" s="103"/>
      <c r="R959" s="103"/>
      <c r="S959" s="103"/>
      <c r="T959" s="103"/>
      <c r="U959" s="103"/>
      <c r="V959" s="103"/>
      <c r="W959" s="103"/>
      <c r="X959" s="103"/>
      <c r="Y959" s="103"/>
      <c r="Z959" s="103"/>
      <c r="AA959" s="103"/>
    </row>
    <row r="960" spans="1:27" ht="12.75" customHeight="1">
      <c r="A960" s="103"/>
      <c r="B960" s="103"/>
      <c r="C960" s="103"/>
      <c r="D960" s="103"/>
      <c r="E960" s="103"/>
      <c r="F960" s="103"/>
      <c r="G960" s="103"/>
      <c r="H960" s="103"/>
      <c r="I960" s="103"/>
      <c r="J960" s="103"/>
      <c r="K960" s="103"/>
      <c r="L960" s="103"/>
      <c r="M960" s="103"/>
      <c r="N960" s="103"/>
      <c r="O960" s="103"/>
      <c r="P960" s="103"/>
      <c r="Q960" s="103"/>
      <c r="R960" s="103"/>
      <c r="S960" s="103"/>
      <c r="T960" s="103"/>
      <c r="U960" s="103"/>
      <c r="V960" s="103"/>
      <c r="W960" s="103"/>
      <c r="X960" s="103"/>
      <c r="Y960" s="103"/>
      <c r="Z960" s="103"/>
      <c r="AA960" s="103"/>
    </row>
    <row r="961" spans="1:27" ht="12.75" customHeight="1">
      <c r="A961" s="103"/>
      <c r="B961" s="103"/>
      <c r="C961" s="103"/>
      <c r="D961" s="103"/>
      <c r="E961" s="103"/>
      <c r="F961" s="103"/>
      <c r="G961" s="103"/>
      <c r="H961" s="103"/>
      <c r="I961" s="103"/>
      <c r="J961" s="103"/>
      <c r="K961" s="103"/>
      <c r="L961" s="103"/>
      <c r="M961" s="103"/>
      <c r="N961" s="103"/>
      <c r="O961" s="103"/>
      <c r="P961" s="103"/>
      <c r="Q961" s="103"/>
      <c r="R961" s="103"/>
      <c r="S961" s="103"/>
      <c r="T961" s="103"/>
      <c r="U961" s="103"/>
      <c r="V961" s="103"/>
      <c r="W961" s="103"/>
      <c r="X961" s="103"/>
      <c r="Y961" s="103"/>
      <c r="Z961" s="103"/>
      <c r="AA961" s="103"/>
    </row>
    <row r="962" spans="1:27" ht="12.75" customHeight="1">
      <c r="A962" s="103"/>
      <c r="B962" s="103"/>
      <c r="C962" s="103"/>
      <c r="D962" s="103"/>
      <c r="E962" s="103"/>
      <c r="F962" s="103"/>
      <c r="G962" s="103"/>
      <c r="H962" s="103"/>
      <c r="I962" s="103"/>
      <c r="J962" s="103"/>
      <c r="K962" s="103"/>
      <c r="L962" s="103"/>
      <c r="M962" s="103"/>
      <c r="N962" s="103"/>
      <c r="O962" s="103"/>
      <c r="P962" s="103"/>
      <c r="Q962" s="103"/>
      <c r="R962" s="103"/>
      <c r="S962" s="103"/>
      <c r="T962" s="103"/>
      <c r="U962" s="103"/>
      <c r="V962" s="103"/>
      <c r="W962" s="103"/>
      <c r="X962" s="103"/>
      <c r="Y962" s="103"/>
      <c r="Z962" s="103"/>
      <c r="AA962" s="103"/>
    </row>
    <row r="963" spans="1:27" ht="12.75" customHeight="1">
      <c r="A963" s="103"/>
      <c r="B963" s="103"/>
      <c r="C963" s="103"/>
      <c r="D963" s="103"/>
      <c r="E963" s="103"/>
      <c r="F963" s="103"/>
      <c r="G963" s="103"/>
      <c r="H963" s="103"/>
      <c r="I963" s="103"/>
      <c r="J963" s="103"/>
      <c r="K963" s="103"/>
      <c r="L963" s="103"/>
      <c r="M963" s="103"/>
      <c r="N963" s="103"/>
      <c r="O963" s="103"/>
      <c r="P963" s="103"/>
      <c r="Q963" s="103"/>
      <c r="R963" s="103"/>
      <c r="S963" s="103"/>
      <c r="T963" s="103"/>
      <c r="U963" s="103"/>
      <c r="V963" s="103"/>
      <c r="W963" s="103"/>
      <c r="X963" s="103"/>
      <c r="Y963" s="103"/>
      <c r="Z963" s="103"/>
      <c r="AA963" s="103"/>
    </row>
    <row r="964" spans="1:27" ht="12.75" customHeight="1">
      <c r="A964" s="103"/>
      <c r="B964" s="103"/>
      <c r="C964" s="103"/>
      <c r="D964" s="103"/>
      <c r="E964" s="103"/>
      <c r="F964" s="103"/>
      <c r="G964" s="103"/>
      <c r="H964" s="103"/>
      <c r="I964" s="103"/>
      <c r="J964" s="103"/>
      <c r="K964" s="103"/>
      <c r="L964" s="103"/>
      <c r="M964" s="103"/>
      <c r="N964" s="103"/>
      <c r="O964" s="103"/>
      <c r="P964" s="103"/>
      <c r="Q964" s="103"/>
      <c r="R964" s="103"/>
      <c r="S964" s="103"/>
      <c r="T964" s="103"/>
      <c r="U964" s="103"/>
      <c r="V964" s="103"/>
      <c r="W964" s="103"/>
      <c r="X964" s="103"/>
      <c r="Y964" s="103"/>
      <c r="Z964" s="103"/>
      <c r="AA964" s="103"/>
    </row>
    <row r="965" spans="1:27" ht="12.75" customHeight="1">
      <c r="A965" s="103"/>
      <c r="B965" s="103"/>
      <c r="C965" s="103"/>
      <c r="D965" s="103"/>
      <c r="E965" s="103"/>
      <c r="F965" s="103"/>
      <c r="G965" s="103"/>
      <c r="H965" s="103"/>
      <c r="I965" s="103"/>
      <c r="J965" s="103"/>
      <c r="K965" s="103"/>
      <c r="L965" s="103"/>
      <c r="M965" s="103"/>
      <c r="N965" s="103"/>
      <c r="O965" s="103"/>
      <c r="P965" s="103"/>
      <c r="Q965" s="103"/>
      <c r="R965" s="103"/>
      <c r="S965" s="103"/>
      <c r="T965" s="103"/>
      <c r="U965" s="103"/>
      <c r="V965" s="103"/>
      <c r="W965" s="103"/>
      <c r="X965" s="103"/>
      <c r="Y965" s="103"/>
      <c r="Z965" s="103"/>
      <c r="AA965" s="103"/>
    </row>
    <row r="966" spans="1:27" ht="12.75" customHeight="1">
      <c r="A966" s="103"/>
      <c r="B966" s="103"/>
      <c r="C966" s="103"/>
      <c r="D966" s="103"/>
      <c r="E966" s="103"/>
      <c r="F966" s="103"/>
      <c r="G966" s="103"/>
      <c r="H966" s="103"/>
      <c r="I966" s="103"/>
      <c r="J966" s="103"/>
      <c r="K966" s="103"/>
      <c r="L966" s="103"/>
      <c r="M966" s="103"/>
      <c r="N966" s="103"/>
      <c r="O966" s="103"/>
      <c r="P966" s="103"/>
      <c r="Q966" s="103"/>
      <c r="R966" s="103"/>
      <c r="S966" s="103"/>
      <c r="T966" s="103"/>
      <c r="U966" s="103"/>
      <c r="V966" s="103"/>
      <c r="W966" s="103"/>
      <c r="X966" s="103"/>
      <c r="Y966" s="103"/>
      <c r="Z966" s="103"/>
      <c r="AA966" s="103"/>
    </row>
    <row r="967" spans="1:27" ht="12.75" customHeight="1">
      <c r="A967" s="103"/>
      <c r="B967" s="103"/>
      <c r="C967" s="103"/>
      <c r="D967" s="103"/>
      <c r="E967" s="103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03"/>
      <c r="S967" s="103"/>
      <c r="T967" s="103"/>
      <c r="U967" s="103"/>
      <c r="V967" s="103"/>
      <c r="W967" s="103"/>
      <c r="X967" s="103"/>
      <c r="Y967" s="103"/>
      <c r="Z967" s="103"/>
      <c r="AA967" s="103"/>
    </row>
    <row r="968" spans="1:27" ht="12.75" customHeight="1">
      <c r="A968" s="103"/>
      <c r="B968" s="103"/>
      <c r="C968" s="103"/>
      <c r="D968" s="103"/>
      <c r="E968" s="103"/>
      <c r="F968" s="103"/>
      <c r="G968" s="103"/>
      <c r="H968" s="103"/>
      <c r="I968" s="103"/>
      <c r="J968" s="103"/>
      <c r="K968" s="103"/>
      <c r="L968" s="103"/>
      <c r="M968" s="103"/>
      <c r="N968" s="103"/>
      <c r="O968" s="103"/>
      <c r="P968" s="103"/>
      <c r="Q968" s="103"/>
      <c r="R968" s="103"/>
      <c r="S968" s="103"/>
      <c r="T968" s="103"/>
      <c r="U968" s="103"/>
      <c r="V968" s="103"/>
      <c r="W968" s="103"/>
      <c r="X968" s="103"/>
      <c r="Y968" s="103"/>
      <c r="Z968" s="103"/>
      <c r="AA968" s="103"/>
    </row>
    <row r="969" spans="1:27" ht="12.75" customHeight="1">
      <c r="A969" s="103"/>
      <c r="B969" s="103"/>
      <c r="C969" s="103"/>
      <c r="D969" s="103"/>
      <c r="E969" s="103"/>
      <c r="F969" s="103"/>
      <c r="G969" s="103"/>
      <c r="H969" s="103"/>
      <c r="I969" s="103"/>
      <c r="J969" s="103"/>
      <c r="K969" s="103"/>
      <c r="L969" s="103"/>
      <c r="M969" s="103"/>
      <c r="N969" s="103"/>
      <c r="O969" s="103"/>
      <c r="P969" s="103"/>
      <c r="Q969" s="103"/>
      <c r="R969" s="103"/>
      <c r="S969" s="103"/>
      <c r="T969" s="103"/>
      <c r="U969" s="103"/>
      <c r="V969" s="103"/>
      <c r="W969" s="103"/>
      <c r="X969" s="103"/>
      <c r="Y969" s="103"/>
      <c r="Z969" s="103"/>
      <c r="AA969" s="103"/>
    </row>
    <row r="970" spans="1:27" ht="12.75" customHeight="1">
      <c r="A970" s="103"/>
      <c r="B970" s="103"/>
      <c r="C970" s="103"/>
      <c r="D970" s="103"/>
      <c r="E970" s="103"/>
      <c r="F970" s="103"/>
      <c r="G970" s="103"/>
      <c r="H970" s="103"/>
      <c r="I970" s="103"/>
      <c r="J970" s="103"/>
      <c r="K970" s="103"/>
      <c r="L970" s="103"/>
      <c r="M970" s="103"/>
      <c r="N970" s="103"/>
      <c r="O970" s="103"/>
      <c r="P970" s="103"/>
      <c r="Q970" s="103"/>
      <c r="R970" s="103"/>
      <c r="S970" s="103"/>
      <c r="T970" s="103"/>
      <c r="U970" s="103"/>
      <c r="V970" s="103"/>
      <c r="W970" s="103"/>
      <c r="X970" s="103"/>
      <c r="Y970" s="103"/>
      <c r="Z970" s="103"/>
      <c r="AA970" s="103"/>
    </row>
    <row r="971" spans="1:27" ht="12.75" customHeight="1">
      <c r="A971" s="103"/>
      <c r="B971" s="103"/>
      <c r="C971" s="103"/>
      <c r="D971" s="103"/>
      <c r="E971" s="103"/>
      <c r="F971" s="103"/>
      <c r="G971" s="103"/>
      <c r="H971" s="103"/>
      <c r="I971" s="103"/>
      <c r="J971" s="103"/>
      <c r="K971" s="103"/>
      <c r="L971" s="103"/>
      <c r="M971" s="103"/>
      <c r="N971" s="103"/>
      <c r="O971" s="103"/>
      <c r="P971" s="103"/>
      <c r="Q971" s="103"/>
      <c r="R971" s="103"/>
      <c r="S971" s="103"/>
      <c r="T971" s="103"/>
      <c r="U971" s="103"/>
      <c r="V971" s="103"/>
      <c r="W971" s="103"/>
      <c r="X971" s="103"/>
      <c r="Y971" s="103"/>
      <c r="Z971" s="103"/>
      <c r="AA971" s="103"/>
    </row>
    <row r="972" spans="1:27" ht="12.75" customHeight="1">
      <c r="A972" s="103"/>
      <c r="B972" s="103"/>
      <c r="C972" s="103"/>
      <c r="D972" s="103"/>
      <c r="E972" s="103"/>
      <c r="F972" s="103"/>
      <c r="G972" s="103"/>
      <c r="H972" s="103"/>
      <c r="I972" s="103"/>
      <c r="J972" s="103"/>
      <c r="K972" s="103"/>
      <c r="L972" s="103"/>
      <c r="M972" s="103"/>
      <c r="N972" s="103"/>
      <c r="O972" s="103"/>
      <c r="P972" s="103"/>
      <c r="Q972" s="103"/>
      <c r="R972" s="103"/>
      <c r="S972" s="103"/>
      <c r="T972" s="103"/>
      <c r="U972" s="103"/>
      <c r="V972" s="103"/>
      <c r="W972" s="103"/>
      <c r="X972" s="103"/>
      <c r="Y972" s="103"/>
      <c r="Z972" s="103"/>
      <c r="AA972" s="103"/>
    </row>
    <row r="973" spans="1:27" ht="12.75" customHeight="1">
      <c r="A973" s="103"/>
      <c r="B973" s="103"/>
      <c r="C973" s="103"/>
      <c r="D973" s="103"/>
      <c r="E973" s="103"/>
      <c r="F973" s="103"/>
      <c r="G973" s="103"/>
      <c r="H973" s="103"/>
      <c r="I973" s="103"/>
      <c r="J973" s="103"/>
      <c r="K973" s="103"/>
      <c r="L973" s="103"/>
      <c r="M973" s="103"/>
      <c r="N973" s="103"/>
      <c r="O973" s="103"/>
      <c r="P973" s="103"/>
      <c r="Q973" s="103"/>
      <c r="R973" s="103"/>
      <c r="S973" s="103"/>
      <c r="T973" s="103"/>
      <c r="U973" s="103"/>
      <c r="V973" s="103"/>
      <c r="W973" s="103"/>
      <c r="X973" s="103"/>
      <c r="Y973" s="103"/>
      <c r="Z973" s="103"/>
      <c r="AA973" s="103"/>
    </row>
    <row r="974" spans="1:27" ht="12.75" customHeight="1">
      <c r="A974" s="103"/>
      <c r="B974" s="103"/>
      <c r="C974" s="103"/>
      <c r="D974" s="103"/>
      <c r="E974" s="103"/>
      <c r="F974" s="103"/>
      <c r="G974" s="103"/>
      <c r="H974" s="103"/>
      <c r="I974" s="103"/>
      <c r="J974" s="103"/>
      <c r="K974" s="103"/>
      <c r="L974" s="103"/>
      <c r="M974" s="103"/>
      <c r="N974" s="103"/>
      <c r="O974" s="103"/>
      <c r="P974" s="103"/>
      <c r="Q974" s="103"/>
      <c r="R974" s="103"/>
      <c r="S974" s="103"/>
      <c r="T974" s="103"/>
      <c r="U974" s="103"/>
      <c r="V974" s="103"/>
      <c r="W974" s="103"/>
      <c r="X974" s="103"/>
      <c r="Y974" s="103"/>
      <c r="Z974" s="103"/>
      <c r="AA974" s="103"/>
    </row>
    <row r="975" spans="1:27" ht="12.75" customHeight="1">
      <c r="A975" s="103"/>
      <c r="B975" s="103"/>
      <c r="C975" s="103"/>
      <c r="D975" s="103"/>
      <c r="E975" s="103"/>
      <c r="F975" s="103"/>
      <c r="G975" s="103"/>
      <c r="H975" s="103"/>
      <c r="I975" s="103"/>
      <c r="J975" s="103"/>
      <c r="K975" s="103"/>
      <c r="L975" s="103"/>
      <c r="M975" s="103"/>
      <c r="N975" s="103"/>
      <c r="O975" s="103"/>
      <c r="P975" s="103"/>
      <c r="Q975" s="103"/>
      <c r="R975" s="103"/>
      <c r="S975" s="103"/>
      <c r="T975" s="103"/>
      <c r="U975" s="103"/>
      <c r="V975" s="103"/>
      <c r="W975" s="103"/>
      <c r="X975" s="103"/>
      <c r="Y975" s="103"/>
      <c r="Z975" s="103"/>
      <c r="AA975" s="103"/>
    </row>
    <row r="976" spans="1:27" ht="12.75" customHeight="1">
      <c r="A976" s="103"/>
      <c r="B976" s="103"/>
      <c r="C976" s="103"/>
      <c r="D976" s="103"/>
      <c r="E976" s="103"/>
      <c r="F976" s="103"/>
      <c r="G976" s="103"/>
      <c r="H976" s="103"/>
      <c r="I976" s="103"/>
      <c r="J976" s="103"/>
      <c r="K976" s="103"/>
      <c r="L976" s="103"/>
      <c r="M976" s="103"/>
      <c r="N976" s="103"/>
      <c r="O976" s="103"/>
      <c r="P976" s="103"/>
      <c r="Q976" s="103"/>
      <c r="R976" s="103"/>
      <c r="S976" s="103"/>
      <c r="T976" s="103"/>
      <c r="U976" s="103"/>
      <c r="V976" s="103"/>
      <c r="W976" s="103"/>
      <c r="X976" s="103"/>
      <c r="Y976" s="103"/>
      <c r="Z976" s="103"/>
      <c r="AA976" s="103"/>
    </row>
    <row r="977" spans="1:27" ht="12.75" customHeight="1">
      <c r="A977" s="103"/>
      <c r="B977" s="103"/>
      <c r="C977" s="103"/>
      <c r="D977" s="103"/>
      <c r="E977" s="103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03"/>
      <c r="S977" s="103"/>
      <c r="T977" s="103"/>
      <c r="U977" s="103"/>
      <c r="V977" s="103"/>
      <c r="W977" s="103"/>
      <c r="X977" s="103"/>
      <c r="Y977" s="103"/>
      <c r="Z977" s="103"/>
      <c r="AA977" s="103"/>
    </row>
    <row r="978" spans="1:27" ht="12.75" customHeight="1">
      <c r="A978" s="103"/>
      <c r="B978" s="103"/>
      <c r="C978" s="103"/>
      <c r="D978" s="103"/>
      <c r="E978" s="103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103"/>
      <c r="S978" s="103"/>
      <c r="T978" s="103"/>
      <c r="U978" s="103"/>
      <c r="V978" s="103"/>
      <c r="W978" s="103"/>
      <c r="X978" s="103"/>
      <c r="Y978" s="103"/>
      <c r="Z978" s="103"/>
      <c r="AA978" s="103"/>
    </row>
    <row r="979" spans="1:27" ht="12.75" customHeight="1">
      <c r="A979" s="103"/>
      <c r="B979" s="103"/>
      <c r="C979" s="103"/>
      <c r="D979" s="103"/>
      <c r="E979" s="103"/>
      <c r="F979" s="103"/>
      <c r="G979" s="103"/>
      <c r="H979" s="103"/>
      <c r="I979" s="103"/>
      <c r="J979" s="103"/>
      <c r="K979" s="103"/>
      <c r="L979" s="103"/>
      <c r="M979" s="103"/>
      <c r="N979" s="103"/>
      <c r="O979" s="103"/>
      <c r="P979" s="103"/>
      <c r="Q979" s="103"/>
      <c r="R979" s="103"/>
      <c r="S979" s="103"/>
      <c r="T979" s="103"/>
      <c r="U979" s="103"/>
      <c r="V979" s="103"/>
      <c r="W979" s="103"/>
      <c r="X979" s="103"/>
      <c r="Y979" s="103"/>
      <c r="Z979" s="103"/>
      <c r="AA979" s="103"/>
    </row>
    <row r="980" spans="1:27" ht="12.75" customHeight="1">
      <c r="A980" s="103"/>
      <c r="B980" s="103"/>
      <c r="C980" s="103"/>
      <c r="D980" s="103"/>
      <c r="E980" s="103"/>
      <c r="F980" s="103"/>
      <c r="G980" s="103"/>
      <c r="H980" s="103"/>
      <c r="I980" s="103"/>
      <c r="J980" s="103"/>
      <c r="K980" s="103"/>
      <c r="L980" s="103"/>
      <c r="M980" s="103"/>
      <c r="N980" s="103"/>
      <c r="O980" s="103"/>
      <c r="P980" s="103"/>
      <c r="Q980" s="103"/>
      <c r="R980" s="103"/>
      <c r="S980" s="103"/>
      <c r="T980" s="103"/>
      <c r="U980" s="103"/>
      <c r="V980" s="103"/>
      <c r="W980" s="103"/>
      <c r="X980" s="103"/>
      <c r="Y980" s="103"/>
      <c r="Z980" s="103"/>
      <c r="AA980" s="103"/>
    </row>
    <row r="981" spans="1:27" ht="12.75" customHeight="1">
      <c r="A981" s="103"/>
      <c r="B981" s="103"/>
      <c r="C981" s="103"/>
      <c r="D981" s="103"/>
      <c r="E981" s="103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03"/>
      <c r="S981" s="103"/>
      <c r="T981" s="103"/>
      <c r="U981" s="103"/>
      <c r="V981" s="103"/>
      <c r="W981" s="103"/>
      <c r="X981" s="103"/>
      <c r="Y981" s="103"/>
      <c r="Z981" s="103"/>
      <c r="AA981" s="103"/>
    </row>
    <row r="982" spans="1:27" ht="12.75" customHeight="1">
      <c r="A982" s="103"/>
      <c r="B982" s="103"/>
      <c r="C982" s="103"/>
      <c r="D982" s="103"/>
      <c r="E982" s="103"/>
      <c r="F982" s="103"/>
      <c r="G982" s="103"/>
      <c r="H982" s="103"/>
      <c r="I982" s="103"/>
      <c r="J982" s="103"/>
      <c r="K982" s="103"/>
      <c r="L982" s="103"/>
      <c r="M982" s="103"/>
      <c r="N982" s="103"/>
      <c r="O982" s="103"/>
      <c r="P982" s="103"/>
      <c r="Q982" s="103"/>
      <c r="R982" s="103"/>
      <c r="S982" s="103"/>
      <c r="T982" s="103"/>
      <c r="U982" s="103"/>
      <c r="V982" s="103"/>
      <c r="W982" s="103"/>
      <c r="X982" s="103"/>
      <c r="Y982" s="103"/>
      <c r="Z982" s="103"/>
      <c r="AA982" s="103"/>
    </row>
    <row r="983" spans="1:27" ht="12.75" customHeight="1">
      <c r="A983" s="103"/>
      <c r="B983" s="103"/>
      <c r="C983" s="103"/>
      <c r="D983" s="103"/>
      <c r="E983" s="103"/>
      <c r="F983" s="103"/>
      <c r="G983" s="103"/>
      <c r="H983" s="103"/>
      <c r="I983" s="103"/>
      <c r="J983" s="103"/>
      <c r="K983" s="103"/>
      <c r="L983" s="103"/>
      <c r="M983" s="103"/>
      <c r="N983" s="103"/>
      <c r="O983" s="103"/>
      <c r="P983" s="103"/>
      <c r="Q983" s="103"/>
      <c r="R983" s="103"/>
      <c r="S983" s="103"/>
      <c r="T983" s="103"/>
      <c r="U983" s="103"/>
      <c r="V983" s="103"/>
      <c r="W983" s="103"/>
      <c r="X983" s="103"/>
      <c r="Y983" s="103"/>
      <c r="Z983" s="103"/>
      <c r="AA983" s="103"/>
    </row>
    <row r="984" spans="1:27" ht="12.75" customHeight="1">
      <c r="A984" s="103"/>
      <c r="B984" s="103"/>
      <c r="C984" s="103"/>
      <c r="D984" s="103"/>
      <c r="E984" s="103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03"/>
      <c r="S984" s="103"/>
      <c r="T984" s="103"/>
      <c r="U984" s="103"/>
      <c r="V984" s="103"/>
      <c r="W984" s="103"/>
      <c r="X984" s="103"/>
      <c r="Y984" s="103"/>
      <c r="Z984" s="103"/>
      <c r="AA984" s="103"/>
    </row>
    <row r="985" spans="1:27" ht="12.75" customHeight="1">
      <c r="A985" s="103"/>
      <c r="B985" s="103"/>
      <c r="C985" s="103"/>
      <c r="D985" s="103"/>
      <c r="E985" s="103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103"/>
      <c r="S985" s="103"/>
      <c r="T985" s="103"/>
      <c r="U985" s="103"/>
      <c r="V985" s="103"/>
      <c r="W985" s="103"/>
      <c r="X985" s="103"/>
      <c r="Y985" s="103"/>
      <c r="Z985" s="103"/>
      <c r="AA985" s="103"/>
    </row>
    <row r="986" spans="1:27" ht="12.75" customHeight="1">
      <c r="A986" s="103"/>
      <c r="B986" s="103"/>
      <c r="C986" s="103"/>
      <c r="D986" s="103"/>
      <c r="E986" s="103"/>
      <c r="F986" s="103"/>
      <c r="G986" s="103"/>
      <c r="H986" s="103"/>
      <c r="I986" s="103"/>
      <c r="J986" s="103"/>
      <c r="K986" s="103"/>
      <c r="L986" s="103"/>
      <c r="M986" s="103"/>
      <c r="N986" s="103"/>
      <c r="O986" s="103"/>
      <c r="P986" s="103"/>
      <c r="Q986" s="103"/>
      <c r="R986" s="103"/>
      <c r="S986" s="103"/>
      <c r="T986" s="103"/>
      <c r="U986" s="103"/>
      <c r="V986" s="103"/>
      <c r="W986" s="103"/>
      <c r="X986" s="103"/>
      <c r="Y986" s="103"/>
      <c r="Z986" s="103"/>
      <c r="AA986" s="103"/>
    </row>
    <row r="987" spans="1:27" ht="12.75" customHeight="1">
      <c r="A987" s="103"/>
      <c r="B987" s="103"/>
      <c r="C987" s="103"/>
      <c r="D987" s="103"/>
      <c r="E987" s="103"/>
      <c r="F987" s="103"/>
      <c r="G987" s="103"/>
      <c r="H987" s="103"/>
      <c r="I987" s="103"/>
      <c r="J987" s="103"/>
      <c r="K987" s="103"/>
      <c r="L987" s="103"/>
      <c r="M987" s="103"/>
      <c r="N987" s="103"/>
      <c r="O987" s="103"/>
      <c r="P987" s="103"/>
      <c r="Q987" s="103"/>
      <c r="R987" s="103"/>
      <c r="S987" s="103"/>
      <c r="T987" s="103"/>
      <c r="U987" s="103"/>
      <c r="V987" s="103"/>
      <c r="W987" s="103"/>
      <c r="X987" s="103"/>
      <c r="Y987" s="103"/>
      <c r="Z987" s="103"/>
      <c r="AA987" s="103"/>
    </row>
    <row r="988" spans="1:27" ht="12.75" customHeight="1">
      <c r="A988" s="103"/>
      <c r="B988" s="103"/>
      <c r="C988" s="103"/>
      <c r="D988" s="103"/>
      <c r="E988" s="103"/>
      <c r="F988" s="103"/>
      <c r="G988" s="103"/>
      <c r="H988" s="103"/>
      <c r="I988" s="103"/>
      <c r="J988" s="103"/>
      <c r="K988" s="103"/>
      <c r="L988" s="103"/>
      <c r="M988" s="103"/>
      <c r="N988" s="103"/>
      <c r="O988" s="103"/>
      <c r="P988" s="103"/>
      <c r="Q988" s="103"/>
      <c r="R988" s="103"/>
      <c r="S988" s="103"/>
      <c r="T988" s="103"/>
      <c r="U988" s="103"/>
      <c r="V988" s="103"/>
      <c r="W988" s="103"/>
      <c r="X988" s="103"/>
      <c r="Y988" s="103"/>
      <c r="Z988" s="103"/>
      <c r="AA988" s="103"/>
    </row>
    <row r="989" spans="1:27" ht="12.75" customHeight="1">
      <c r="A989" s="103"/>
      <c r="B989" s="103"/>
      <c r="C989" s="103"/>
      <c r="D989" s="103"/>
      <c r="E989" s="103"/>
      <c r="F989" s="103"/>
      <c r="G989" s="103"/>
      <c r="H989" s="103"/>
      <c r="I989" s="103"/>
      <c r="J989" s="103"/>
      <c r="K989" s="103"/>
      <c r="L989" s="103"/>
      <c r="M989" s="103"/>
      <c r="N989" s="103"/>
      <c r="O989" s="103"/>
      <c r="P989" s="103"/>
      <c r="Q989" s="103"/>
      <c r="R989" s="103"/>
      <c r="S989" s="103"/>
      <c r="T989" s="103"/>
      <c r="U989" s="103"/>
      <c r="V989" s="103"/>
      <c r="W989" s="103"/>
      <c r="X989" s="103"/>
      <c r="Y989" s="103"/>
      <c r="Z989" s="103"/>
      <c r="AA989" s="103"/>
    </row>
    <row r="990" spans="1:27" ht="12.75" customHeight="1">
      <c r="A990" s="103"/>
      <c r="B990" s="103"/>
      <c r="C990" s="103"/>
      <c r="D990" s="103"/>
      <c r="E990" s="103"/>
      <c r="F990" s="103"/>
      <c r="G990" s="103"/>
      <c r="H990" s="103"/>
      <c r="I990" s="103"/>
      <c r="J990" s="103"/>
      <c r="K990" s="103"/>
      <c r="L990" s="103"/>
      <c r="M990" s="103"/>
      <c r="N990" s="103"/>
      <c r="O990" s="103"/>
      <c r="P990" s="103"/>
      <c r="Q990" s="103"/>
      <c r="R990" s="103"/>
      <c r="S990" s="103"/>
      <c r="T990" s="103"/>
      <c r="U990" s="103"/>
      <c r="V990" s="103"/>
      <c r="W990" s="103"/>
      <c r="X990" s="103"/>
      <c r="Y990" s="103"/>
      <c r="Z990" s="103"/>
      <c r="AA990" s="103"/>
    </row>
    <row r="991" spans="1:27" ht="12.75" customHeight="1">
      <c r="A991" s="103"/>
      <c r="B991" s="103"/>
      <c r="C991" s="103"/>
      <c r="D991" s="103"/>
      <c r="E991" s="103"/>
      <c r="F991" s="103"/>
      <c r="G991" s="103"/>
      <c r="H991" s="103"/>
      <c r="I991" s="103"/>
      <c r="J991" s="103"/>
      <c r="K991" s="103"/>
      <c r="L991" s="103"/>
      <c r="M991" s="103"/>
      <c r="N991" s="103"/>
      <c r="O991" s="103"/>
      <c r="P991" s="103"/>
      <c r="Q991" s="103"/>
      <c r="R991" s="103"/>
      <c r="S991" s="103"/>
      <c r="T991" s="103"/>
      <c r="U991" s="103"/>
      <c r="V991" s="103"/>
      <c r="W991" s="103"/>
      <c r="X991" s="103"/>
      <c r="Y991" s="103"/>
      <c r="Z991" s="103"/>
      <c r="AA991" s="103"/>
    </row>
    <row r="992" spans="1:27" ht="12.75" customHeight="1">
      <c r="A992" s="103"/>
      <c r="B992" s="103"/>
      <c r="C992" s="103"/>
      <c r="D992" s="103"/>
      <c r="E992" s="103"/>
      <c r="F992" s="103"/>
      <c r="G992" s="103"/>
      <c r="H992" s="103"/>
      <c r="I992" s="103"/>
      <c r="J992" s="103"/>
      <c r="K992" s="103"/>
      <c r="L992" s="103"/>
      <c r="M992" s="103"/>
      <c r="N992" s="103"/>
      <c r="O992" s="103"/>
      <c r="P992" s="103"/>
      <c r="Q992" s="103"/>
      <c r="R992" s="103"/>
      <c r="S992" s="103"/>
      <c r="T992" s="103"/>
      <c r="U992" s="103"/>
      <c r="V992" s="103"/>
      <c r="W992" s="103"/>
      <c r="X992" s="103"/>
      <c r="Y992" s="103"/>
      <c r="Z992" s="103"/>
      <c r="AA992" s="103"/>
    </row>
    <row r="993" spans="1:27" ht="12.75" customHeight="1">
      <c r="A993" s="103"/>
      <c r="B993" s="103"/>
      <c r="C993" s="103"/>
      <c r="D993" s="103"/>
      <c r="E993" s="103"/>
      <c r="F993" s="103"/>
      <c r="G993" s="103"/>
      <c r="H993" s="103"/>
      <c r="I993" s="103"/>
      <c r="J993" s="103"/>
      <c r="K993" s="103"/>
      <c r="L993" s="103"/>
      <c r="M993" s="103"/>
      <c r="N993" s="103"/>
      <c r="O993" s="103"/>
      <c r="P993" s="103"/>
      <c r="Q993" s="103"/>
      <c r="R993" s="103"/>
      <c r="S993" s="103"/>
      <c r="T993" s="103"/>
      <c r="U993" s="103"/>
      <c r="V993" s="103"/>
      <c r="W993" s="103"/>
      <c r="X993" s="103"/>
      <c r="Y993" s="103"/>
      <c r="Z993" s="103"/>
      <c r="AA993" s="103"/>
    </row>
    <row r="994" spans="1:27" ht="12.75" customHeight="1">
      <c r="A994" s="103"/>
      <c r="B994" s="103"/>
      <c r="C994" s="103"/>
      <c r="D994" s="103"/>
      <c r="E994" s="103"/>
      <c r="F994" s="103"/>
      <c r="G994" s="103"/>
      <c r="H994" s="103"/>
      <c r="I994" s="103"/>
      <c r="J994" s="103"/>
      <c r="K994" s="103"/>
      <c r="L994" s="103"/>
      <c r="M994" s="103"/>
      <c r="N994" s="103"/>
      <c r="O994" s="103"/>
      <c r="P994" s="103"/>
      <c r="Q994" s="103"/>
      <c r="R994" s="103"/>
      <c r="S994" s="103"/>
      <c r="T994" s="103"/>
      <c r="U994" s="103"/>
      <c r="V994" s="103"/>
      <c r="W994" s="103"/>
      <c r="X994" s="103"/>
      <c r="Y994" s="103"/>
      <c r="Z994" s="103"/>
      <c r="AA994" s="103"/>
    </row>
    <row r="995" spans="1:27" ht="12.75" customHeight="1">
      <c r="A995" s="103"/>
      <c r="B995" s="103"/>
      <c r="C995" s="103"/>
      <c r="D995" s="103"/>
      <c r="E995" s="103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03"/>
      <c r="S995" s="103"/>
      <c r="T995" s="103"/>
      <c r="U995" s="103"/>
      <c r="V995" s="103"/>
      <c r="W995" s="103"/>
      <c r="X995" s="103"/>
      <c r="Y995" s="103"/>
      <c r="Z995" s="103"/>
      <c r="AA995" s="103"/>
    </row>
    <row r="996" spans="1:27" ht="12.75" customHeight="1">
      <c r="A996" s="103"/>
      <c r="B996" s="103"/>
      <c r="C996" s="103"/>
      <c r="D996" s="103"/>
      <c r="E996" s="103"/>
      <c r="F996" s="103"/>
      <c r="G996" s="103"/>
      <c r="H996" s="103"/>
      <c r="I996" s="103"/>
      <c r="J996" s="103"/>
      <c r="K996" s="103"/>
      <c r="L996" s="103"/>
      <c r="M996" s="103"/>
      <c r="N996" s="103"/>
      <c r="O996" s="103"/>
      <c r="P996" s="103"/>
      <c r="Q996" s="103"/>
      <c r="R996" s="103"/>
      <c r="S996" s="103"/>
      <c r="T996" s="103"/>
      <c r="U996" s="103"/>
      <c r="V996" s="103"/>
      <c r="W996" s="103"/>
      <c r="X996" s="103"/>
      <c r="Y996" s="103"/>
      <c r="Z996" s="103"/>
      <c r="AA996" s="103"/>
    </row>
    <row r="997" spans="1:27" ht="12.75" customHeight="1">
      <c r="A997" s="103"/>
      <c r="B997" s="103"/>
      <c r="C997" s="103"/>
      <c r="D997" s="103"/>
      <c r="E997" s="103"/>
      <c r="F997" s="103"/>
      <c r="G997" s="103"/>
      <c r="H997" s="103"/>
      <c r="I997" s="103"/>
      <c r="J997" s="103"/>
      <c r="K997" s="103"/>
      <c r="L997" s="103"/>
      <c r="M997" s="103"/>
      <c r="N997" s="103"/>
      <c r="O997" s="103"/>
      <c r="P997" s="103"/>
      <c r="Q997" s="103"/>
      <c r="R997" s="103"/>
      <c r="S997" s="103"/>
      <c r="T997" s="103"/>
      <c r="U997" s="103"/>
      <c r="V997" s="103"/>
      <c r="W997" s="103"/>
      <c r="X997" s="103"/>
      <c r="Y997" s="103"/>
      <c r="Z997" s="103"/>
      <c r="AA997" s="103"/>
    </row>
    <row r="998" spans="1:27" ht="12.75" customHeight="1">
      <c r="A998" s="103"/>
      <c r="B998" s="103"/>
      <c r="C998" s="103"/>
      <c r="D998" s="103"/>
      <c r="E998" s="103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03"/>
      <c r="S998" s="103"/>
      <c r="T998" s="103"/>
      <c r="U998" s="103"/>
      <c r="V998" s="103"/>
      <c r="W998" s="103"/>
      <c r="X998" s="103"/>
      <c r="Y998" s="103"/>
      <c r="Z998" s="103"/>
      <c r="AA998" s="103"/>
    </row>
  </sheetData>
  <sheetProtection algorithmName="SHA-512" hashValue="AySZvzs08xmVXC09UTBd/E+Lzr/1oMYmuHqCB0A5aw62SPYnrI/wJIBS8BwyppBHJBKlW+63ltaosZhXBS+Sxg==" saltValue="aQ4LZGkd/X1OMtheyLL4tg==" spinCount="100000" sheet="1" formatColumns="0"/>
  <conditionalFormatting sqref="A19">
    <cfRule type="expression" dxfId="127" priority="2">
      <formula>$F19&lt;&gt;0</formula>
    </cfRule>
  </conditionalFormatting>
  <conditionalFormatting sqref="A30">
    <cfRule type="expression" dxfId="126" priority="1">
      <formula>$F30&lt;&gt;0</formula>
    </cfRule>
  </conditionalFormatting>
  <conditionalFormatting sqref="A43">
    <cfRule type="expression" dxfId="125" priority="4">
      <formula>$F$19&lt;&gt;0</formula>
    </cfRule>
  </conditionalFormatting>
  <conditionalFormatting sqref="A49">
    <cfRule type="expression" dxfId="124" priority="5">
      <formula>$F$30&lt;&gt;0</formula>
    </cfRule>
  </conditionalFormatting>
  <conditionalFormatting sqref="A44:F48">
    <cfRule type="expression" dxfId="123" priority="3">
      <formula>$F$19&lt;&gt;0</formula>
    </cfRule>
  </conditionalFormatting>
  <conditionalFormatting sqref="A50:F54">
    <cfRule type="expression" dxfId="122" priority="6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</sheetPr>
  <dimension ref="A1:G70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7">
      <c r="B1" s="87" t="s">
        <v>66</v>
      </c>
      <c r="C1" s="46"/>
      <c r="D1" s="46"/>
      <c r="E1" s="46"/>
      <c r="F1" s="46"/>
      <c r="G1" s="46"/>
    </row>
    <row r="2" spans="1:7">
      <c r="B2" s="87" t="s">
        <v>0</v>
      </c>
      <c r="C2" s="46"/>
      <c r="D2" s="46"/>
      <c r="E2" s="46"/>
      <c r="F2" s="46"/>
    </row>
    <row r="3" spans="1:7">
      <c r="B3" s="87" t="s">
        <v>1</v>
      </c>
      <c r="C3" s="46"/>
      <c r="D3" s="46"/>
      <c r="E3" s="46"/>
      <c r="F3" s="46"/>
    </row>
    <row r="4" spans="1:7" ht="14.1" customHeight="1">
      <c r="B4" s="91" t="s">
        <v>77</v>
      </c>
      <c r="C4" s="46"/>
      <c r="D4" s="46"/>
      <c r="E4" s="46"/>
      <c r="F4" s="88"/>
    </row>
    <row r="5" spans="1:7" ht="14.1" customHeight="1">
      <c r="A5" s="47"/>
      <c r="B5" s="47"/>
      <c r="C5" s="47"/>
      <c r="D5" s="47"/>
      <c r="E5" s="48" t="s">
        <v>2</v>
      </c>
      <c r="F5" s="92" t="s">
        <v>78</v>
      </c>
    </row>
    <row r="6" spans="1:7" s="2" customFormat="1" ht="43.5" customHeight="1">
      <c r="A6" s="49"/>
      <c r="B6" s="149" t="s">
        <v>112</v>
      </c>
      <c r="C6" s="147"/>
      <c r="D6" s="149" t="s">
        <v>110</v>
      </c>
      <c r="E6" s="146"/>
      <c r="F6" s="149" t="s">
        <v>111</v>
      </c>
    </row>
    <row r="7" spans="1:7" s="2" customFormat="1" ht="6.75" customHeight="1">
      <c r="A7" s="47"/>
      <c r="B7" s="49"/>
      <c r="C7" s="49"/>
      <c r="D7" s="49"/>
      <c r="E7" s="49"/>
      <c r="F7" s="49"/>
    </row>
    <row r="8" spans="1:7" s="2" customFormat="1">
      <c r="A8" s="93" t="s">
        <v>79</v>
      </c>
      <c r="B8" s="50">
        <v>902360.71000000008</v>
      </c>
      <c r="C8" s="51"/>
      <c r="D8" s="50">
        <v>0</v>
      </c>
      <c r="E8" s="51"/>
      <c r="F8" s="52">
        <v>902360.71000000008</v>
      </c>
    </row>
    <row r="9" spans="1:7" s="2" customFormat="1" ht="6.75" customHeight="1">
      <c r="A9" s="49"/>
      <c r="B9" s="53"/>
      <c r="C9" s="54"/>
      <c r="D9" s="55"/>
      <c r="E9" s="54"/>
      <c r="F9" s="55"/>
    </row>
    <row r="10" spans="1:7" s="2" customFormat="1">
      <c r="A10" s="56" t="s">
        <v>3</v>
      </c>
    </row>
    <row r="11" spans="1:7" s="2" customFormat="1">
      <c r="A11" s="47" t="s">
        <v>4</v>
      </c>
      <c r="G11" s="57" t="s">
        <v>32</v>
      </c>
    </row>
    <row r="12" spans="1:7" s="2" customFormat="1">
      <c r="A12" s="58" t="s">
        <v>5</v>
      </c>
      <c r="B12" s="59">
        <v>286888.3</v>
      </c>
      <c r="C12" s="60"/>
      <c r="D12" s="61">
        <v>0</v>
      </c>
      <c r="E12" s="60"/>
      <c r="F12" s="59">
        <v>286888.3</v>
      </c>
      <c r="G12" s="3"/>
    </row>
    <row r="13" spans="1:7" s="2" customFormat="1">
      <c r="A13" s="58" t="s">
        <v>6</v>
      </c>
      <c r="B13" s="59">
        <v>4722.9799999999996</v>
      </c>
      <c r="C13" s="62"/>
      <c r="D13" s="61">
        <v>0</v>
      </c>
      <c r="E13" s="60"/>
      <c r="F13" s="59">
        <v>4722.9799999999996</v>
      </c>
      <c r="G13" s="3"/>
    </row>
    <row r="14" spans="1:7" s="2" customFormat="1">
      <c r="A14" s="58" t="s">
        <v>7</v>
      </c>
      <c r="B14" s="59">
        <v>33541.65</v>
      </c>
      <c r="C14" s="62"/>
      <c r="D14" s="63">
        <v>0</v>
      </c>
      <c r="E14" s="60"/>
      <c r="F14" s="64">
        <v>33541.65</v>
      </c>
      <c r="G14" s="3"/>
    </row>
    <row r="15" spans="1:7" s="2" customFormat="1">
      <c r="A15" s="58" t="s">
        <v>8</v>
      </c>
      <c r="B15" s="65">
        <v>325152.93</v>
      </c>
      <c r="C15" s="60"/>
      <c r="D15" s="66">
        <v>0</v>
      </c>
      <c r="E15" s="60"/>
      <c r="F15" s="66">
        <v>325152.93</v>
      </c>
      <c r="G15" s="3"/>
    </row>
    <row r="16" spans="1:7" s="2" customFormat="1" ht="6.75" customHeight="1">
      <c r="A16" s="49"/>
      <c r="B16" s="67"/>
      <c r="C16" s="54"/>
      <c r="D16" s="55"/>
      <c r="E16" s="54"/>
      <c r="F16" s="55"/>
      <c r="G16" s="3"/>
    </row>
    <row r="17" spans="1:7" s="2" customFormat="1">
      <c r="A17" s="49" t="s">
        <v>9</v>
      </c>
      <c r="B17" s="68">
        <v>0</v>
      </c>
      <c r="C17" s="54"/>
      <c r="D17" s="69">
        <v>0</v>
      </c>
      <c r="E17" s="54"/>
      <c r="F17" s="70">
        <v>0</v>
      </c>
      <c r="G17" s="3"/>
    </row>
    <row r="18" spans="1:7" s="2" customFormat="1" ht="6.75" customHeight="1">
      <c r="A18" s="49"/>
      <c r="B18" s="53"/>
      <c r="C18" s="54"/>
      <c r="D18" s="55"/>
      <c r="E18" s="54"/>
      <c r="F18" s="55"/>
      <c r="G18" s="3"/>
    </row>
    <row r="19" spans="1:7" s="2" customFormat="1">
      <c r="A19" s="71" t="s">
        <v>10</v>
      </c>
      <c r="B19" s="72" t="s">
        <v>11</v>
      </c>
      <c r="C19" s="54"/>
      <c r="D19" s="69">
        <v>0</v>
      </c>
      <c r="E19" s="54"/>
      <c r="F19" s="70">
        <v>0</v>
      </c>
      <c r="G19" s="3"/>
    </row>
    <row r="20" spans="1:7" s="2" customFormat="1" ht="6.75" customHeight="1">
      <c r="A20" s="47"/>
      <c r="B20" s="53"/>
      <c r="C20" s="54"/>
      <c r="D20" s="55"/>
      <c r="E20" s="54"/>
      <c r="F20" s="55"/>
      <c r="G20" s="3"/>
    </row>
    <row r="21" spans="1:7" s="2" customFormat="1">
      <c r="A21" s="47" t="s">
        <v>12</v>
      </c>
      <c r="B21" s="73">
        <v>325152.93</v>
      </c>
      <c r="C21" s="54"/>
      <c r="D21" s="52">
        <v>0</v>
      </c>
      <c r="E21" s="54"/>
      <c r="F21" s="52">
        <v>325152.93</v>
      </c>
      <c r="G21" s="3"/>
    </row>
    <row r="22" spans="1:7" s="2" customFormat="1" ht="6.75" customHeight="1">
      <c r="A22" s="47"/>
      <c r="G22" s="3"/>
    </row>
    <row r="23" spans="1:7" s="2" customFormat="1">
      <c r="A23" s="56" t="s">
        <v>13</v>
      </c>
      <c r="G23" s="3"/>
    </row>
    <row r="24" spans="1:7" s="2" customFormat="1">
      <c r="A24" s="49" t="s">
        <v>14</v>
      </c>
      <c r="B24" s="69">
        <v>0</v>
      </c>
      <c r="C24" s="54"/>
      <c r="D24" s="69">
        <v>0</v>
      </c>
      <c r="E24" s="54"/>
      <c r="F24" s="70">
        <v>0</v>
      </c>
      <c r="G24" s="3"/>
    </row>
    <row r="25" spans="1:7" s="2" customFormat="1">
      <c r="A25" s="58" t="s">
        <v>15</v>
      </c>
      <c r="B25" s="69">
        <v>0</v>
      </c>
      <c r="C25" s="62"/>
      <c r="D25" s="69">
        <v>0</v>
      </c>
      <c r="E25" s="62"/>
      <c r="F25" s="66">
        <v>0</v>
      </c>
      <c r="G25" s="3"/>
    </row>
    <row r="26" spans="1:7" s="2" customFormat="1">
      <c r="A26" s="58" t="s">
        <v>16</v>
      </c>
      <c r="B26" s="69">
        <v>49313.99</v>
      </c>
      <c r="C26" s="62"/>
      <c r="D26" s="69">
        <v>0</v>
      </c>
      <c r="E26" s="62"/>
      <c r="F26" s="66">
        <v>49313.99</v>
      </c>
      <c r="G26" s="3"/>
    </row>
    <row r="27" spans="1:7" s="2" customFormat="1">
      <c r="A27" s="58" t="s">
        <v>17</v>
      </c>
      <c r="B27" s="69">
        <v>57769.15</v>
      </c>
      <c r="C27" s="62"/>
      <c r="D27" s="69">
        <v>0</v>
      </c>
      <c r="E27" s="62"/>
      <c r="F27" s="66">
        <v>57769.15</v>
      </c>
      <c r="G27" s="3"/>
    </row>
    <row r="28" spans="1:7" s="2" customFormat="1">
      <c r="A28" s="49" t="s">
        <v>18</v>
      </c>
      <c r="B28" s="69">
        <v>0</v>
      </c>
      <c r="C28" s="74"/>
      <c r="D28" s="69">
        <v>0</v>
      </c>
      <c r="E28" s="74"/>
      <c r="F28" s="70">
        <v>0</v>
      </c>
      <c r="G28" s="3"/>
    </row>
    <row r="29" spans="1:7" s="2" customFormat="1">
      <c r="A29" s="49" t="s">
        <v>19</v>
      </c>
      <c r="B29" s="69">
        <v>0</v>
      </c>
      <c r="C29" s="74"/>
      <c r="D29" s="69">
        <v>0</v>
      </c>
      <c r="E29" s="74"/>
      <c r="F29" s="70">
        <v>0</v>
      </c>
      <c r="G29" s="3"/>
    </row>
    <row r="30" spans="1:7" s="2" customFormat="1">
      <c r="A30" s="71" t="s">
        <v>20</v>
      </c>
      <c r="B30" s="63">
        <v>0</v>
      </c>
      <c r="C30" s="74"/>
      <c r="D30" s="63">
        <v>0</v>
      </c>
      <c r="E30" s="74"/>
      <c r="F30" s="75">
        <v>0</v>
      </c>
      <c r="G30" s="3"/>
    </row>
    <row r="31" spans="1:7" s="2" customFormat="1">
      <c r="A31" s="47" t="s">
        <v>21</v>
      </c>
      <c r="B31" s="73">
        <v>107083.14</v>
      </c>
      <c r="C31" s="54"/>
      <c r="D31" s="52">
        <v>0</v>
      </c>
      <c r="E31" s="54"/>
      <c r="F31" s="52">
        <v>107083.14</v>
      </c>
      <c r="G31" s="3"/>
    </row>
    <row r="32" spans="1:7" s="2" customFormat="1" ht="6.75" customHeight="1">
      <c r="A32" s="47"/>
      <c r="B32" s="53"/>
      <c r="C32" s="54"/>
      <c r="D32" s="55"/>
      <c r="E32" s="54"/>
      <c r="F32" s="55"/>
      <c r="G32" s="3"/>
    </row>
    <row r="33" spans="1:7" s="2" customFormat="1">
      <c r="A33" s="76" t="s">
        <v>22</v>
      </c>
      <c r="B33" s="61">
        <v>0</v>
      </c>
      <c r="C33" s="60"/>
      <c r="D33" s="61">
        <v>0</v>
      </c>
      <c r="E33" s="60"/>
      <c r="F33" s="59">
        <v>0</v>
      </c>
      <c r="G33" s="3"/>
    </row>
    <row r="34" spans="1:7" s="2" customFormat="1" ht="6.75" customHeight="1">
      <c r="A34" s="47"/>
      <c r="B34" s="53"/>
      <c r="C34" s="54"/>
      <c r="D34" s="55"/>
      <c r="E34" s="54"/>
      <c r="F34" s="55"/>
      <c r="G34" s="3"/>
    </row>
    <row r="35" spans="1:7" s="2" customFormat="1" ht="13.5" thickBot="1">
      <c r="A35" s="93" t="s">
        <v>80</v>
      </c>
      <c r="B35" s="77">
        <v>1120430.5000000002</v>
      </c>
      <c r="C35" s="54"/>
      <c r="D35" s="77">
        <v>0</v>
      </c>
      <c r="E35" s="54"/>
      <c r="F35" s="77">
        <v>1120430.5000000002</v>
      </c>
      <c r="G35" s="3"/>
    </row>
    <row r="36" spans="1:7" s="2" customFormat="1" ht="5.25" customHeight="1" thickTop="1">
      <c r="A36" s="71"/>
      <c r="B36" s="78"/>
      <c r="C36" s="49"/>
      <c r="D36" s="71"/>
      <c r="E36" s="71"/>
      <c r="F36" s="71"/>
      <c r="G36" s="79"/>
    </row>
    <row r="37" spans="1:7" s="2" customFormat="1" ht="12.75" customHeight="1">
      <c r="A37" s="71" t="s">
        <v>60</v>
      </c>
      <c r="B37" s="94"/>
      <c r="C37" s="94"/>
      <c r="D37" s="94"/>
      <c r="E37" s="94"/>
      <c r="F37" s="94"/>
      <c r="G37" s="79"/>
    </row>
    <row r="38" spans="1:7" s="2" customFormat="1">
      <c r="A38" s="71" t="s">
        <v>61</v>
      </c>
      <c r="B38" s="94"/>
      <c r="C38" s="94"/>
      <c r="D38" s="94"/>
      <c r="E38" s="94"/>
      <c r="F38" s="94"/>
      <c r="G38" s="79"/>
    </row>
    <row r="39" spans="1:7" s="2" customFormat="1">
      <c r="A39" s="71" t="s">
        <v>62</v>
      </c>
      <c r="B39" s="94"/>
      <c r="C39" s="94"/>
      <c r="D39" s="94"/>
      <c r="E39" s="94"/>
      <c r="F39" s="94"/>
      <c r="G39" s="79"/>
    </row>
    <row r="40" spans="1:7" s="2" customFormat="1">
      <c r="A40" s="71" t="s">
        <v>63</v>
      </c>
      <c r="B40" s="94"/>
      <c r="C40" s="94"/>
      <c r="D40" s="94"/>
      <c r="E40" s="94"/>
      <c r="F40" s="94"/>
      <c r="G40" s="79"/>
    </row>
    <row r="41" spans="1:7" s="2" customFormat="1">
      <c r="A41" s="94" t="s">
        <v>64</v>
      </c>
      <c r="B41" s="94"/>
      <c r="C41" s="94"/>
      <c r="D41" s="94"/>
      <c r="E41" s="94"/>
      <c r="F41" s="94"/>
      <c r="G41" s="79"/>
    </row>
    <row r="42" spans="1:7" s="2" customFormat="1" ht="7.5" customHeight="1">
      <c r="G42" s="79"/>
    </row>
    <row r="43" spans="1:7">
      <c r="A43" s="1" t="s">
        <v>23</v>
      </c>
      <c r="G43" s="80"/>
    </row>
    <row r="44" spans="1:7">
      <c r="A44" s="95"/>
      <c r="B44" s="95"/>
      <c r="C44" s="95"/>
      <c r="D44" s="95"/>
      <c r="E44" s="95"/>
      <c r="F44" s="95"/>
      <c r="G44" s="80"/>
    </row>
    <row r="45" spans="1:7">
      <c r="A45" s="95"/>
      <c r="B45" s="95"/>
      <c r="C45" s="95"/>
      <c r="D45" s="95"/>
      <c r="E45" s="95"/>
      <c r="F45" s="95"/>
      <c r="G45" s="80"/>
    </row>
    <row r="46" spans="1:7">
      <c r="A46" s="95"/>
      <c r="B46" s="95"/>
      <c r="C46" s="95"/>
      <c r="D46" s="95"/>
      <c r="E46" s="95"/>
      <c r="F46" s="95"/>
      <c r="G46" s="80"/>
    </row>
    <row r="47" spans="1:7">
      <c r="A47" s="95"/>
      <c r="B47" s="95"/>
      <c r="C47" s="95"/>
      <c r="D47" s="95"/>
      <c r="E47" s="95"/>
      <c r="F47" s="95"/>
      <c r="G47" s="80"/>
    </row>
    <row r="48" spans="1:7">
      <c r="A48" s="95"/>
      <c r="B48" s="95"/>
      <c r="C48" s="95"/>
      <c r="D48" s="95"/>
      <c r="E48" s="95"/>
      <c r="F48" s="95"/>
      <c r="G48" s="80"/>
    </row>
    <row r="49" spans="1:7">
      <c r="A49" s="1" t="s">
        <v>24</v>
      </c>
      <c r="G49" s="80"/>
    </row>
    <row r="50" spans="1:7">
      <c r="A50" s="95"/>
      <c r="B50" s="95"/>
      <c r="C50" s="95"/>
      <c r="D50" s="95"/>
      <c r="E50" s="95"/>
      <c r="F50" s="95"/>
      <c r="G50" s="80"/>
    </row>
    <row r="51" spans="1:7">
      <c r="A51" s="95"/>
      <c r="B51" s="95"/>
      <c r="C51" s="95"/>
      <c r="D51" s="95"/>
      <c r="E51" s="95"/>
      <c r="F51" s="95"/>
      <c r="G51" s="80"/>
    </row>
    <row r="52" spans="1:7">
      <c r="A52" s="95"/>
      <c r="B52" s="95"/>
      <c r="C52" s="95"/>
      <c r="D52" s="95"/>
      <c r="E52" s="95"/>
      <c r="F52" s="95"/>
      <c r="G52" s="80"/>
    </row>
    <row r="53" spans="1:7">
      <c r="A53" s="95"/>
      <c r="B53" s="95"/>
      <c r="C53" s="95"/>
      <c r="D53" s="95"/>
      <c r="E53" s="95"/>
      <c r="F53" s="95"/>
      <c r="G53" s="80"/>
    </row>
    <row r="54" spans="1:7">
      <c r="A54" s="95"/>
      <c r="B54" s="95"/>
      <c r="C54" s="95"/>
      <c r="D54" s="95"/>
      <c r="E54" s="95"/>
      <c r="F54" s="95"/>
    </row>
    <row r="56" spans="1:7">
      <c r="A56" s="4" t="s">
        <v>25</v>
      </c>
      <c r="B56" s="3"/>
      <c r="C56" s="3"/>
      <c r="D56" s="3"/>
      <c r="E56" s="3"/>
      <c r="F56" s="3"/>
    </row>
    <row r="57" spans="1:7">
      <c r="B57" s="3"/>
      <c r="C57" s="3"/>
      <c r="D57" s="3"/>
      <c r="E57" s="3"/>
      <c r="F57" s="3"/>
    </row>
    <row r="58" spans="1:7">
      <c r="B58" s="3"/>
      <c r="C58" s="3"/>
      <c r="D58" s="3"/>
      <c r="E58" s="3"/>
      <c r="F58" s="3"/>
    </row>
    <row r="59" spans="1:7">
      <c r="B59" s="3"/>
      <c r="C59" s="3"/>
      <c r="D59" s="3"/>
      <c r="E59" s="3"/>
      <c r="F59" s="3"/>
    </row>
    <row r="60" spans="1:7">
      <c r="B60" s="3"/>
      <c r="C60" s="3"/>
      <c r="D60" s="3"/>
      <c r="E60" s="3"/>
      <c r="F60" s="3"/>
    </row>
    <row r="61" spans="1:7">
      <c r="B61" s="3"/>
      <c r="C61" s="3"/>
      <c r="D61" s="3"/>
      <c r="E61" s="3"/>
      <c r="F61" s="3"/>
    </row>
    <row r="62" spans="1:7">
      <c r="B62" s="3"/>
      <c r="C62" s="3"/>
      <c r="D62" s="3"/>
      <c r="E62" s="3"/>
      <c r="F62" s="3"/>
    </row>
    <row r="63" spans="1:7">
      <c r="B63" s="3"/>
      <c r="C63" s="3"/>
      <c r="D63" s="3"/>
      <c r="E63" s="3"/>
      <c r="F63" s="3"/>
    </row>
    <row r="64" spans="1:7">
      <c r="B64" s="3"/>
      <c r="C64" s="3"/>
      <c r="D64" s="3"/>
      <c r="E64" s="3"/>
      <c r="F64" s="3"/>
    </row>
    <row r="65" spans="2:6">
      <c r="B65" s="3"/>
      <c r="C65" s="3"/>
      <c r="D65" s="3"/>
      <c r="E65" s="3"/>
      <c r="F65" s="3"/>
    </row>
    <row r="66" spans="2:6">
      <c r="B66" s="3"/>
      <c r="C66" s="3"/>
      <c r="D66" s="3"/>
      <c r="E66" s="3"/>
      <c r="F66" s="3"/>
    </row>
    <row r="67" spans="2:6">
      <c r="B67" s="3"/>
      <c r="C67" s="3"/>
      <c r="D67" s="3"/>
      <c r="E67" s="3"/>
      <c r="F67" s="3"/>
    </row>
    <row r="68" spans="2:6">
      <c r="B68" s="3"/>
      <c r="C68" s="3"/>
      <c r="D68" s="3"/>
      <c r="E68" s="3"/>
      <c r="F68" s="3"/>
    </row>
    <row r="69" spans="2:6">
      <c r="B69" s="3"/>
      <c r="C69" s="3"/>
      <c r="D69" s="3"/>
      <c r="E69" s="3"/>
      <c r="F69" s="3"/>
    </row>
    <row r="70" spans="2:6">
      <c r="B70" s="3"/>
      <c r="C70" s="3"/>
      <c r="D70" s="3"/>
      <c r="E70" s="3"/>
      <c r="F70" s="3"/>
    </row>
  </sheetData>
  <sheetProtection algorithmName="SHA-512" hashValue="t2nuyVqY5J8Y97KDg+QOw7Qeziyd9DZTXzzrF79aG1t639ckhPjmV/dkcZ6u2bwiBcaxEgRwL4vqd+3h0QVRlw==" saltValue="Tp0D/MG5pHkYliDUPcnDmA==" spinCount="100000" sheet="1" formatColumns="0"/>
  <conditionalFormatting sqref="A19">
    <cfRule type="expression" dxfId="121" priority="5">
      <formula>$F19&lt;&gt;0</formula>
    </cfRule>
  </conditionalFormatting>
  <conditionalFormatting sqref="A30">
    <cfRule type="expression" dxfId="120" priority="6">
      <formula>$F30&lt;&gt;0</formula>
    </cfRule>
  </conditionalFormatting>
  <conditionalFormatting sqref="A43">
    <cfRule type="expression" dxfId="119" priority="3">
      <formula>$F$19&lt;&gt;0</formula>
    </cfRule>
  </conditionalFormatting>
  <conditionalFormatting sqref="A49">
    <cfRule type="expression" dxfId="118" priority="2">
      <formula>$F$30&lt;&gt;0</formula>
    </cfRule>
  </conditionalFormatting>
  <conditionalFormatting sqref="A44:F48">
    <cfRule type="expression" dxfId="117" priority="4">
      <formula>$F$19&lt;&gt;0</formula>
    </cfRule>
  </conditionalFormatting>
  <conditionalFormatting sqref="A50:F54">
    <cfRule type="expression" dxfId="116" priority="1">
      <formula>$F$19&lt;&gt;0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C58361-0C66-45B4-96D2-495C8D30FF85}">
  <ds:schemaRefs>
    <ds:schemaRef ds:uri="ee822479-6e51-4d14-b6b0-2c589e913e66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2c7317a0-2a0a-4464-9f4b-630f7a7e8d0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2FBAD69-52F1-432D-A8C3-9A86EFEC27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A0EAD6-02A1-4893-AF2D-828AC900B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116</vt:i4>
      </vt:variant>
    </vt:vector>
  </HeadingPairs>
  <TitlesOfParts>
    <vt:vector size="145" baseType="lpstr">
      <vt:lpstr>FCS CIF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Broward_Capital_Important_Fees</vt:lpstr>
      <vt:lpstr>Broward_Combined_Total</vt:lpstr>
      <vt:lpstr>Broward_Interest_and_Other_Revenue_Sources</vt:lpstr>
      <vt:lpstr>Capital_Improvment_Fees</vt:lpstr>
      <vt:lpstr>CentralFL_Capital_Important_Fees</vt:lpstr>
      <vt:lpstr>CentralFL_Combined_Total</vt:lpstr>
      <vt:lpstr>CentralFL_Interest_and_Other_Revenue_Sources</vt:lpstr>
      <vt:lpstr>Chipola_Capital_Important_Fees</vt:lpstr>
      <vt:lpstr>Chipola_Combined_Total</vt:lpstr>
      <vt:lpstr>Chipola_Interest_and_Other_Revenue_Sources</vt:lpstr>
      <vt:lpstr>Combined_Total</vt:lpstr>
      <vt:lpstr>Daytona_Capital_Important_Fees</vt:lpstr>
      <vt:lpstr>Daytona_Combined_Total</vt:lpstr>
      <vt:lpstr>Daytona_Interest_and_Other_Revenue_Sources</vt:lpstr>
      <vt:lpstr>EasternFL_Capital_Important_Fees</vt:lpstr>
      <vt:lpstr>EasternFL_Combined_Total</vt:lpstr>
      <vt:lpstr>EasternFL_Interest_and_Other_Revenue_Sources</vt:lpstr>
      <vt:lpstr>FLKeys_Capital_Important_Fees</vt:lpstr>
      <vt:lpstr>FLKeys_Combined_Total</vt:lpstr>
      <vt:lpstr>FLKeys_Interest_and_Other_Revenue_Sources</vt:lpstr>
      <vt:lpstr>FloridaSW_Capital_Important_Fees</vt:lpstr>
      <vt:lpstr>FloridaSW_Combined_Total</vt:lpstr>
      <vt:lpstr>FloridaSW_Interest_and_Other_Revenue_Sources</vt:lpstr>
      <vt:lpstr>FSCJ_Capital_Important_Fees</vt:lpstr>
      <vt:lpstr>FSCJ_Combined_Total</vt:lpstr>
      <vt:lpstr>FSCJ_Interest_and_Other_Revenue_Sources</vt:lpstr>
      <vt:lpstr>Gateway_Capital_Important_Fees</vt:lpstr>
      <vt:lpstr>Gateway_Combined_Total</vt:lpstr>
      <vt:lpstr>Gateway_Interest_and_Other_Revenue_Sources</vt:lpstr>
      <vt:lpstr>GulfCoast_Capital_Important_Fees</vt:lpstr>
      <vt:lpstr>GulfCoast_Combined_Total</vt:lpstr>
      <vt:lpstr>GulfCoast_Interest_and_Other_Revenue_Sources</vt:lpstr>
      <vt:lpstr>Hillsborough_Capital_Important_Fees</vt:lpstr>
      <vt:lpstr>Hillsborough_Combined_Total</vt:lpstr>
      <vt:lpstr>Hillsborough_Interest_and_Other_Revenue_Sources</vt:lpstr>
      <vt:lpstr>IndianRiver_Capital_Important_Fees</vt:lpstr>
      <vt:lpstr>IndianRiver_Combined_Total</vt:lpstr>
      <vt:lpstr>IndianRiver_Interest_and_Other_Revenue_Sources</vt:lpstr>
      <vt:lpstr>Interest_and_Other_Revenue_Sources</vt:lpstr>
      <vt:lpstr>LakeSumter_Capital_Important_Fees</vt:lpstr>
      <vt:lpstr>LakeSumter_Combined_Total</vt:lpstr>
      <vt:lpstr>LakeSumter_Interest_and_Other_Revenue_Sources</vt:lpstr>
      <vt:lpstr>MiamiDade_Capital_Important_Fees</vt:lpstr>
      <vt:lpstr>MiamiDade_Combined_Total</vt:lpstr>
      <vt:lpstr>MiamiDade_Interest_and_Other_Revenue_Sources</vt:lpstr>
      <vt:lpstr>NorthFl_Capital_Important_Fees</vt:lpstr>
      <vt:lpstr>NorthFL_Combined_Total</vt:lpstr>
      <vt:lpstr>NorthFL_Interest_and_Other_Revenue_Sources</vt:lpstr>
      <vt:lpstr>NorthwestFL_Capital_Important_Fees</vt:lpstr>
      <vt:lpstr>NorthWestFL_Combined_Total</vt:lpstr>
      <vt:lpstr>NorthwestFL_Interest_and_Other_Revenue_Sources</vt:lpstr>
      <vt:lpstr>PalmBeach_Capital_Important_Fees</vt:lpstr>
      <vt:lpstr>PalmBeach_Combined_Total</vt:lpstr>
      <vt:lpstr>PalmBeach_Interest_and_Other_Revenue_Sources</vt:lpstr>
      <vt:lpstr>PascoHernando_Capital_Important_Fees</vt:lpstr>
      <vt:lpstr>PascoHernando_Combined_Total</vt:lpstr>
      <vt:lpstr>PascoHernando_Interest_and_Other_Revenue_Sources</vt:lpstr>
      <vt:lpstr>Pensacola_Capital_Important_Fees</vt:lpstr>
      <vt:lpstr>Pensacola_Combined_Total</vt:lpstr>
      <vt:lpstr>Pensacola_Interest_and_Other_Revenue_Sources</vt:lpstr>
      <vt:lpstr>Polk_Capital_Important_Fees</vt:lpstr>
      <vt:lpstr>Polk_Combined_Total</vt:lpstr>
      <vt:lpstr>Polk_Interest_and_Other_Revenue_Sources</vt:lpstr>
      <vt:lpstr>BROWARD!Print_Area</vt:lpstr>
      <vt:lpstr>CENTRALFL!Print_Area</vt:lpstr>
      <vt:lpstr>CHIPOLA!Print_Area</vt:lpstr>
      <vt:lpstr>DAYTONA!Print_Area</vt:lpstr>
      <vt:lpstr>EASTERNFL!Print_Area</vt:lpstr>
      <vt:lpstr>'FCS CIF'!Print_Area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  <vt:lpstr>SantaFe_Capital_Important_Fees</vt:lpstr>
      <vt:lpstr>SantaFe_Combined_Total</vt:lpstr>
      <vt:lpstr>SantaFe_Interest_and_Other_Revenue_Sources</vt:lpstr>
      <vt:lpstr>SCFManatee_Capital_Important_Fees</vt:lpstr>
      <vt:lpstr>SCFManatee_Combined_Total</vt:lpstr>
      <vt:lpstr>SCFManatee_Interest_and_Other_Revenue_Sources</vt:lpstr>
      <vt:lpstr>Seminole_Capital_Important_Fees</vt:lpstr>
      <vt:lpstr>Seminole_Combined_Total</vt:lpstr>
      <vt:lpstr>Seminole_Interest_and_Other_Revenue_Sources</vt:lpstr>
      <vt:lpstr>SouthFL_Capital_Important_Fees</vt:lpstr>
      <vt:lpstr>SouthFL_Combined_Total</vt:lpstr>
      <vt:lpstr>SouthFL_Interest_and_Other_Revenue_Sources</vt:lpstr>
      <vt:lpstr>StJohn_Capital_Important_Fees</vt:lpstr>
      <vt:lpstr>StJohns_Combined_Total</vt:lpstr>
      <vt:lpstr>StJohns_Interest_and_Other_Revenue_Sources</vt:lpstr>
      <vt:lpstr>StPete_Capital_Important_Fees</vt:lpstr>
      <vt:lpstr>StPete_Interest_and_Other_Revenue_Sources</vt:lpstr>
      <vt:lpstr>StPeter_Combined_Total</vt:lpstr>
      <vt:lpstr>Tallahassee_Capital_Important_Fees</vt:lpstr>
      <vt:lpstr>Tallahassee_Combined_Total</vt:lpstr>
      <vt:lpstr>Tallahassee_Interest_and_Other_Revenue_Sources</vt:lpstr>
      <vt:lpstr>Valencia_Capital_Important_Fees</vt:lpstr>
      <vt:lpstr>Valencia_Combined_Total</vt:lpstr>
      <vt:lpstr>Valencia_Interest_and_Other_Revenue_Sources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Hart, Yolanda</cp:lastModifiedBy>
  <cp:lastPrinted>2021-02-15T15:35:20Z</cp:lastPrinted>
  <dcterms:created xsi:type="dcterms:W3CDTF">2014-10-13T18:15:16Z</dcterms:created>
  <dcterms:modified xsi:type="dcterms:W3CDTF">2023-12-08T16:03:05Z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