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0-21 Reports\"/>
    </mc:Choice>
  </mc:AlternateContent>
  <bookViews>
    <workbookView xWindow="0" yWindow="0" windowWidth="19200" windowHeight="1086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SNP'!$A$1:$P$134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PENSACOLA!$C$1:$P$141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M135" i="1" l="1"/>
  <c r="K82" i="2" l="1"/>
  <c r="J79" i="2"/>
  <c r="O117" i="2" l="1"/>
  <c r="O118" i="2"/>
  <c r="O119" i="2"/>
  <c r="O120" i="2"/>
  <c r="O121" i="2"/>
  <c r="O122" i="2"/>
  <c r="O123" i="2"/>
  <c r="O124" i="2"/>
  <c r="O125" i="2"/>
  <c r="O126" i="2"/>
  <c r="O127" i="2"/>
  <c r="O105" i="2"/>
  <c r="O106" i="2"/>
  <c r="O107" i="2"/>
  <c r="O108" i="2"/>
  <c r="O109" i="2"/>
  <c r="O110" i="2"/>
  <c r="O111" i="2"/>
  <c r="O112" i="2"/>
  <c r="O88" i="2"/>
  <c r="O89" i="2"/>
  <c r="O90" i="2"/>
  <c r="O91" i="2"/>
  <c r="O92" i="2"/>
  <c r="O93" i="2"/>
  <c r="O94" i="2"/>
  <c r="O95" i="2"/>
  <c r="O96" i="2"/>
  <c r="O97" i="2"/>
  <c r="O98" i="2"/>
  <c r="O9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29" i="2"/>
  <c r="O30" i="2"/>
  <c r="O31" i="2"/>
  <c r="O32" i="2"/>
  <c r="O33" i="2"/>
  <c r="O34" i="2"/>
  <c r="O35" i="2"/>
  <c r="O13" i="2"/>
  <c r="O14" i="2"/>
  <c r="O15" i="2"/>
  <c r="O16" i="2"/>
  <c r="O17" i="2"/>
  <c r="O18" i="2"/>
  <c r="O19" i="2"/>
  <c r="O20" i="2"/>
  <c r="O21" i="2"/>
  <c r="O22" i="2"/>
  <c r="O23" i="2"/>
  <c r="O12" i="2"/>
  <c r="M49" i="2" l="1"/>
  <c r="P49" i="2" s="1"/>
  <c r="M111" i="2"/>
  <c r="P111" i="2" s="1"/>
  <c r="M98" i="2"/>
  <c r="P98" i="2" s="1"/>
  <c r="L74" i="2" l="1"/>
  <c r="K117" i="2"/>
  <c r="L117" i="2"/>
  <c r="N117" i="2"/>
  <c r="K118" i="2"/>
  <c r="L118" i="2"/>
  <c r="N118" i="2"/>
  <c r="L119" i="2"/>
  <c r="K120" i="2"/>
  <c r="L120" i="2"/>
  <c r="N120" i="2"/>
  <c r="L121" i="2"/>
  <c r="L122" i="2"/>
  <c r="L123" i="2"/>
  <c r="L124" i="2"/>
  <c r="L125" i="2"/>
  <c r="K126" i="2"/>
  <c r="L126" i="2"/>
  <c r="N126" i="2"/>
  <c r="L116" i="2"/>
  <c r="O116" i="2"/>
  <c r="O128" i="2" s="1" a="1"/>
  <c r="L105" i="2"/>
  <c r="L106" i="2"/>
  <c r="L107" i="2"/>
  <c r="L108" i="2"/>
  <c r="L109" i="2"/>
  <c r="L110" i="2"/>
  <c r="L104" i="2"/>
  <c r="O104" i="2"/>
  <c r="L87" i="2"/>
  <c r="O87" i="2"/>
  <c r="L14" i="2"/>
  <c r="L15" i="2"/>
  <c r="L16" i="2"/>
  <c r="L17" i="2"/>
  <c r="L18" i="2"/>
  <c r="L19" i="2"/>
  <c r="L20" i="2"/>
  <c r="L21" i="2"/>
  <c r="L22" i="2"/>
  <c r="L23" i="2"/>
  <c r="L29" i="2"/>
  <c r="L30" i="2"/>
  <c r="L31" i="2"/>
  <c r="L32" i="2"/>
  <c r="L33" i="2"/>
  <c r="L34" i="2"/>
  <c r="L35" i="2"/>
  <c r="L28" i="2"/>
  <c r="O28" i="2"/>
  <c r="L43" i="2"/>
  <c r="O43" i="2"/>
  <c r="L44" i="2"/>
  <c r="O44" i="2"/>
  <c r="L45" i="2"/>
  <c r="O45" i="2"/>
  <c r="L46" i="2"/>
  <c r="O46" i="2"/>
  <c r="L47" i="2"/>
  <c r="O47" i="2"/>
  <c r="L48" i="2"/>
  <c r="O48" i="2"/>
  <c r="L42" i="2"/>
  <c r="O42" i="2"/>
  <c r="L56" i="2"/>
  <c r="L57" i="2"/>
  <c r="L58" i="2"/>
  <c r="L59" i="2"/>
  <c r="L60" i="2"/>
  <c r="L61" i="2"/>
  <c r="L62" i="2"/>
  <c r="L63" i="2"/>
  <c r="K64" i="2"/>
  <c r="L64" i="2"/>
  <c r="N64" i="2"/>
  <c r="L65" i="2"/>
  <c r="L66" i="2"/>
  <c r="L67" i="2"/>
  <c r="L68" i="2"/>
  <c r="L69" i="2"/>
  <c r="L70" i="2"/>
  <c r="L71" i="2"/>
  <c r="L72" i="2"/>
  <c r="L73" i="2"/>
  <c r="L75" i="2"/>
  <c r="L55" i="2"/>
  <c r="O55" i="2"/>
  <c r="L88" i="2"/>
  <c r="L89" i="2"/>
  <c r="L90" i="2"/>
  <c r="L91" i="2"/>
  <c r="L92" i="2"/>
  <c r="L93" i="2"/>
  <c r="L94" i="2"/>
  <c r="L95" i="2"/>
  <c r="L96" i="2"/>
  <c r="L97" i="2"/>
  <c r="O85" i="2"/>
  <c r="M64" i="2" l="1"/>
  <c r="P64" i="2" s="1"/>
  <c r="M126" i="2"/>
  <c r="P126" i="2" s="1"/>
  <c r="M117" i="2"/>
  <c r="P117" i="2" s="1"/>
  <c r="M120" i="2"/>
  <c r="P120" i="2" s="1"/>
  <c r="M118" i="2"/>
  <c r="P118" i="2" s="1"/>
  <c r="O128" i="2"/>
  <c r="L12" i="2" l="1"/>
  <c r="L13" i="2" l="1"/>
  <c r="L127" i="2" l="1"/>
  <c r="L128" i="2" l="1" a="1"/>
  <c r="L128" i="2" s="1"/>
  <c r="N124" i="2"/>
  <c r="N110" i="2"/>
  <c r="N104" i="2"/>
  <c r="N95" i="2"/>
  <c r="N89" i="2"/>
  <c r="N72" i="2"/>
  <c r="N67" i="2"/>
  <c r="N66" i="2"/>
  <c r="N59" i="2"/>
  <c r="N47" i="2"/>
  <c r="N44" i="2"/>
  <c r="N32" i="2"/>
  <c r="N21" i="2"/>
  <c r="N20" i="2"/>
  <c r="N19" i="2"/>
  <c r="N16" i="2"/>
  <c r="N14" i="2"/>
  <c r="N30" i="2" l="1"/>
  <c r="N13" i="2"/>
  <c r="N18" i="2"/>
  <c r="N75" i="2"/>
  <c r="N62" i="2"/>
  <c r="N96" i="2"/>
  <c r="N125" i="2"/>
  <c r="N22" i="2"/>
  <c r="N23" i="2"/>
  <c r="N33" i="2"/>
  <c r="N34" i="2"/>
  <c r="N70" i="2"/>
  <c r="N87" i="2"/>
  <c r="N17" i="2"/>
  <c r="N57" i="2"/>
  <c r="N65" i="2"/>
  <c r="N68" i="2"/>
  <c r="N93" i="2"/>
  <c r="N108" i="2"/>
  <c r="N122" i="2"/>
  <c r="N15" i="2"/>
  <c r="N28" i="2"/>
  <c r="N29" i="2"/>
  <c r="N45" i="2"/>
  <c r="N48" i="2"/>
  <c r="N55" i="2"/>
  <c r="N63" i="2"/>
  <c r="N71" i="2"/>
  <c r="N74" i="2"/>
  <c r="N88" i="2"/>
  <c r="N91" i="2"/>
  <c r="N106" i="2"/>
  <c r="N119" i="2"/>
  <c r="N31" i="2"/>
  <c r="N69" i="2"/>
  <c r="N94" i="2"/>
  <c r="N109" i="2"/>
  <c r="N123" i="2"/>
  <c r="N73" i="2"/>
  <c r="N92" i="2"/>
  <c r="N107" i="2"/>
  <c r="N116" i="2"/>
  <c r="N58" i="2"/>
  <c r="N61" i="2"/>
  <c r="N97" i="2"/>
  <c r="N35" i="2"/>
  <c r="N43" i="2"/>
  <c r="N46" i="2"/>
  <c r="N90" i="2"/>
  <c r="N12" i="2"/>
  <c r="N60" i="2"/>
  <c r="N42" i="2" l="1"/>
  <c r="N56" i="2"/>
  <c r="N121" i="2"/>
  <c r="N105" i="2" l="1"/>
  <c r="N127" i="2" l="1"/>
  <c r="N128" i="2" l="1" a="1"/>
  <c r="N128" i="2" s="1"/>
  <c r="K124" i="2"/>
  <c r="M124" i="2" s="1"/>
  <c r="P124" i="2" s="1"/>
  <c r="K121" i="2"/>
  <c r="M121" i="2" s="1"/>
  <c r="P121" i="2" s="1"/>
  <c r="K110" i="2"/>
  <c r="M110" i="2" s="1"/>
  <c r="P110" i="2" s="1"/>
  <c r="K105" i="2"/>
  <c r="M105" i="2" s="1"/>
  <c r="P105" i="2" s="1"/>
  <c r="K104" i="2"/>
  <c r="M104" i="2" s="1"/>
  <c r="P104" i="2" s="1"/>
  <c r="K89" i="2"/>
  <c r="M89" i="2" s="1"/>
  <c r="P89" i="2" s="1"/>
  <c r="K71" i="2"/>
  <c r="M71" i="2" s="1"/>
  <c r="P71" i="2" s="1"/>
  <c r="K65" i="2"/>
  <c r="M65" i="2" s="1"/>
  <c r="P65" i="2" s="1"/>
  <c r="K59" i="2"/>
  <c r="M59" i="2" s="1"/>
  <c r="P59" i="2" s="1"/>
  <c r="K56" i="2"/>
  <c r="M56" i="2" s="1"/>
  <c r="P56" i="2" s="1"/>
  <c r="K55" i="2"/>
  <c r="M55" i="2" s="1"/>
  <c r="P55" i="2" s="1"/>
  <c r="K44" i="2"/>
  <c r="M44" i="2" s="1"/>
  <c r="P44" i="2" s="1"/>
  <c r="K43" i="2"/>
  <c r="M43" i="2" s="1"/>
  <c r="P43" i="2" s="1"/>
  <c r="K32" i="2"/>
  <c r="M32" i="2" s="1"/>
  <c r="P32" i="2" s="1"/>
  <c r="K22" i="2"/>
  <c r="M22" i="2" s="1"/>
  <c r="P22" i="2" s="1"/>
  <c r="K21" i="2"/>
  <c r="M21" i="2" s="1"/>
  <c r="P21" i="2" s="1"/>
  <c r="K18" i="2"/>
  <c r="M18" i="2" s="1"/>
  <c r="P18" i="2" s="1"/>
  <c r="K20" i="2" l="1"/>
  <c r="M20" i="2" s="1"/>
  <c r="P20" i="2" s="1"/>
  <c r="K45" i="2"/>
  <c r="M45" i="2" s="1"/>
  <c r="P45" i="2" s="1"/>
  <c r="K69" i="2"/>
  <c r="M69" i="2" s="1"/>
  <c r="P69" i="2" s="1"/>
  <c r="K74" i="2"/>
  <c r="M74" i="2" s="1"/>
  <c r="P74" i="2" s="1"/>
  <c r="K91" i="2"/>
  <c r="M91" i="2" s="1"/>
  <c r="P91" i="2" s="1"/>
  <c r="K97" i="2"/>
  <c r="M97" i="2" s="1"/>
  <c r="P97" i="2" s="1"/>
  <c r="K106" i="2"/>
  <c r="M106" i="2" s="1"/>
  <c r="P106" i="2" s="1"/>
  <c r="K123" i="2"/>
  <c r="M123" i="2" s="1"/>
  <c r="P123" i="2" s="1"/>
  <c r="K46" i="2"/>
  <c r="M46" i="2" s="1"/>
  <c r="P46" i="2" s="1"/>
  <c r="K70" i="2"/>
  <c r="M70" i="2" s="1"/>
  <c r="P70" i="2" s="1"/>
  <c r="K75" i="2"/>
  <c r="M75" i="2" s="1"/>
  <c r="P75" i="2" s="1"/>
  <c r="K87" i="2"/>
  <c r="M87" i="2" s="1"/>
  <c r="P87" i="2" s="1"/>
  <c r="K92" i="2"/>
  <c r="M92" i="2" s="1"/>
  <c r="P92" i="2" s="1"/>
  <c r="K107" i="2"/>
  <c r="M107" i="2" s="1"/>
  <c r="P107" i="2" s="1"/>
  <c r="K17" i="2"/>
  <c r="M17" i="2" s="1"/>
  <c r="P17" i="2" s="1"/>
  <c r="K33" i="2"/>
  <c r="M33" i="2" s="1"/>
  <c r="P33" i="2" s="1"/>
  <c r="K47" i="2"/>
  <c r="M47" i="2" s="1"/>
  <c r="P47" i="2" s="1"/>
  <c r="K60" i="2"/>
  <c r="M60" i="2" s="1"/>
  <c r="P60" i="2" s="1"/>
  <c r="K88" i="2"/>
  <c r="M88" i="2" s="1"/>
  <c r="P88" i="2" s="1"/>
  <c r="K93" i="2"/>
  <c r="M93" i="2" s="1"/>
  <c r="P93" i="2" s="1"/>
  <c r="K108" i="2"/>
  <c r="M108" i="2" s="1"/>
  <c r="P108" i="2" s="1"/>
  <c r="K116" i="2"/>
  <c r="M116" i="2" s="1"/>
  <c r="K29" i="2"/>
  <c r="M29" i="2" s="1"/>
  <c r="P29" i="2" s="1"/>
  <c r="K34" i="2"/>
  <c r="M34" i="2" s="1"/>
  <c r="P34" i="2" s="1"/>
  <c r="K48" i="2"/>
  <c r="M48" i="2" s="1"/>
  <c r="P48" i="2" s="1"/>
  <c r="K61" i="2"/>
  <c r="M61" i="2" s="1"/>
  <c r="P61" i="2" s="1"/>
  <c r="K66" i="2"/>
  <c r="M66" i="2" s="1"/>
  <c r="P66" i="2" s="1"/>
  <c r="K94" i="2"/>
  <c r="M94" i="2" s="1"/>
  <c r="P94" i="2" s="1"/>
  <c r="K109" i="2"/>
  <c r="M109" i="2" s="1"/>
  <c r="P109" i="2" s="1"/>
  <c r="K119" i="2"/>
  <c r="M119" i="2" s="1"/>
  <c r="P119" i="2" s="1"/>
  <c r="K125" i="2"/>
  <c r="M125" i="2" s="1"/>
  <c r="P125" i="2" s="1"/>
  <c r="K67" i="2"/>
  <c r="M67" i="2" s="1"/>
  <c r="P67" i="2" s="1"/>
  <c r="K95" i="2"/>
  <c r="M95" i="2" s="1"/>
  <c r="P95" i="2" s="1"/>
  <c r="K15" i="2"/>
  <c r="M15" i="2" s="1"/>
  <c r="P15" i="2" s="1"/>
  <c r="K16" i="2"/>
  <c r="M16" i="2" s="1"/>
  <c r="P16" i="2" s="1"/>
  <c r="K13" i="2"/>
  <c r="M13" i="2" s="1"/>
  <c r="P13" i="2" s="1"/>
  <c r="K30" i="2"/>
  <c r="M30" i="2" s="1"/>
  <c r="P30" i="2" s="1"/>
  <c r="K35" i="2"/>
  <c r="M35" i="2" s="1"/>
  <c r="P35" i="2" s="1"/>
  <c r="K57" i="2"/>
  <c r="M57" i="2" s="1"/>
  <c r="P57" i="2" s="1"/>
  <c r="K62" i="2"/>
  <c r="M62" i="2" s="1"/>
  <c r="P62" i="2" s="1"/>
  <c r="K72" i="2"/>
  <c r="M72" i="2" s="1"/>
  <c r="P72" i="2" s="1"/>
  <c r="K14" i="2"/>
  <c r="M14" i="2" s="1"/>
  <c r="P14" i="2" s="1"/>
  <c r="K19" i="2"/>
  <c r="M19" i="2" s="1"/>
  <c r="P19" i="2" s="1"/>
  <c r="K23" i="2"/>
  <c r="M23" i="2" s="1"/>
  <c r="P23" i="2" s="1"/>
  <c r="K31" i="2"/>
  <c r="M31" i="2" s="1"/>
  <c r="P31" i="2" s="1"/>
  <c r="K58" i="2"/>
  <c r="M58" i="2" s="1"/>
  <c r="P58" i="2" s="1"/>
  <c r="K63" i="2"/>
  <c r="M63" i="2" s="1"/>
  <c r="P63" i="2" s="1"/>
  <c r="K68" i="2"/>
  <c r="M68" i="2" s="1"/>
  <c r="P68" i="2" s="1"/>
  <c r="K73" i="2"/>
  <c r="M73" i="2" s="1"/>
  <c r="P73" i="2" s="1"/>
  <c r="K90" i="2"/>
  <c r="M90" i="2" s="1"/>
  <c r="P90" i="2" s="1"/>
  <c r="K96" i="2"/>
  <c r="M96" i="2" s="1"/>
  <c r="P96" i="2" s="1"/>
  <c r="K122" i="2"/>
  <c r="M122" i="2" s="1"/>
  <c r="P122" i="2" s="1"/>
  <c r="P116" i="2" l="1"/>
  <c r="K127" i="2"/>
  <c r="M127" i="2" s="1"/>
  <c r="M128" i="2" s="1" a="1"/>
  <c r="P127" i="2" l="1"/>
  <c r="M128" i="2"/>
  <c r="P128" i="2" l="1" a="1"/>
  <c r="P128" i="2" s="1"/>
  <c r="O50" i="2"/>
  <c r="K42" i="2"/>
  <c r="M42" i="2" s="1"/>
  <c r="M50" i="2" l="1"/>
  <c r="P42" i="2"/>
  <c r="N50" i="2"/>
  <c r="K128" i="2" a="1"/>
  <c r="K128" i="2" s="1"/>
  <c r="K112" i="2" l="1"/>
  <c r="L112" i="2"/>
  <c r="K99" i="2" a="1"/>
  <c r="L99" i="2" a="1"/>
  <c r="K28" i="2"/>
  <c r="M28" i="2" s="1"/>
  <c r="P28" i="2" s="1"/>
  <c r="K12" i="2"/>
  <c r="M12" i="2" s="1"/>
  <c r="P12" i="2" s="1"/>
  <c r="M112" i="2" l="1"/>
  <c r="L99" i="2"/>
  <c r="K99" i="2"/>
  <c r="L77" i="2" a="1"/>
  <c r="L77" i="2" s="1"/>
  <c r="L50" i="2"/>
  <c r="L37" i="2" a="1"/>
  <c r="L37" i="2" s="1"/>
  <c r="L25" i="2" a="1"/>
  <c r="L25" i="2" s="1"/>
  <c r="K77" i="2" a="1"/>
  <c r="K77" i="2" s="1"/>
  <c r="K50" i="2"/>
  <c r="K37" i="2" a="1"/>
  <c r="K37" i="2" s="1"/>
  <c r="K25" i="2" a="1"/>
  <c r="K25" i="2" s="1"/>
  <c r="M99" i="2" l="1"/>
  <c r="K39" i="2"/>
  <c r="K51" i="2" s="1"/>
  <c r="K101" i="2"/>
  <c r="K113" i="2" s="1"/>
  <c r="K130" i="2" s="1"/>
  <c r="L101" i="2"/>
  <c r="L113" i="2" s="1"/>
  <c r="L130" i="2" s="1"/>
  <c r="L39" i="2"/>
  <c r="L51" i="2" s="1"/>
  <c r="K134" i="2" l="1"/>
  <c r="L134" i="2"/>
  <c r="N113" i="2" l="1"/>
  <c r="O77" i="2" l="1" a="1"/>
  <c r="O77" i="2" s="1"/>
  <c r="M77" i="2" l="1" a="1"/>
  <c r="M77" i="2" s="1"/>
  <c r="M37" i="2" a="1"/>
  <c r="M37" i="2" s="1"/>
  <c r="O25" i="2" a="1"/>
  <c r="O25" i="2" s="1"/>
  <c r="P50" i="2" l="1"/>
  <c r="P112" i="2" l="1"/>
  <c r="P99" i="2"/>
  <c r="O37" i="2" a="1"/>
  <c r="O37" i="2" s="1"/>
  <c r="O39" i="2" s="1"/>
  <c r="M25" i="2" a="1"/>
  <c r="M25" i="2" s="1"/>
  <c r="M39" i="2" s="1"/>
  <c r="M51" i="2" s="1"/>
  <c r="P77" i="2" l="1" a="1"/>
  <c r="P77" i="2" s="1"/>
  <c r="O51" i="2"/>
  <c r="P37" i="2" a="1"/>
  <c r="P37" i="2" s="1"/>
  <c r="O101" i="2"/>
  <c r="P25" i="2" a="1"/>
  <c r="P25" i="2" s="1"/>
  <c r="M101" i="2"/>
  <c r="M113" i="2" s="1"/>
  <c r="M130" i="2" s="1"/>
  <c r="M134" i="2" s="1"/>
  <c r="P39" i="2" l="1"/>
  <c r="P51" i="2" s="1"/>
  <c r="O113" i="2"/>
  <c r="O130" i="2" s="1"/>
  <c r="O134" i="2" s="1"/>
  <c r="P101" i="2"/>
  <c r="P113" i="2" l="1"/>
  <c r="P130" i="2" l="1"/>
  <c r="P134" i="2" s="1"/>
</calcChain>
</file>

<file path=xl/comments1.xml><?xml version="1.0" encoding="utf-8"?>
<comments xmlns="http://schemas.openxmlformats.org/spreadsheetml/2006/main">
  <authors>
    <author>claire.cotton-watkins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claire.cotton-watkins</author>
    <author>tc={35C263E2-9062-495D-AC8F-9B9134B7AF90}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O126" authorId="2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is what is designated for athletics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<sst xmlns="http://schemas.openxmlformats.org/spreadsheetml/2006/main" count="7917" uniqueCount="263">
  <si>
    <t>BASIC FINANCIAL STATEMENTS</t>
  </si>
  <si>
    <t>Version:</t>
  </si>
  <si>
    <t>A COMPONENT UNIT OF THE STATE OF FLORIDA</t>
  </si>
  <si>
    <t>STATEMENT OF NET POSITION</t>
  </si>
  <si>
    <t>College</t>
  </si>
  <si>
    <t>Component</t>
  </si>
  <si>
    <t>Totals</t>
  </si>
  <si>
    <t>Unit</t>
  </si>
  <si>
    <t>ASSETS</t>
  </si>
  <si>
    <t>DOE</t>
  </si>
  <si>
    <t>DFS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</si>
  <si>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</si>
  <si>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</si>
  <si>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</si>
  <si>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</si>
  <si>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</si>
  <si>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</si>
  <si>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</si>
  <si>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</si>
  <si>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</si>
  <si>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</si>
  <si>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</si>
  <si>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</si>
  <si>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</si>
  <si>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</si>
  <si>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</si>
  <si>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</si>
  <si>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</si>
  <si>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</si>
  <si>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</si>
  <si>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</si>
  <si>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</si>
  <si>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</si>
  <si>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</si>
  <si>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</si>
  <si>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</si>
  <si>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</si>
  <si>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</si>
  <si>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</si>
  <si>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</si>
  <si>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</si>
  <si>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</si>
  <si>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</si>
  <si>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</si>
  <si>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</si>
  <si>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</si>
  <si>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</si>
  <si>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</si>
  <si>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</si>
  <si>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</si>
  <si>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</si>
  <si>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</si>
  <si>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</si>
  <si>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</si>
  <si>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</si>
  <si>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</si>
  <si>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</si>
  <si>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</si>
  <si>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</si>
  <si>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</si>
  <si>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</si>
  <si>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</si>
  <si>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</si>
  <si>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</si>
  <si>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</si>
  <si>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</si>
  <si>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</si>
  <si>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</si>
  <si>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</si>
  <si>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</si>
  <si>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</si>
  <si>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</si>
  <si>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</si>
  <si>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</si>
  <si>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</si>
  <si>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</si>
  <si>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</si>
  <si>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</si>
  <si>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</si>
  <si>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</si>
  <si>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</si>
  <si>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</si>
  <si>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</si>
  <si>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</si>
  <si>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</si>
  <si>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</si>
  <si>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</si>
  <si>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</si>
  <si>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</si>
  <si>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</si>
  <si>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</si>
  <si>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</si>
  <si>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</si>
  <si>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</si>
  <si>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</si>
  <si>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</si>
  <si>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</si>
  <si>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</si>
  <si>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</si>
  <si>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</si>
  <si>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</si>
  <si>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</si>
  <si>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</si>
  <si>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</si>
  <si>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</si>
  <si>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</si>
  <si>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</si>
  <si>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</si>
  <si>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</si>
  <si>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</si>
  <si>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</si>
  <si>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</si>
  <si>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</si>
  <si>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</si>
  <si>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</si>
  <si>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</si>
  <si>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</si>
  <si>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</si>
  <si>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</si>
  <si>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</si>
  <si>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</si>
  <si>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</si>
  <si>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</si>
  <si>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</si>
  <si>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</si>
  <si>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</si>
  <si>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</si>
  <si>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</si>
  <si>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</si>
  <si>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</si>
  <si>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</si>
  <si>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</si>
  <si>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</si>
  <si>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</si>
  <si>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</si>
  <si>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</si>
  <si>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</si>
  <si>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</si>
  <si>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</si>
  <si>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</si>
  <si>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</si>
  <si>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</si>
  <si>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</si>
  <si>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</si>
  <si>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</si>
  <si>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</si>
  <si>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</si>
  <si>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</si>
  <si>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</si>
  <si>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</si>
  <si>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</si>
  <si>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</si>
  <si>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</si>
  <si>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</si>
  <si>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</si>
  <si>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</si>
  <si>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</si>
  <si>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</si>
  <si>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</si>
  <si>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</si>
  <si>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</si>
  <si>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</si>
  <si>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</si>
  <si>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</si>
  <si>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</si>
  <si>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</si>
  <si>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</si>
  <si>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</si>
  <si>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</si>
  <si>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</si>
  <si>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</si>
  <si>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</si>
  <si>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</si>
  <si>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</si>
  <si>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</si>
  <si>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</si>
  <si>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</si>
  <si>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</si>
  <si>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</si>
  <si>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</si>
  <si>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</si>
  <si>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</si>
  <si>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</si>
  <si>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</si>
  <si>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</si>
  <si>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</si>
  <si>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</si>
  <si>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</si>
  <si>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</si>
  <si>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</si>
  <si>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</si>
  <si>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</si>
  <si>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</si>
  <si>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</si>
  <si>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(from AGL)</t>
  </si>
  <si>
    <t>Adjustments</t>
  </si>
  <si>
    <t>NCL0755</t>
  </si>
  <si>
    <t>47900</t>
  </si>
  <si>
    <t>Deferred Inflows - Irrevocable Split-Interest Agreements</t>
  </si>
  <si>
    <t>NCA0325</t>
  </si>
  <si>
    <t>NCL0710</t>
  </si>
  <si>
    <t>47100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</si>
  <si>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</si>
  <si>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</si>
  <si>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</si>
  <si>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</si>
  <si>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</si>
  <si>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</si>
  <si>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</si>
  <si>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</si>
  <si>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</si>
  <si>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</si>
  <si>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</si>
  <si>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</si>
  <si>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NCA0770</t>
  </si>
  <si>
    <t>23900</t>
  </si>
  <si>
    <t>Deferred Outflows of Resources - Asset Retirement Obligations</t>
  </si>
  <si>
    <t xml:space="preserve">Deferred Outflows of Resources - Lease Agreements </t>
  </si>
  <si>
    <t>Deferred Outflows - Accumulated Decrease in Fair Value of Securities</t>
  </si>
  <si>
    <t>CL1225</t>
  </si>
  <si>
    <t>38400</t>
  </si>
  <si>
    <t xml:space="preserve">Asset Retirement Obligations - Current </t>
  </si>
  <si>
    <t>NCL0425</t>
  </si>
  <si>
    <t>48400</t>
  </si>
  <si>
    <t xml:space="preserve">Asset Retirement Obligations - Non Current </t>
  </si>
  <si>
    <t xml:space="preserve">Deferred Inflows - Lease Agreements </t>
  </si>
  <si>
    <t>Deferred Inflows - Accumulated Increase in Fair Value of Securities</t>
  </si>
  <si>
    <t>EASTERN FLORIDA STATE COLLEGE</t>
  </si>
  <si>
    <t>BROWARD COLLEGE</t>
  </si>
  <si>
    <t>COLLEGE OF CENTRAL FLORIDA</t>
  </si>
  <si>
    <t>CHIPOLA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</si>
  <si>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</si>
  <si>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</si>
  <si>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</si>
  <si>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</si>
  <si>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</si>
  <si>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</si>
  <si>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</si>
  <si>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</si>
  <si>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</si>
  <si>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</si>
  <si>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</si>
  <si>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</si>
  <si>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</si>
  <si>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</si>
  <si>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</si>
  <si>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</si>
  <si>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</si>
  <si>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</si>
  <si>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</si>
  <si>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</si>
  <si>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</si>
  <si>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BASIC FINANCIAL STATEMENT</t>
  </si>
  <si>
    <t>THE COLLEGE OF THE FLORIDA KEYS</t>
  </si>
  <si>
    <t>NORTH FLORIDA COLLEGE</t>
  </si>
  <si>
    <t>AND NET POSITION</t>
  </si>
  <si>
    <t xml:space="preserve">TOTAL LIABILITIES, DEFERRED INFLOWS OF RESOURCES </t>
  </si>
  <si>
    <t>TOTAL LIABILITIES, DEFERRED INFLOWS OF RESOURCES AND NET POSITION</t>
  </si>
  <si>
    <t>2021.v01</t>
  </si>
  <si>
    <t>For the Fiscal Year Ended June 30, 2021</t>
  </si>
  <si>
    <t>DAYTONA STATE COLLEGE</t>
  </si>
  <si>
    <t>Still need to enter Net Position info for Foundation</t>
  </si>
  <si>
    <t>NCL0756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</si>
</sst>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  <numFmt numFmtId="169" formatCode="_(&quot;$&quot;* #,##0.00_);_(&quot;$&quot;* \(#,##0.00\);_(&quot;$&quot;* &quot;&quot;??_);_(@_)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8" fillId="19" borderId="0" applyNumberFormat="0" applyBorder="0" applyAlignment="0" applyProtection="0"/>
    <xf numFmtId="0" fontId="1" fillId="5" borderId="0" applyNumberFormat="0" applyBorder="0" applyAlignment="0" applyProtection="0"/>
    <xf numFmtId="0" fontId="18" fillId="20" borderId="0" applyNumberFormat="0" applyBorder="0" applyAlignment="0" applyProtection="0"/>
    <xf numFmtId="0" fontId="1" fillId="7" borderId="0" applyNumberFormat="0" applyBorder="0" applyAlignment="0" applyProtection="0"/>
    <xf numFmtId="0" fontId="18" fillId="21" borderId="0" applyNumberFormat="0" applyBorder="0" applyAlignment="0" applyProtection="0"/>
    <xf numFmtId="0" fontId="1" fillId="9" borderId="0" applyNumberFormat="0" applyBorder="0" applyAlignment="0" applyProtection="0"/>
    <xf numFmtId="0" fontId="18" fillId="22" borderId="0" applyNumberFormat="0" applyBorder="0" applyAlignment="0" applyProtection="0"/>
    <xf numFmtId="0" fontId="1" fillId="11" borderId="0" applyNumberFormat="0" applyBorder="0" applyAlignment="0" applyProtection="0"/>
    <xf numFmtId="0" fontId="18" fillId="23" borderId="0" applyNumberFormat="0" applyBorder="0" applyAlignment="0" applyProtection="0"/>
    <xf numFmtId="0" fontId="1" fillId="13" borderId="0" applyNumberFormat="0" applyBorder="0" applyAlignment="0" applyProtection="0"/>
    <xf numFmtId="0" fontId="18" fillId="24" borderId="0" applyNumberFormat="0" applyBorder="0" applyAlignment="0" applyProtection="0"/>
    <xf numFmtId="0" fontId="1" fillId="4" borderId="0" applyNumberFormat="0" applyBorder="0" applyAlignment="0" applyProtection="0"/>
    <xf numFmtId="0" fontId="18" fillId="25" borderId="0" applyNumberFormat="0" applyBorder="0" applyAlignment="0" applyProtection="0"/>
    <xf numFmtId="0" fontId="1" fillId="6" borderId="0" applyNumberFormat="0" applyBorder="0" applyAlignment="0" applyProtection="0"/>
    <xf numFmtId="0" fontId="18" fillId="26" borderId="0" applyNumberFormat="0" applyBorder="0" applyAlignment="0" applyProtection="0"/>
    <xf numFmtId="0" fontId="1" fillId="8" borderId="0" applyNumberFormat="0" applyBorder="0" applyAlignment="0" applyProtection="0"/>
    <xf numFmtId="0" fontId="18" fillId="21" borderId="0" applyNumberFormat="0" applyBorder="0" applyAlignment="0" applyProtection="0"/>
    <xf numFmtId="0" fontId="1" fillId="10" borderId="0" applyNumberFormat="0" applyBorder="0" applyAlignment="0" applyProtection="0"/>
    <xf numFmtId="0" fontId="18" fillId="24" borderId="0" applyNumberFormat="0" applyBorder="0" applyAlignment="0" applyProtection="0"/>
    <xf numFmtId="0" fontId="1" fillId="12" borderId="0" applyNumberFormat="0" applyBorder="0" applyAlignment="0" applyProtection="0"/>
    <xf numFmtId="0" fontId="18" fillId="27" borderId="0" applyNumberFormat="0" applyBorder="0" applyAlignment="0" applyProtection="0"/>
    <xf numFmtId="0" fontId="1" fillId="14" borderId="0" applyNumberFormat="0" applyBorder="0" applyAlignment="0" applyProtection="0"/>
    <xf numFmtId="0" fontId="19" fillId="28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5" borderId="0" applyNumberFormat="0" applyBorder="0" applyAlignment="0" applyProtection="0"/>
    <xf numFmtId="0" fontId="20" fillId="19" borderId="0" applyNumberFormat="0" applyBorder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2" fillId="37" borderId="8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23" borderId="7" applyNumberFormat="0" applyAlignment="0" applyProtection="0"/>
    <xf numFmtId="0" fontId="31" fillId="23" borderId="7" applyNumberFormat="0" applyAlignment="0" applyProtection="0"/>
    <xf numFmtId="0" fontId="32" fillId="0" borderId="12" applyNumberFormat="0" applyFill="0" applyAlignment="0" applyProtection="0"/>
    <xf numFmtId="0" fontId="33" fillId="38" borderId="0" applyNumberFormat="0" applyBorder="0" applyAlignment="0" applyProtection="0"/>
    <xf numFmtId="0" fontId="6" fillId="0" borderId="0"/>
    <xf numFmtId="0" fontId="6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4" fillId="0" borderId="0"/>
    <xf numFmtId="0" fontId="23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5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6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1" fillId="0" borderId="0"/>
    <xf numFmtId="0" fontId="6" fillId="0" borderId="0"/>
    <xf numFmtId="0" fontId="34" fillId="0" borderId="0"/>
    <xf numFmtId="0" fontId="1" fillId="0" borderId="0"/>
    <xf numFmtId="0" fontId="35" fillId="0" borderId="0"/>
    <xf numFmtId="0" fontId="34" fillId="0" borderId="0"/>
    <xf numFmtId="0" fontId="6" fillId="0" borderId="0"/>
    <xf numFmtId="0" fontId="35" fillId="0" borderId="0"/>
    <xf numFmtId="0" fontId="6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5" fillId="0" borderId="0"/>
    <xf numFmtId="0" fontId="6" fillId="39" borderId="13" applyNumberFormat="0" applyFont="0" applyAlignment="0" applyProtection="0"/>
    <xf numFmtId="0" fontId="1" fillId="2" borderId="1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1" fillId="2" borderId="1" applyNumberFormat="0" applyFon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21" fillId="36" borderId="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31" fillId="23" borderId="7" applyNumberFormat="0" applyAlignment="0" applyProtection="0"/>
    <xf numFmtId="0" fontId="2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6" fillId="0" borderId="0"/>
    <xf numFmtId="0" fontId="2" fillId="0" borderId="0"/>
    <xf numFmtId="0" fontId="34" fillId="0" borderId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6" fillId="39" borderId="13" applyNumberFormat="0" applyFon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0" fontId="36" fillId="36" borderId="14" applyNumberFormat="0" applyAlignment="0" applyProtection="0"/>
    <xf numFmtId="9" fontId="2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0" applyNumberFormat="0" applyBorder="0" applyAlignment="0" applyProtection="0"/>
    <xf numFmtId="0" fontId="45" fillId="41" borderId="0" applyNumberFormat="0" applyBorder="0" applyAlignment="0" applyProtection="0"/>
    <xf numFmtId="0" fontId="46" fillId="42" borderId="0" applyNumberFormat="0" applyBorder="0" applyAlignment="0" applyProtection="0"/>
    <xf numFmtId="0" fontId="47" fillId="43" borderId="19" applyNumberFormat="0" applyAlignment="0" applyProtection="0"/>
    <xf numFmtId="0" fontId="48" fillId="44" borderId="20" applyNumberFormat="0" applyAlignment="0" applyProtection="0"/>
    <xf numFmtId="0" fontId="49" fillId="44" borderId="19" applyNumberFormat="0" applyAlignment="0" applyProtection="0"/>
    <xf numFmtId="0" fontId="50" fillId="0" borderId="21" applyNumberFormat="0" applyFill="0" applyAlignment="0" applyProtection="0"/>
    <xf numFmtId="0" fontId="51" fillId="45" borderId="22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55" fillId="4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55" borderId="0" applyNumberFormat="0" applyBorder="0" applyAlignment="0" applyProtection="0"/>
    <xf numFmtId="0" fontId="55" fillId="56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57" borderId="0" applyNumberFormat="0" applyBorder="0" applyAlignment="0" applyProtection="0"/>
    <xf numFmtId="0" fontId="6" fillId="39" borderId="36" applyNumberFormat="0" applyFont="0" applyAlignment="0" applyProtection="0"/>
    <xf numFmtId="0" fontId="6" fillId="39" borderId="32" applyNumberFormat="0" applyFont="0" applyAlignment="0" applyProtection="0"/>
    <xf numFmtId="0" fontId="31" fillId="23" borderId="37" applyNumberFormat="0" applyAlignment="0" applyProtection="0"/>
    <xf numFmtId="0" fontId="21" fillId="36" borderId="37" applyNumberFormat="0" applyAlignment="0" applyProtection="0"/>
    <xf numFmtId="0" fontId="6" fillId="39" borderId="36" applyNumberFormat="0" applyFont="0" applyAlignment="0" applyProtection="0"/>
    <xf numFmtId="0" fontId="38" fillId="0" borderId="39" applyNumberFormat="0" applyFill="0" applyAlignment="0" applyProtection="0"/>
    <xf numFmtId="0" fontId="38" fillId="0" borderId="39" applyNumberFormat="0" applyFill="0" applyAlignment="0" applyProtection="0"/>
    <xf numFmtId="0" fontId="31" fillId="23" borderId="37" applyNumberFormat="0" applyAlignment="0" applyProtection="0"/>
    <xf numFmtId="0" fontId="31" fillId="23" borderId="37" applyNumberFormat="0" applyAlignment="0" applyProtection="0"/>
    <xf numFmtId="0" fontId="6" fillId="39" borderId="36" applyNumberFormat="0" applyFont="0" applyAlignment="0" applyProtection="0"/>
    <xf numFmtId="0" fontId="21" fillId="36" borderId="37" applyNumberFormat="0" applyAlignment="0" applyProtection="0"/>
    <xf numFmtId="0" fontId="36" fillId="36" borderId="38" applyNumberFormat="0" applyAlignment="0" applyProtection="0"/>
    <xf numFmtId="0" fontId="6" fillId="39" borderId="28" applyNumberFormat="0" applyFont="0" applyAlignment="0" applyProtection="0"/>
    <xf numFmtId="0" fontId="6" fillId="39" borderId="24" applyNumberFormat="0" applyFont="0" applyAlignment="0" applyProtection="0"/>
    <xf numFmtId="0" fontId="31" fillId="23" borderId="37" applyNumberFormat="0" applyAlignment="0" applyProtection="0"/>
    <xf numFmtId="0" fontId="38" fillId="0" borderId="39" applyNumberFormat="0" applyFill="0" applyAlignment="0" applyProtection="0"/>
    <xf numFmtId="0" fontId="6" fillId="39" borderId="36" applyNumberFormat="0" applyFont="0" applyAlignment="0" applyProtection="0"/>
    <xf numFmtId="0" fontId="38" fillId="0" borderId="39" applyNumberFormat="0" applyFill="0" applyAlignment="0" applyProtection="0"/>
    <xf numFmtId="0" fontId="6" fillId="39" borderId="36" applyNumberFormat="0" applyFont="0" applyAlignment="0" applyProtection="0"/>
    <xf numFmtId="0" fontId="36" fillId="36" borderId="38" applyNumberFormat="0" applyAlignment="0" applyProtection="0"/>
    <xf numFmtId="0" fontId="38" fillId="0" borderId="27" applyNumberFormat="0" applyFill="0" applyAlignment="0" applyProtection="0"/>
    <xf numFmtId="0" fontId="36" fillId="36" borderId="26" applyNumberFormat="0" applyAlignment="0" applyProtection="0"/>
    <xf numFmtId="0" fontId="6" fillId="39" borderId="24" applyNumberFormat="0" applyFont="0" applyAlignment="0" applyProtection="0"/>
    <xf numFmtId="0" fontId="31" fillId="23" borderId="25" applyNumberFormat="0" applyAlignment="0" applyProtection="0"/>
    <xf numFmtId="0" fontId="21" fillId="36" borderId="25" applyNumberFormat="0" applyAlignment="0" applyProtection="0"/>
    <xf numFmtId="0" fontId="21" fillId="36" borderId="25" applyNumberFormat="0" applyAlignment="0" applyProtection="0"/>
    <xf numFmtId="0" fontId="31" fillId="23" borderId="25" applyNumberFormat="0" applyAlignment="0" applyProtection="0"/>
    <xf numFmtId="0" fontId="31" fillId="23" borderId="25" applyNumberFormat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21" fillId="36" borderId="25" applyNumberFormat="0" applyAlignment="0" applyProtection="0"/>
    <xf numFmtId="0" fontId="21" fillId="36" borderId="25" applyNumberFormat="0" applyAlignment="0" applyProtection="0"/>
    <xf numFmtId="0" fontId="31" fillId="23" borderId="25" applyNumberFormat="0" applyAlignment="0" applyProtection="0"/>
    <xf numFmtId="0" fontId="6" fillId="39" borderId="24" applyNumberFormat="0" applyFont="0" applyAlignment="0" applyProtection="0"/>
    <xf numFmtId="0" fontId="36" fillId="36" borderId="26" applyNumberFormat="0" applyAlignment="0" applyProtection="0"/>
    <xf numFmtId="0" fontId="38" fillId="0" borderId="27" applyNumberFormat="0" applyFill="0" applyAlignment="0" applyProtection="0"/>
    <xf numFmtId="0" fontId="21" fillId="36" borderId="37" applyNumberFormat="0" applyAlignment="0" applyProtection="0"/>
    <xf numFmtId="0" fontId="38" fillId="0" borderId="31" applyNumberFormat="0" applyFill="0" applyAlignment="0" applyProtection="0"/>
    <xf numFmtId="0" fontId="36" fillId="36" borderId="30" applyNumberFormat="0" applyAlignment="0" applyProtection="0"/>
    <xf numFmtId="0" fontId="6" fillId="39" borderId="28" applyNumberFormat="0" applyFont="0" applyAlignment="0" applyProtection="0"/>
    <xf numFmtId="0" fontId="31" fillId="23" borderId="29" applyNumberFormat="0" applyAlignment="0" applyProtection="0"/>
    <xf numFmtId="0" fontId="21" fillId="36" borderId="29" applyNumberFormat="0" applyAlignment="0" applyProtection="0"/>
    <xf numFmtId="0" fontId="21" fillId="36" borderId="29" applyNumberFormat="0" applyAlignment="0" applyProtection="0"/>
    <xf numFmtId="0" fontId="31" fillId="23" borderId="29" applyNumberFormat="0" applyAlignment="0" applyProtection="0"/>
    <xf numFmtId="0" fontId="31" fillId="23" borderId="29" applyNumberFormat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21" fillId="36" borderId="29" applyNumberFormat="0" applyAlignment="0" applyProtection="0"/>
    <xf numFmtId="0" fontId="21" fillId="36" borderId="29" applyNumberFormat="0" applyAlignment="0" applyProtection="0"/>
    <xf numFmtId="0" fontId="31" fillId="23" borderId="29" applyNumberFormat="0" applyAlignment="0" applyProtection="0"/>
    <xf numFmtId="0" fontId="6" fillId="39" borderId="28" applyNumberFormat="0" applyFont="0" applyAlignment="0" applyProtection="0"/>
    <xf numFmtId="0" fontId="36" fillId="36" borderId="30" applyNumberFormat="0" applyAlignment="0" applyProtection="0"/>
    <xf numFmtId="0" fontId="38" fillId="0" borderId="31" applyNumberFormat="0" applyFill="0" applyAlignment="0" applyProtection="0"/>
    <xf numFmtId="0" fontId="38" fillId="0" borderId="35" applyNumberFormat="0" applyFill="0" applyAlignment="0" applyProtection="0"/>
    <xf numFmtId="0" fontId="36" fillId="36" borderId="34" applyNumberFormat="0" applyAlignment="0" applyProtection="0"/>
    <xf numFmtId="0" fontId="6" fillId="39" borderId="32" applyNumberFormat="0" applyFont="0" applyAlignment="0" applyProtection="0"/>
    <xf numFmtId="0" fontId="31" fillId="23" borderId="33" applyNumberFormat="0" applyAlignment="0" applyProtection="0"/>
    <xf numFmtId="0" fontId="21" fillId="36" borderId="33" applyNumberFormat="0" applyAlignment="0" applyProtection="0"/>
    <xf numFmtId="0" fontId="21" fillId="36" borderId="33" applyNumberFormat="0" applyAlignment="0" applyProtection="0"/>
    <xf numFmtId="0" fontId="31" fillId="23" borderId="33" applyNumberFormat="0" applyAlignment="0" applyProtection="0"/>
    <xf numFmtId="0" fontId="31" fillId="23" borderId="33" applyNumberFormat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21" fillId="36" borderId="33" applyNumberFormat="0" applyAlignment="0" applyProtection="0"/>
    <xf numFmtId="0" fontId="21" fillId="36" borderId="33" applyNumberFormat="0" applyAlignment="0" applyProtection="0"/>
    <xf numFmtId="0" fontId="31" fillId="23" borderId="33" applyNumberFormat="0" applyAlignment="0" applyProtection="0"/>
    <xf numFmtId="0" fontId="6" fillId="39" borderId="32" applyNumberFormat="0" applyFont="0" applyAlignment="0" applyProtection="0"/>
    <xf numFmtId="0" fontId="36" fillId="36" borderId="34" applyNumberFormat="0" applyAlignment="0" applyProtection="0"/>
    <xf numFmtId="0" fontId="38" fillId="0" borderId="35" applyNumberFormat="0" applyFill="0" applyAlignment="0" applyProtection="0"/>
    <xf numFmtId="0" fontId="36" fillId="36" borderId="38" applyNumberFormat="0" applyAlignment="0" applyProtection="0"/>
    <xf numFmtId="0" fontId="36" fillId="36" borderId="38" applyNumberFormat="0" applyAlignment="0" applyProtection="0"/>
    <xf numFmtId="0" fontId="21" fillId="36" borderId="37" applyNumberFormat="0" applyAlignment="0" applyProtection="0"/>
    <xf numFmtId="0" fontId="21" fillId="36" borderId="111" applyNumberFormat="0" applyAlignment="0" applyProtection="0"/>
    <xf numFmtId="0" fontId="6" fillId="39" borderId="72" applyNumberFormat="0" applyFont="0" applyAlignment="0" applyProtection="0"/>
    <xf numFmtId="0" fontId="6" fillId="39" borderId="48" applyNumberFormat="0" applyFont="0" applyAlignment="0" applyProtection="0"/>
    <xf numFmtId="0" fontId="21" fillId="36" borderId="52" applyNumberFormat="0" applyAlignment="0" applyProtection="0"/>
    <xf numFmtId="0" fontId="38" fillId="0" borderId="90" applyNumberFormat="0" applyFill="0" applyAlignment="0" applyProtection="0"/>
    <xf numFmtId="0" fontId="21" fillId="36" borderId="60" applyNumberFormat="0" applyAlignment="0" applyProtection="0"/>
    <xf numFmtId="0" fontId="38" fillId="0" borderId="96" applyNumberFormat="0" applyFill="0" applyAlignment="0" applyProtection="0"/>
    <xf numFmtId="0" fontId="6" fillId="39" borderId="88" applyNumberFormat="0" applyFont="0" applyAlignment="0" applyProtection="0"/>
    <xf numFmtId="0" fontId="6" fillId="39" borderId="48" applyNumberFormat="0" applyFont="0" applyAlignment="0" applyProtection="0"/>
    <xf numFmtId="0" fontId="21" fillId="36" borderId="84" applyNumberFormat="0" applyAlignment="0" applyProtection="0"/>
    <xf numFmtId="0" fontId="6" fillId="39" borderId="64" applyNumberFormat="0" applyFont="0" applyAlignment="0" applyProtection="0"/>
    <xf numFmtId="0" fontId="36" fillId="36" borderId="89" applyNumberFormat="0" applyAlignment="0" applyProtection="0"/>
    <xf numFmtId="0" fontId="21" fillId="36" borderId="65" applyNumberFormat="0" applyAlignment="0" applyProtection="0"/>
    <xf numFmtId="0" fontId="21" fillId="36" borderId="49" applyNumberFormat="0" applyAlignment="0" applyProtection="0"/>
    <xf numFmtId="0" fontId="6" fillId="39" borderId="88" applyNumberFormat="0" applyFont="0" applyAlignment="0" applyProtection="0"/>
    <xf numFmtId="0" fontId="6" fillId="39" borderId="97" applyNumberFormat="0" applyFont="0" applyAlignment="0" applyProtection="0"/>
    <xf numFmtId="0" fontId="21" fillId="36" borderId="107" applyNumberFormat="0" applyAlignment="0" applyProtection="0"/>
    <xf numFmtId="0" fontId="36" fillId="36" borderId="95" applyNumberFormat="0" applyAlignment="0" applyProtection="0"/>
    <xf numFmtId="0" fontId="21" fillId="36" borderId="68" applyNumberFormat="0" applyAlignment="0" applyProtection="0"/>
    <xf numFmtId="0" fontId="21" fillId="36" borderId="91" applyNumberFormat="0" applyAlignment="0" applyProtection="0"/>
    <xf numFmtId="0" fontId="31" fillId="23" borderId="65" applyNumberFormat="0" applyAlignment="0" applyProtection="0"/>
    <xf numFmtId="0" fontId="36" fillId="36" borderId="5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21" fillId="36" borderId="40" applyNumberFormat="0" applyAlignment="0" applyProtection="0"/>
    <xf numFmtId="0" fontId="31" fillId="23" borderId="40" applyNumberForma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6" fillId="39" borderId="41" applyNumberFormat="0" applyFont="0" applyAlignment="0" applyProtection="0"/>
    <xf numFmtId="0" fontId="21" fillId="36" borderId="40" applyNumberFormat="0" applyAlignment="0" applyProtection="0"/>
    <xf numFmtId="0" fontId="6" fillId="39" borderId="41" applyNumberFormat="0" applyFon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6" fillId="36" borderId="42" applyNumberFormat="0" applyAlignment="0" applyProtection="0"/>
    <xf numFmtId="0" fontId="38" fillId="0" borderId="43" applyNumberFormat="0" applyFill="0" applyAlignment="0" applyProtection="0"/>
    <xf numFmtId="0" fontId="38" fillId="0" borderId="43" applyNumberFormat="0" applyFill="0" applyAlignment="0" applyProtection="0"/>
    <xf numFmtId="0" fontId="31" fillId="23" borderId="40" applyNumberFormat="0" applyAlignment="0" applyProtection="0"/>
    <xf numFmtId="0" fontId="31" fillId="23" borderId="40" applyNumberFormat="0" applyAlignment="0" applyProtection="0"/>
    <xf numFmtId="0" fontId="38" fillId="0" borderId="43" applyNumberFormat="0" applyFill="0" applyAlignment="0" applyProtection="0"/>
    <xf numFmtId="0" fontId="21" fillId="36" borderId="40" applyNumberFormat="0" applyAlignment="0" applyProtection="0"/>
    <xf numFmtId="0" fontId="38" fillId="0" borderId="43" applyNumberFormat="0" applyFill="0" applyAlignment="0" applyProtection="0"/>
    <xf numFmtId="0" fontId="36" fillId="36" borderId="42" applyNumberFormat="0" applyAlignment="0" applyProtection="0"/>
    <xf numFmtId="0" fontId="6" fillId="39" borderId="41" applyNumberFormat="0" applyFont="0" applyAlignment="0" applyProtection="0"/>
    <xf numFmtId="0" fontId="31" fillId="23" borderId="40" applyNumberFormat="0" applyAlignment="0" applyProtection="0"/>
    <xf numFmtId="0" fontId="21" fillId="36" borderId="40" applyNumberFormat="0" applyAlignment="0" applyProtection="0"/>
    <xf numFmtId="0" fontId="31" fillId="23" borderId="49" applyNumberFormat="0" applyAlignment="0" applyProtection="0"/>
    <xf numFmtId="0" fontId="38" fillId="0" borderId="51" applyNumberFormat="0" applyFill="0" applyAlignment="0" applyProtection="0"/>
    <xf numFmtId="0" fontId="38" fillId="0" borderId="96" applyNumberFormat="0" applyFill="0" applyAlignment="0" applyProtection="0"/>
    <xf numFmtId="0" fontId="38" fillId="0" borderId="67" applyNumberFormat="0" applyFill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21" fillId="36" borderId="44" applyNumberFormat="0" applyAlignment="0" applyProtection="0"/>
    <xf numFmtId="0" fontId="31" fillId="23" borderId="44" applyNumberForma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6" fillId="39" borderId="45" applyNumberFormat="0" applyFont="0" applyAlignment="0" applyProtection="0"/>
    <xf numFmtId="0" fontId="21" fillId="36" borderId="44" applyNumberFormat="0" applyAlignment="0" applyProtection="0"/>
    <xf numFmtId="0" fontId="6" fillId="39" borderId="45" applyNumberFormat="0" applyFon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6" fillId="36" borderId="46" applyNumberFormat="0" applyAlignment="0" applyProtection="0"/>
    <xf numFmtId="0" fontId="38" fillId="0" borderId="47" applyNumberFormat="0" applyFill="0" applyAlignment="0" applyProtection="0"/>
    <xf numFmtId="0" fontId="38" fillId="0" borderId="47" applyNumberFormat="0" applyFill="0" applyAlignment="0" applyProtection="0"/>
    <xf numFmtId="0" fontId="31" fillId="23" borderId="44" applyNumberFormat="0" applyAlignment="0" applyProtection="0"/>
    <xf numFmtId="0" fontId="31" fillId="23" borderId="44" applyNumberFormat="0" applyAlignment="0" applyProtection="0"/>
    <xf numFmtId="0" fontId="38" fillId="0" borderId="47" applyNumberFormat="0" applyFill="0" applyAlignment="0" applyProtection="0"/>
    <xf numFmtId="0" fontId="21" fillId="36" borderId="44" applyNumberFormat="0" applyAlignment="0" applyProtection="0"/>
    <xf numFmtId="0" fontId="38" fillId="0" borderId="47" applyNumberFormat="0" applyFill="0" applyAlignment="0" applyProtection="0"/>
    <xf numFmtId="0" fontId="36" fillId="36" borderId="46" applyNumberFormat="0" applyAlignment="0" applyProtection="0"/>
    <xf numFmtId="0" fontId="6" fillId="39" borderId="45" applyNumberFormat="0" applyFont="0" applyAlignment="0" applyProtection="0"/>
    <xf numFmtId="0" fontId="31" fillId="23" borderId="44" applyNumberFormat="0" applyAlignment="0" applyProtection="0"/>
    <xf numFmtId="0" fontId="21" fillId="36" borderId="44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21" fillId="36" borderId="52" applyNumberFormat="0" applyAlignment="0" applyProtection="0"/>
    <xf numFmtId="0" fontId="31" fillId="23" borderId="52" applyNumberForma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6" fillId="39" borderId="53" applyNumberFormat="0" applyFont="0" applyAlignment="0" applyProtection="0"/>
    <xf numFmtId="0" fontId="21" fillId="36" borderId="52" applyNumberFormat="0" applyAlignment="0" applyProtection="0"/>
    <xf numFmtId="0" fontId="6" fillId="39" borderId="53" applyNumberFormat="0" applyFon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54" applyNumberFormat="0" applyAlignment="0" applyProtection="0"/>
    <xf numFmtId="0" fontId="38" fillId="0" borderId="55" applyNumberFormat="0" applyFill="0" applyAlignment="0" applyProtection="0"/>
    <xf numFmtId="0" fontId="38" fillId="0" borderId="55" applyNumberFormat="0" applyFill="0" applyAlignment="0" applyProtection="0"/>
    <xf numFmtId="0" fontId="31" fillId="23" borderId="52" applyNumberFormat="0" applyAlignment="0" applyProtection="0"/>
    <xf numFmtId="0" fontId="31" fillId="23" borderId="52" applyNumberFormat="0" applyAlignment="0" applyProtection="0"/>
    <xf numFmtId="0" fontId="38" fillId="0" borderId="55" applyNumberFormat="0" applyFill="0" applyAlignment="0" applyProtection="0"/>
    <xf numFmtId="0" fontId="21" fillId="36" borderId="52" applyNumberFormat="0" applyAlignment="0" applyProtection="0"/>
    <xf numFmtId="0" fontId="38" fillId="0" borderId="55" applyNumberFormat="0" applyFill="0" applyAlignment="0" applyProtection="0"/>
    <xf numFmtId="0" fontId="36" fillId="36" borderId="54" applyNumberFormat="0" applyAlignment="0" applyProtection="0"/>
    <xf numFmtId="0" fontId="6" fillId="39" borderId="53" applyNumberFormat="0" applyFont="0" applyAlignment="0" applyProtection="0"/>
    <xf numFmtId="0" fontId="31" fillId="23" borderId="52" applyNumberFormat="0" applyAlignment="0" applyProtection="0"/>
    <xf numFmtId="0" fontId="21" fillId="36" borderId="52" applyNumberFormat="0" applyAlignment="0" applyProtection="0"/>
    <xf numFmtId="0" fontId="36" fillId="36" borderId="6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64" applyNumberFormat="0" applyFon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21" fillId="36" borderId="56" applyNumberFormat="0" applyAlignment="0" applyProtection="0"/>
    <xf numFmtId="0" fontId="31" fillId="23" borderId="56" applyNumberForma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6" fillId="39" borderId="57" applyNumberFormat="0" applyFont="0" applyAlignment="0" applyProtection="0"/>
    <xf numFmtId="0" fontId="21" fillId="36" borderId="56" applyNumberFormat="0" applyAlignment="0" applyProtection="0"/>
    <xf numFmtId="0" fontId="6" fillId="39" borderId="57" applyNumberFormat="0" applyFon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6" fillId="36" borderId="58" applyNumberFormat="0" applyAlignment="0" applyProtection="0"/>
    <xf numFmtId="0" fontId="38" fillId="0" borderId="59" applyNumberFormat="0" applyFill="0" applyAlignment="0" applyProtection="0"/>
    <xf numFmtId="0" fontId="38" fillId="0" borderId="59" applyNumberFormat="0" applyFill="0" applyAlignment="0" applyProtection="0"/>
    <xf numFmtId="0" fontId="31" fillId="23" borderId="56" applyNumberFormat="0" applyAlignment="0" applyProtection="0"/>
    <xf numFmtId="0" fontId="31" fillId="23" borderId="56" applyNumberFormat="0" applyAlignment="0" applyProtection="0"/>
    <xf numFmtId="0" fontId="38" fillId="0" borderId="59" applyNumberFormat="0" applyFill="0" applyAlignment="0" applyProtection="0"/>
    <xf numFmtId="0" fontId="21" fillId="36" borderId="56" applyNumberFormat="0" applyAlignment="0" applyProtection="0"/>
    <xf numFmtId="0" fontId="38" fillId="0" borderId="59" applyNumberFormat="0" applyFill="0" applyAlignment="0" applyProtection="0"/>
    <xf numFmtId="0" fontId="36" fillId="36" borderId="58" applyNumberFormat="0" applyAlignment="0" applyProtection="0"/>
    <xf numFmtId="0" fontId="6" fillId="39" borderId="57" applyNumberFormat="0" applyFont="0" applyAlignment="0" applyProtection="0"/>
    <xf numFmtId="0" fontId="31" fillId="23" borderId="56" applyNumberFormat="0" applyAlignment="0" applyProtection="0"/>
    <xf numFmtId="0" fontId="21" fillId="36" borderId="56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21" fillId="36" borderId="60" applyNumberFormat="0" applyAlignment="0" applyProtection="0"/>
    <xf numFmtId="0" fontId="31" fillId="23" borderId="60" applyNumberForma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6" fillId="39" borderId="61" applyNumberFormat="0" applyFont="0" applyAlignment="0" applyProtection="0"/>
    <xf numFmtId="0" fontId="21" fillId="36" borderId="60" applyNumberFormat="0" applyAlignment="0" applyProtection="0"/>
    <xf numFmtId="0" fontId="6" fillId="39" borderId="61" applyNumberFormat="0" applyFon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6" fillId="36" borderId="62" applyNumberFormat="0" applyAlignment="0" applyProtection="0"/>
    <xf numFmtId="0" fontId="38" fillId="0" borderId="63" applyNumberFormat="0" applyFill="0" applyAlignment="0" applyProtection="0"/>
    <xf numFmtId="0" fontId="38" fillId="0" borderId="63" applyNumberFormat="0" applyFill="0" applyAlignment="0" applyProtection="0"/>
    <xf numFmtId="0" fontId="31" fillId="23" borderId="60" applyNumberFormat="0" applyAlignment="0" applyProtection="0"/>
    <xf numFmtId="0" fontId="31" fillId="23" borderId="60" applyNumberFormat="0" applyAlignment="0" applyProtection="0"/>
    <xf numFmtId="0" fontId="38" fillId="0" borderId="63" applyNumberFormat="0" applyFill="0" applyAlignment="0" applyProtection="0"/>
    <xf numFmtId="0" fontId="21" fillId="36" borderId="60" applyNumberFormat="0" applyAlignment="0" applyProtection="0"/>
    <xf numFmtId="0" fontId="38" fillId="0" borderId="63" applyNumberFormat="0" applyFill="0" applyAlignment="0" applyProtection="0"/>
    <xf numFmtId="0" fontId="36" fillId="36" borderId="62" applyNumberFormat="0" applyAlignment="0" applyProtection="0"/>
    <xf numFmtId="0" fontId="6" fillId="39" borderId="61" applyNumberFormat="0" applyFont="0" applyAlignment="0" applyProtection="0"/>
    <xf numFmtId="0" fontId="31" fillId="23" borderId="60" applyNumberFormat="0" applyAlignment="0" applyProtection="0"/>
    <xf numFmtId="0" fontId="21" fillId="36" borderId="60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21" fillId="36" borderId="68" applyNumberFormat="0" applyAlignment="0" applyProtection="0"/>
    <xf numFmtId="0" fontId="31" fillId="23" borderId="68" applyNumberForma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6" fillId="39" borderId="69" applyNumberFormat="0" applyFont="0" applyAlignment="0" applyProtection="0"/>
    <xf numFmtId="0" fontId="21" fillId="36" borderId="68" applyNumberFormat="0" applyAlignment="0" applyProtection="0"/>
    <xf numFmtId="0" fontId="6" fillId="39" borderId="69" applyNumberFormat="0" applyFon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6" fillId="36" borderId="70" applyNumberFormat="0" applyAlignment="0" applyProtection="0"/>
    <xf numFmtId="0" fontId="38" fillId="0" borderId="71" applyNumberFormat="0" applyFill="0" applyAlignment="0" applyProtection="0"/>
    <xf numFmtId="0" fontId="38" fillId="0" borderId="71" applyNumberFormat="0" applyFill="0" applyAlignment="0" applyProtection="0"/>
    <xf numFmtId="0" fontId="31" fillId="23" borderId="68" applyNumberFormat="0" applyAlignment="0" applyProtection="0"/>
    <xf numFmtId="0" fontId="31" fillId="23" borderId="68" applyNumberFormat="0" applyAlignment="0" applyProtection="0"/>
    <xf numFmtId="0" fontId="38" fillId="0" borderId="71" applyNumberFormat="0" applyFill="0" applyAlignment="0" applyProtection="0"/>
    <xf numFmtId="0" fontId="21" fillId="36" borderId="68" applyNumberFormat="0" applyAlignment="0" applyProtection="0"/>
    <xf numFmtId="0" fontId="38" fillId="0" borderId="71" applyNumberFormat="0" applyFill="0" applyAlignment="0" applyProtection="0"/>
    <xf numFmtId="0" fontId="36" fillId="36" borderId="70" applyNumberFormat="0" applyAlignment="0" applyProtection="0"/>
    <xf numFmtId="0" fontId="6" fillId="39" borderId="69" applyNumberFormat="0" applyFont="0" applyAlignment="0" applyProtection="0"/>
    <xf numFmtId="0" fontId="31" fillId="23" borderId="68" applyNumberFormat="0" applyAlignment="0" applyProtection="0"/>
    <xf numFmtId="0" fontId="21" fillId="36" borderId="68" applyNumberFormat="0" applyAlignment="0" applyProtection="0"/>
    <xf numFmtId="0" fontId="38" fillId="0" borderId="75" applyNumberFormat="0" applyFill="0" applyAlignment="0" applyProtection="0"/>
    <xf numFmtId="0" fontId="36" fillId="36" borderId="74" applyNumberFormat="0" applyAlignment="0" applyProtection="0"/>
    <xf numFmtId="0" fontId="6" fillId="39" borderId="72" applyNumberFormat="0" applyFont="0" applyAlignment="0" applyProtection="0"/>
    <xf numFmtId="0" fontId="31" fillId="23" borderId="73" applyNumberFormat="0" applyAlignment="0" applyProtection="0"/>
    <xf numFmtId="0" fontId="21" fillId="36" borderId="73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76" applyNumberFormat="0" applyAlignment="0" applyProtection="0"/>
    <xf numFmtId="0" fontId="31" fillId="23" borderId="76" applyNumberForma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6" fillId="39" borderId="77" applyNumberFormat="0" applyFont="0" applyAlignment="0" applyProtection="0"/>
    <xf numFmtId="0" fontId="21" fillId="36" borderId="76" applyNumberFormat="0" applyAlignment="0" applyProtection="0"/>
    <xf numFmtId="0" fontId="6" fillId="39" borderId="77" applyNumberFormat="0" applyFon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36" fillId="36" borderId="78" applyNumberFormat="0" applyAlignment="0" applyProtection="0"/>
    <xf numFmtId="0" fontId="38" fillId="0" borderId="79" applyNumberFormat="0" applyFill="0" applyAlignment="0" applyProtection="0"/>
    <xf numFmtId="0" fontId="38" fillId="0" borderId="79" applyNumberFormat="0" applyFill="0" applyAlignment="0" applyProtection="0"/>
    <xf numFmtId="0" fontId="31" fillId="23" borderId="76" applyNumberFormat="0" applyAlignment="0" applyProtection="0"/>
    <xf numFmtId="0" fontId="31" fillId="23" borderId="76" applyNumberFormat="0" applyAlignment="0" applyProtection="0"/>
    <xf numFmtId="0" fontId="38" fillId="0" borderId="79" applyNumberFormat="0" applyFill="0" applyAlignment="0" applyProtection="0"/>
    <xf numFmtId="0" fontId="21" fillId="36" borderId="76" applyNumberFormat="0" applyAlignment="0" applyProtection="0"/>
    <xf numFmtId="0" fontId="38" fillId="0" borderId="79" applyNumberFormat="0" applyFill="0" applyAlignment="0" applyProtection="0"/>
    <xf numFmtId="0" fontId="36" fillId="36" borderId="78" applyNumberFormat="0" applyAlignment="0" applyProtection="0"/>
    <xf numFmtId="0" fontId="6" fillId="39" borderId="77" applyNumberFormat="0" applyFont="0" applyAlignment="0" applyProtection="0"/>
    <xf numFmtId="0" fontId="31" fillId="23" borderId="76" applyNumberFormat="0" applyAlignment="0" applyProtection="0"/>
    <xf numFmtId="0" fontId="21" fillId="36" borderId="76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8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21" fillId="36" borderId="80" applyNumberFormat="0" applyAlignment="0" applyProtection="0"/>
    <xf numFmtId="0" fontId="31" fillId="23" borderId="80" applyNumberForma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6" fillId="39" borderId="81" applyNumberFormat="0" applyFont="0" applyAlignment="0" applyProtection="0"/>
    <xf numFmtId="0" fontId="21" fillId="36" borderId="80" applyNumberFormat="0" applyAlignment="0" applyProtection="0"/>
    <xf numFmtId="0" fontId="6" fillId="39" borderId="81" applyNumberFormat="0" applyFon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6" fillId="36" borderId="82" applyNumberFormat="0" applyAlignment="0" applyProtection="0"/>
    <xf numFmtId="0" fontId="38" fillId="0" borderId="83" applyNumberFormat="0" applyFill="0" applyAlignment="0" applyProtection="0"/>
    <xf numFmtId="0" fontId="38" fillId="0" borderId="83" applyNumberFormat="0" applyFill="0" applyAlignment="0" applyProtection="0"/>
    <xf numFmtId="0" fontId="31" fillId="23" borderId="80" applyNumberFormat="0" applyAlignment="0" applyProtection="0"/>
    <xf numFmtId="0" fontId="31" fillId="23" borderId="80" applyNumberFormat="0" applyAlignment="0" applyProtection="0"/>
    <xf numFmtId="0" fontId="38" fillId="0" borderId="83" applyNumberFormat="0" applyFill="0" applyAlignment="0" applyProtection="0"/>
    <xf numFmtId="0" fontId="21" fillId="36" borderId="80" applyNumberFormat="0" applyAlignment="0" applyProtection="0"/>
    <xf numFmtId="0" fontId="38" fillId="0" borderId="83" applyNumberFormat="0" applyFill="0" applyAlignment="0" applyProtection="0"/>
    <xf numFmtId="0" fontId="36" fillId="36" borderId="82" applyNumberFormat="0" applyAlignment="0" applyProtection="0"/>
    <xf numFmtId="0" fontId="6" fillId="39" borderId="81" applyNumberFormat="0" applyFont="0" applyAlignment="0" applyProtection="0"/>
    <xf numFmtId="0" fontId="31" fillId="23" borderId="80" applyNumberFormat="0" applyAlignment="0" applyProtection="0"/>
    <xf numFmtId="0" fontId="21" fillId="36" borderId="80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21" fillId="36" borderId="84" applyNumberFormat="0" applyAlignment="0" applyProtection="0"/>
    <xf numFmtId="0" fontId="31" fillId="23" borderId="84" applyNumberForma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6" fillId="39" borderId="85" applyNumberFormat="0" applyFont="0" applyAlignment="0" applyProtection="0"/>
    <xf numFmtId="0" fontId="21" fillId="36" borderId="84" applyNumberFormat="0" applyAlignment="0" applyProtection="0"/>
    <xf numFmtId="0" fontId="6" fillId="39" borderId="85" applyNumberFormat="0" applyFon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6" fillId="36" borderId="86" applyNumberFormat="0" applyAlignment="0" applyProtection="0"/>
    <xf numFmtId="0" fontId="38" fillId="0" borderId="87" applyNumberFormat="0" applyFill="0" applyAlignment="0" applyProtection="0"/>
    <xf numFmtId="0" fontId="38" fillId="0" borderId="87" applyNumberFormat="0" applyFill="0" applyAlignment="0" applyProtection="0"/>
    <xf numFmtId="0" fontId="31" fillId="23" borderId="84" applyNumberFormat="0" applyAlignment="0" applyProtection="0"/>
    <xf numFmtId="0" fontId="31" fillId="23" borderId="84" applyNumberFormat="0" applyAlignment="0" applyProtection="0"/>
    <xf numFmtId="0" fontId="38" fillId="0" borderId="87" applyNumberFormat="0" applyFill="0" applyAlignment="0" applyProtection="0"/>
    <xf numFmtId="0" fontId="21" fillId="36" borderId="84" applyNumberFormat="0" applyAlignment="0" applyProtection="0"/>
    <xf numFmtId="0" fontId="38" fillId="0" borderId="87" applyNumberFormat="0" applyFill="0" applyAlignment="0" applyProtection="0"/>
    <xf numFmtId="0" fontId="36" fillId="36" borderId="86" applyNumberFormat="0" applyAlignment="0" applyProtection="0"/>
    <xf numFmtId="0" fontId="6" fillId="39" borderId="85" applyNumberFormat="0" applyFont="0" applyAlignment="0" applyProtection="0"/>
    <xf numFmtId="0" fontId="31" fillId="23" borderId="84" applyNumberFormat="0" applyAlignment="0" applyProtection="0"/>
    <xf numFmtId="0" fontId="21" fillId="36" borderId="84" applyNumberFormat="0" applyAlignment="0" applyProtection="0"/>
    <xf numFmtId="0" fontId="31" fillId="23" borderId="91" applyNumberFormat="0" applyAlignment="0" applyProtection="0"/>
    <xf numFmtId="0" fontId="6" fillId="39" borderId="92" applyNumberFormat="0" applyFont="0" applyAlignment="0" applyProtection="0"/>
    <xf numFmtId="0" fontId="36" fillId="36" borderId="93" applyNumberFormat="0" applyAlignment="0" applyProtection="0"/>
    <xf numFmtId="0" fontId="38" fillId="0" borderId="94" applyNumberFormat="0" applyFill="0" applyAlignment="0" applyProtection="0"/>
    <xf numFmtId="0" fontId="6" fillId="39" borderId="92" applyNumberFormat="0" applyFon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38" fillId="0" borderId="94" applyNumberFormat="0" applyFill="0" applyAlignment="0" applyProtection="0"/>
    <xf numFmtId="0" fontId="31" fillId="23" borderId="91" applyNumberForma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6" fillId="39" borderId="92" applyNumberFormat="0" applyFont="0" applyAlignment="0" applyProtection="0"/>
    <xf numFmtId="0" fontId="21" fillId="36" borderId="91" applyNumberFormat="0" applyAlignment="0" applyProtection="0"/>
    <xf numFmtId="0" fontId="6" fillId="39" borderId="92" applyNumberFormat="0" applyFon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36" fillId="36" borderId="93" applyNumberFormat="0" applyAlignment="0" applyProtection="0"/>
    <xf numFmtId="0" fontId="38" fillId="0" borderId="94" applyNumberFormat="0" applyFill="0" applyAlignment="0" applyProtection="0"/>
    <xf numFmtId="0" fontId="38" fillId="0" borderId="94" applyNumberFormat="0" applyFill="0" applyAlignment="0" applyProtection="0"/>
    <xf numFmtId="0" fontId="31" fillId="23" borderId="91" applyNumberFormat="0" applyAlignment="0" applyProtection="0"/>
    <xf numFmtId="0" fontId="31" fillId="23" borderId="91" applyNumberFormat="0" applyAlignment="0" applyProtection="0"/>
    <xf numFmtId="0" fontId="38" fillId="0" borderId="94" applyNumberFormat="0" applyFill="0" applyAlignment="0" applyProtection="0"/>
    <xf numFmtId="0" fontId="21" fillId="36" borderId="91" applyNumberFormat="0" applyAlignment="0" applyProtection="0"/>
    <xf numFmtId="0" fontId="38" fillId="0" borderId="94" applyNumberFormat="0" applyFill="0" applyAlignment="0" applyProtection="0"/>
    <xf numFmtId="0" fontId="36" fillId="36" borderId="93" applyNumberFormat="0" applyAlignment="0" applyProtection="0"/>
    <xf numFmtId="0" fontId="6" fillId="39" borderId="92" applyNumberFormat="0" applyFont="0" applyAlignment="0" applyProtection="0"/>
    <xf numFmtId="0" fontId="31" fillId="23" borderId="91" applyNumberFormat="0" applyAlignment="0" applyProtection="0"/>
    <xf numFmtId="0" fontId="21" fillId="36" borderId="91" applyNumberFormat="0" applyAlignment="0" applyProtection="0"/>
    <xf numFmtId="0" fontId="36" fillId="36" borderId="95" applyNumberFormat="0" applyAlignment="0" applyProtection="0"/>
    <xf numFmtId="0" fontId="6" fillId="39" borderId="97" applyNumberFormat="0" applyFont="0" applyAlignment="0" applyProtection="0"/>
    <xf numFmtId="0" fontId="31" fillId="23" borderId="98" applyNumberFormat="0" applyAlignment="0" applyProtection="0"/>
    <xf numFmtId="0" fontId="21" fillId="36" borderId="98" applyNumberFormat="0" applyAlignment="0" applyProtection="0"/>
    <xf numFmtId="0" fontId="21" fillId="36" borderId="99" applyNumberFormat="0" applyAlignment="0" applyProtection="0"/>
    <xf numFmtId="0" fontId="31" fillId="23" borderId="99" applyNumberFormat="0" applyAlignment="0" applyProtection="0"/>
    <xf numFmtId="0" fontId="6" fillId="39" borderId="100" applyNumberFormat="0" applyFont="0" applyAlignment="0" applyProtection="0"/>
    <xf numFmtId="0" fontId="36" fillId="36" borderId="101" applyNumberFormat="0" applyAlignment="0" applyProtection="0"/>
    <xf numFmtId="0" fontId="38" fillId="0" borderId="102" applyNumberFormat="0" applyFill="0" applyAlignment="0" applyProtection="0"/>
    <xf numFmtId="0" fontId="6" fillId="39" borderId="100" applyNumberFormat="0" applyFon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38" fillId="0" borderId="102" applyNumberFormat="0" applyFill="0" applyAlignment="0" applyProtection="0"/>
    <xf numFmtId="0" fontId="31" fillId="23" borderId="99" applyNumberForma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6" fillId="39" borderId="100" applyNumberFormat="0" applyFont="0" applyAlignment="0" applyProtection="0"/>
    <xf numFmtId="0" fontId="21" fillId="36" borderId="99" applyNumberFormat="0" applyAlignment="0" applyProtection="0"/>
    <xf numFmtId="0" fontId="6" fillId="39" borderId="100" applyNumberFormat="0" applyFon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36" fillId="36" borderId="101" applyNumberFormat="0" applyAlignment="0" applyProtection="0"/>
    <xf numFmtId="0" fontId="38" fillId="0" borderId="102" applyNumberFormat="0" applyFill="0" applyAlignment="0" applyProtection="0"/>
    <xf numFmtId="0" fontId="38" fillId="0" borderId="102" applyNumberFormat="0" applyFill="0" applyAlignment="0" applyProtection="0"/>
    <xf numFmtId="0" fontId="31" fillId="23" borderId="99" applyNumberFormat="0" applyAlignment="0" applyProtection="0"/>
    <xf numFmtId="0" fontId="31" fillId="23" borderId="99" applyNumberFormat="0" applyAlignment="0" applyProtection="0"/>
    <xf numFmtId="0" fontId="38" fillId="0" borderId="102" applyNumberFormat="0" applyFill="0" applyAlignment="0" applyProtection="0"/>
    <xf numFmtId="0" fontId="21" fillId="36" borderId="99" applyNumberFormat="0" applyAlignment="0" applyProtection="0"/>
    <xf numFmtId="0" fontId="38" fillId="0" borderId="102" applyNumberFormat="0" applyFill="0" applyAlignment="0" applyProtection="0"/>
    <xf numFmtId="0" fontId="36" fillId="36" borderId="101" applyNumberFormat="0" applyAlignment="0" applyProtection="0"/>
    <xf numFmtId="0" fontId="6" fillId="39" borderId="100" applyNumberFormat="0" applyFont="0" applyAlignment="0" applyProtection="0"/>
    <xf numFmtId="0" fontId="31" fillId="23" borderId="99" applyNumberFormat="0" applyAlignment="0" applyProtection="0"/>
    <xf numFmtId="0" fontId="21" fillId="36" borderId="99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0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21" fillId="36" borderId="103" applyNumberFormat="0" applyAlignment="0" applyProtection="0"/>
    <xf numFmtId="0" fontId="31" fillId="23" borderId="103" applyNumberForma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6" fillId="39" borderId="104" applyNumberFormat="0" applyFont="0" applyAlignment="0" applyProtection="0"/>
    <xf numFmtId="0" fontId="21" fillId="36" borderId="103" applyNumberFormat="0" applyAlignment="0" applyProtection="0"/>
    <xf numFmtId="0" fontId="6" fillId="39" borderId="104" applyNumberFormat="0" applyFon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6" fillId="36" borderId="105" applyNumberFormat="0" applyAlignment="0" applyProtection="0"/>
    <xf numFmtId="0" fontId="38" fillId="0" borderId="106" applyNumberFormat="0" applyFill="0" applyAlignment="0" applyProtection="0"/>
    <xf numFmtId="0" fontId="38" fillId="0" borderId="106" applyNumberFormat="0" applyFill="0" applyAlignment="0" applyProtection="0"/>
    <xf numFmtId="0" fontId="31" fillId="23" borderId="103" applyNumberFormat="0" applyAlignment="0" applyProtection="0"/>
    <xf numFmtId="0" fontId="31" fillId="23" borderId="103" applyNumberFormat="0" applyAlignment="0" applyProtection="0"/>
    <xf numFmtId="0" fontId="38" fillId="0" borderId="106" applyNumberFormat="0" applyFill="0" applyAlignment="0" applyProtection="0"/>
    <xf numFmtId="0" fontId="21" fillId="36" borderId="103" applyNumberFormat="0" applyAlignment="0" applyProtection="0"/>
    <xf numFmtId="0" fontId="38" fillId="0" borderId="106" applyNumberFormat="0" applyFill="0" applyAlignment="0" applyProtection="0"/>
    <xf numFmtId="0" fontId="36" fillId="36" borderId="105" applyNumberFormat="0" applyAlignment="0" applyProtection="0"/>
    <xf numFmtId="0" fontId="6" fillId="39" borderId="104" applyNumberFormat="0" applyFont="0" applyAlignment="0" applyProtection="0"/>
    <xf numFmtId="0" fontId="31" fillId="23" borderId="103" applyNumberFormat="0" applyAlignment="0" applyProtection="0"/>
    <xf numFmtId="0" fontId="21" fillId="36" borderId="103" applyNumberFormat="0" applyAlignment="0" applyProtection="0"/>
    <xf numFmtId="0" fontId="31" fillId="23" borderId="107" applyNumberFormat="0" applyAlignment="0" applyProtection="0"/>
    <xf numFmtId="0" fontId="6" fillId="39" borderId="108" applyNumberFormat="0" applyFont="0" applyAlignment="0" applyProtection="0"/>
    <xf numFmtId="0" fontId="36" fillId="36" borderId="109" applyNumberFormat="0" applyAlignment="0" applyProtection="0"/>
    <xf numFmtId="0" fontId="38" fillId="0" borderId="110" applyNumberFormat="0" applyFill="0" applyAlignment="0" applyProtection="0"/>
    <xf numFmtId="0" fontId="6" fillId="39" borderId="108" applyNumberFormat="0" applyFon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38" fillId="0" borderId="110" applyNumberFormat="0" applyFill="0" applyAlignment="0" applyProtection="0"/>
    <xf numFmtId="0" fontId="31" fillId="23" borderId="107" applyNumberForma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6" fillId="39" borderId="108" applyNumberFormat="0" applyFont="0" applyAlignment="0" applyProtection="0"/>
    <xf numFmtId="0" fontId="21" fillId="36" borderId="107" applyNumberFormat="0" applyAlignment="0" applyProtection="0"/>
    <xf numFmtId="0" fontId="6" fillId="39" borderId="108" applyNumberFormat="0" applyFon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36" fillId="36" borderId="109" applyNumberFormat="0" applyAlignment="0" applyProtection="0"/>
    <xf numFmtId="0" fontId="38" fillId="0" borderId="110" applyNumberFormat="0" applyFill="0" applyAlignment="0" applyProtection="0"/>
    <xf numFmtId="0" fontId="38" fillId="0" borderId="110" applyNumberFormat="0" applyFill="0" applyAlignment="0" applyProtection="0"/>
    <xf numFmtId="0" fontId="31" fillId="23" borderId="107" applyNumberFormat="0" applyAlignment="0" applyProtection="0"/>
    <xf numFmtId="0" fontId="31" fillId="23" borderId="107" applyNumberFormat="0" applyAlignment="0" applyProtection="0"/>
    <xf numFmtId="0" fontId="38" fillId="0" borderId="110" applyNumberFormat="0" applyFill="0" applyAlignment="0" applyProtection="0"/>
    <xf numFmtId="0" fontId="21" fillId="36" borderId="107" applyNumberFormat="0" applyAlignment="0" applyProtection="0"/>
    <xf numFmtId="0" fontId="38" fillId="0" borderId="110" applyNumberFormat="0" applyFill="0" applyAlignment="0" applyProtection="0"/>
    <xf numFmtId="0" fontId="36" fillId="36" borderId="109" applyNumberFormat="0" applyAlignment="0" applyProtection="0"/>
    <xf numFmtId="0" fontId="6" fillId="39" borderId="108" applyNumberFormat="0" applyFont="0" applyAlignment="0" applyProtection="0"/>
    <xf numFmtId="0" fontId="31" fillId="23" borderId="107" applyNumberFormat="0" applyAlignment="0" applyProtection="0"/>
    <xf numFmtId="0" fontId="21" fillId="36" borderId="107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21" fillId="36" borderId="111" applyNumberFormat="0" applyAlignment="0" applyProtection="0"/>
    <xf numFmtId="0" fontId="31" fillId="23" borderId="111" applyNumberForma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6" fillId="39" borderId="112" applyNumberFormat="0" applyFont="0" applyAlignment="0" applyProtection="0"/>
    <xf numFmtId="0" fontId="21" fillId="36" borderId="111" applyNumberFormat="0" applyAlignment="0" applyProtection="0"/>
    <xf numFmtId="0" fontId="6" fillId="39" borderId="112" applyNumberFormat="0" applyFon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36" fillId="36" borderId="113" applyNumberFormat="0" applyAlignment="0" applyProtection="0"/>
    <xf numFmtId="0" fontId="38" fillId="0" borderId="114" applyNumberFormat="0" applyFill="0" applyAlignment="0" applyProtection="0"/>
    <xf numFmtId="0" fontId="38" fillId="0" borderId="114" applyNumberFormat="0" applyFill="0" applyAlignment="0" applyProtection="0"/>
    <xf numFmtId="0" fontId="31" fillId="23" borderId="111" applyNumberFormat="0" applyAlignment="0" applyProtection="0"/>
    <xf numFmtId="0" fontId="31" fillId="23" borderId="111" applyNumberFormat="0" applyAlignment="0" applyProtection="0"/>
    <xf numFmtId="0" fontId="38" fillId="0" borderId="114" applyNumberFormat="0" applyFill="0" applyAlignment="0" applyProtection="0"/>
    <xf numFmtId="0" fontId="21" fillId="36" borderId="111" applyNumberFormat="0" applyAlignment="0" applyProtection="0"/>
    <xf numFmtId="0" fontId="38" fillId="0" borderId="114" applyNumberFormat="0" applyFill="0" applyAlignment="0" applyProtection="0"/>
    <xf numFmtId="0" fontId="36" fillId="36" borderId="113" applyNumberFormat="0" applyAlignment="0" applyProtection="0"/>
    <xf numFmtId="0" fontId="6" fillId="39" borderId="112" applyNumberFormat="0" applyFont="0" applyAlignment="0" applyProtection="0"/>
    <xf numFmtId="0" fontId="31" fillId="23" borderId="111" applyNumberFormat="0" applyAlignment="0" applyProtection="0"/>
    <xf numFmtId="0" fontId="21" fillId="36" borderId="111" applyNumberFormat="0" applyAlignment="0" applyProtection="0"/>
    <xf numFmtId="0" fontId="1" fillId="2" borderId="1" applyNumberFormat="0" applyFon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15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8" fillId="0" borderId="118" applyNumberFormat="0" applyFill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21" fillId="36" borderId="116" applyNumberFormat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6" fillId="39" borderId="115" applyNumberFormat="0" applyFon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1" fillId="23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21" fillId="36" borderId="116" applyNumberFormat="0" applyAlignment="0" applyProtection="0"/>
    <xf numFmtId="0" fontId="31" fillId="23" borderId="116" applyNumberFormat="0" applyAlignment="0" applyProtection="0"/>
    <xf numFmtId="0" fontId="36" fillId="36" borderId="117" applyNumberFormat="0" applyAlignment="0" applyProtection="0"/>
    <xf numFmtId="0" fontId="38" fillId="0" borderId="118" applyNumberFormat="0" applyFill="0" applyAlignment="0" applyProtection="0"/>
    <xf numFmtId="0" fontId="6" fillId="39" borderId="115" applyNumberFormat="0" applyFont="0" applyAlignment="0" applyProtection="0"/>
    <xf numFmtId="0" fontId="38" fillId="0" borderId="118" applyNumberFormat="0" applyFill="0" applyAlignment="0" applyProtection="0"/>
    <xf numFmtId="0" fontId="36" fillId="36" borderId="117" applyNumberFormat="0" applyAlignment="0" applyProtection="0"/>
    <xf numFmtId="0" fontId="6" fillId="39" borderId="115" applyNumberFormat="0" applyFont="0" applyAlignment="0" applyProtection="0"/>
    <xf numFmtId="0" fontId="31" fillId="23" borderId="116" applyNumberFormat="0" applyAlignment="0" applyProtection="0"/>
    <xf numFmtId="0" fontId="21" fillId="36" borderId="116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21" fillId="36" borderId="119" applyNumberFormat="0" applyAlignment="0" applyProtection="0"/>
    <xf numFmtId="0" fontId="31" fillId="23" borderId="119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36" fillId="36" borderId="121" applyNumberFormat="0" applyAlignment="0" applyProtection="0"/>
    <xf numFmtId="0" fontId="38" fillId="0" borderId="122" applyNumberFormat="0" applyFill="0" applyAlignment="0" applyProtection="0"/>
    <xf numFmtId="0" fontId="38" fillId="0" borderId="122" applyNumberFormat="0" applyFill="0" applyAlignment="0" applyProtection="0"/>
    <xf numFmtId="0" fontId="31" fillId="23" borderId="119" applyNumberFormat="0" applyAlignment="0" applyProtection="0"/>
    <xf numFmtId="0" fontId="31" fillId="23" borderId="119" applyNumberFormat="0" applyAlignment="0" applyProtection="0"/>
    <xf numFmtId="0" fontId="38" fillId="0" borderId="122" applyNumberFormat="0" applyFill="0" applyAlignment="0" applyProtection="0"/>
    <xf numFmtId="0" fontId="21" fillId="36" borderId="119" applyNumberFormat="0" applyAlignment="0" applyProtection="0"/>
    <xf numFmtId="0" fontId="38" fillId="0" borderId="122" applyNumberFormat="0" applyFill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1" fillId="23" borderId="119" applyNumberFormat="0" applyAlignment="0" applyProtection="0"/>
    <xf numFmtId="0" fontId="21" fillId="36" borderId="119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36" fillId="36" borderId="121" applyNumberForma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  <xf numFmtId="0" fontId="6" fillId="39" borderId="120" applyNumberFormat="0" applyFont="0" applyAlignment="0" applyProtection="0"/>
  </cellStyleXfs>
  <cellXfs count="321">
    <xf numFmtId="0" fontId="0" fillId="0" borderId="0" xfId="0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6" fillId="16" borderId="0" xfId="2" applyNumberFormat="1" applyFont="1" applyFill="1" applyAlignment="1" applyProtection="1"/>
    <xf numFmtId="0" fontId="6" fillId="16" borderId="0" xfId="2" applyNumberFormat="1" applyFont="1" applyFill="1" applyBorder="1" applyAlignment="1" applyProtection="1"/>
    <xf numFmtId="0" fontId="8" fillId="0" borderId="0" xfId="0" applyFont="1" applyAlignment="1" applyProtection="1">
      <alignment horizontal="right"/>
    </xf>
    <xf numFmtId="0" fontId="6" fillId="0" borderId="0" xfId="2" applyNumberFormat="1" applyFont="1" applyAlignment="1" applyProtection="1">
      <alignment horizontal="left"/>
    </xf>
    <xf numFmtId="0" fontId="6" fillId="0" borderId="0" xfId="2" applyNumberFormat="1" applyFont="1" applyFill="1" applyBorder="1" applyAlignment="1" applyProtection="1"/>
    <xf numFmtId="49" fontId="4" fillId="0" borderId="0" xfId="2" applyNumberFormat="1" applyFont="1" applyAlignment="1" applyProtection="1">
      <alignment textRotation="45"/>
    </xf>
    <xf numFmtId="49" fontId="4" fillId="16" borderId="0" xfId="2" applyNumberFormat="1" applyFont="1" applyFill="1" applyAlignment="1" applyProtection="1">
      <alignment textRotation="45"/>
    </xf>
    <xf numFmtId="0" fontId="9" fillId="16" borderId="0" xfId="2" applyNumberFormat="1" applyFont="1" applyFill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center"/>
    </xf>
    <xf numFmtId="43" fontId="6" fillId="0" borderId="0" xfId="1" quotePrefix="1" applyFont="1" applyAlignment="1" applyProtection="1">
      <alignment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/>
    </xf>
    <xf numFmtId="164" fontId="10" fillId="16" borderId="0" xfId="2" applyNumberFormat="1" applyFont="1" applyFill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11" fillId="0" borderId="0" xfId="0" applyFont="1" applyProtection="1"/>
    <xf numFmtId="49" fontId="3" fillId="0" borderId="0" xfId="0" applyNumberFormat="1" applyFont="1" applyProtection="1"/>
    <xf numFmtId="49" fontId="3" fillId="16" borderId="0" xfId="0" applyNumberFormat="1" applyFont="1" applyFill="1" applyProtection="1"/>
    <xf numFmtId="0" fontId="6" fillId="16" borderId="0" xfId="0" applyFont="1" applyFill="1" applyProtection="1"/>
    <xf numFmtId="43" fontId="6" fillId="16" borderId="0" xfId="0" applyNumberFormat="1" applyFont="1" applyFill="1" applyProtection="1"/>
    <xf numFmtId="0" fontId="8" fillId="16" borderId="0" xfId="0" applyFont="1" applyFill="1" applyProtection="1"/>
    <xf numFmtId="0" fontId="8" fillId="0" borderId="0" xfId="0" applyFont="1" applyFill="1" applyBorder="1" applyProtection="1"/>
    <xf numFmtId="0" fontId="8" fillId="0" borderId="0" xfId="0" applyFont="1" applyProtection="1"/>
    <xf numFmtId="0" fontId="12" fillId="16" borderId="0" xfId="2" applyNumberFormat="1" applyFont="1" applyFill="1" applyAlignment="1" applyProtection="1"/>
    <xf numFmtId="0" fontId="12" fillId="16" borderId="0" xfId="2" applyNumberFormat="1" applyFont="1" applyFill="1" applyBorder="1" applyAlignment="1" applyProtection="1"/>
    <xf numFmtId="0" fontId="10" fillId="16" borderId="0" xfId="2" applyNumberFormat="1" applyFont="1" applyFill="1" applyBorder="1" applyAlignment="1" applyProtection="1">
      <alignment horizontal="center" vertical="center"/>
    </xf>
    <xf numFmtId="0" fontId="12" fillId="16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16" borderId="4" xfId="2" applyNumberFormat="1" applyFont="1" applyFill="1" applyBorder="1" applyAlignment="1" applyProtection="1">
      <alignment vertical="center"/>
    </xf>
    <xf numFmtId="41" fontId="9" fillId="16" borderId="4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0" fontId="9" fillId="16" borderId="0" xfId="0" applyFont="1" applyFill="1" applyProtection="1"/>
    <xf numFmtId="0" fontId="6" fillId="16" borderId="0" xfId="0" applyFont="1" applyFill="1" applyBorder="1" applyProtection="1"/>
    <xf numFmtId="0" fontId="12" fillId="16" borderId="0" xfId="2" applyNumberFormat="1" applyFont="1" applyFill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16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16" borderId="0" xfId="3" applyNumberFormat="1" applyFont="1" applyFill="1" applyAlignment="1" applyProtection="1">
      <alignment horizontal="center"/>
    </xf>
    <xf numFmtId="0" fontId="12" fillId="16" borderId="0" xfId="2" applyNumberFormat="1" applyFont="1" applyFill="1" applyAlignment="1" applyProtection="1">
      <alignment horizontal="left" indent="2"/>
    </xf>
    <xf numFmtId="166" fontId="12" fillId="0" borderId="0" xfId="2" applyNumberFormat="1" applyFont="1" applyFill="1" applyBorder="1" applyAlignment="1" applyProtection="1"/>
    <xf numFmtId="167" fontId="12" fillId="16" borderId="0" xfId="1" applyNumberFormat="1" applyFont="1" applyFill="1" applyBorder="1" applyAlignment="1" applyProtection="1"/>
    <xf numFmtId="167" fontId="12" fillId="0" borderId="0" xfId="1" applyNumberFormat="1" applyFont="1" applyFill="1" applyBorder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10" fillId="16" borderId="0" xfId="2" applyNumberFormat="1" applyFont="1" applyFill="1" applyAlignment="1" applyProtection="1">
      <alignment horizontal="left" indent="3"/>
    </xf>
    <xf numFmtId="49" fontId="3" fillId="0" borderId="0" xfId="0" applyNumberFormat="1" applyFont="1" applyFill="1" applyProtection="1"/>
    <xf numFmtId="43" fontId="6" fillId="0" borderId="0" xfId="0" applyNumberFormat="1" applyFont="1" applyProtection="1"/>
    <xf numFmtId="168" fontId="12" fillId="16" borderId="4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43" fontId="8" fillId="16" borderId="0" xfId="1" applyFont="1" applyFill="1" applyProtection="1"/>
    <xf numFmtId="43" fontId="8" fillId="0" borderId="0" xfId="1" applyFont="1" applyFill="1" applyBorder="1" applyProtection="1"/>
    <xf numFmtId="39" fontId="12" fillId="16" borderId="0" xfId="2" applyNumberFormat="1" applyFont="1" applyFill="1" applyAlignment="1" applyProtection="1"/>
    <xf numFmtId="39" fontId="12" fillId="16" borderId="0" xfId="2" applyNumberFormat="1" applyFont="1" applyFill="1" applyBorder="1" applyAlignment="1" applyProtection="1"/>
    <xf numFmtId="39" fontId="12" fillId="0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167" fontId="12" fillId="16" borderId="4" xfId="1" applyNumberFormat="1" applyFont="1" applyFill="1" applyBorder="1" applyAlignment="1" applyProtection="1"/>
    <xf numFmtId="43" fontId="6" fillId="16" borderId="0" xfId="0" applyNumberFormat="1" applyFont="1" applyFill="1" applyBorder="1" applyProtection="1"/>
    <xf numFmtId="0" fontId="8" fillId="16" borderId="0" xfId="0" applyFont="1" applyFill="1" applyBorder="1" applyProtection="1"/>
    <xf numFmtId="165" fontId="6" fillId="0" borderId="6" xfId="0" applyNumberFormat="1" applyFont="1" applyBorder="1" applyProtection="1"/>
    <xf numFmtId="166" fontId="6" fillId="16" borderId="0" xfId="0" applyNumberFormat="1" applyFont="1" applyFill="1" applyProtection="1"/>
    <xf numFmtId="165" fontId="6" fillId="16" borderId="6" xfId="0" applyNumberFormat="1" applyFont="1" applyFill="1" applyBorder="1" applyProtection="1"/>
    <xf numFmtId="166" fontId="6" fillId="0" borderId="0" xfId="0" applyNumberFormat="1" applyFont="1" applyFill="1" applyBorder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9" fillId="0" borderId="0" xfId="0" applyFont="1" applyFill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6" xfId="0" applyNumberFormat="1" applyFont="1" applyFill="1" applyBorder="1" applyProtection="1"/>
    <xf numFmtId="167" fontId="12" fillId="16" borderId="6" xfId="1" applyNumberFormat="1" applyFont="1" applyFill="1" applyBorder="1" applyAlignment="1" applyProtection="1"/>
    <xf numFmtId="43" fontId="6" fillId="0" borderId="0" xfId="0" applyNumberFormat="1" applyFont="1" applyFill="1" applyBorder="1" applyProtection="1"/>
    <xf numFmtId="41" fontId="6" fillId="16" borderId="0" xfId="0" applyNumberFormat="1" applyFont="1" applyFill="1" applyProtection="1"/>
    <xf numFmtId="41" fontId="6" fillId="0" borderId="0" xfId="0" applyNumberFormat="1" applyFont="1" applyFill="1" applyBorder="1" applyProtection="1"/>
    <xf numFmtId="49" fontId="3" fillId="0" borderId="0" xfId="2" applyNumberFormat="1" applyFont="1" applyFill="1" applyAlignment="1" applyProtection="1">
      <alignment horizontal="center"/>
    </xf>
    <xf numFmtId="49" fontId="3" fillId="16" borderId="0" xfId="2" applyNumberFormat="1" applyFont="1" applyFill="1" applyAlignment="1" applyProtection="1">
      <alignment horizontal="center"/>
    </xf>
    <xf numFmtId="41" fontId="6" fillId="0" borderId="0" xfId="0" applyNumberFormat="1" applyFont="1" applyProtection="1"/>
    <xf numFmtId="0" fontId="9" fillId="16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164" fontId="9" fillId="0" borderId="0" xfId="0" quotePrefix="1" applyNumberFormat="1" applyFont="1" applyFill="1" applyBorder="1" applyAlignment="1" applyProtection="1">
      <alignment horizontal="center" vertical="center"/>
    </xf>
    <xf numFmtId="41" fontId="9" fillId="16" borderId="0" xfId="0" applyNumberFormat="1" applyFont="1" applyFill="1" applyAlignment="1" applyProtection="1">
      <alignment horizontal="center" vertical="center"/>
    </xf>
    <xf numFmtId="41" fontId="9" fillId="16" borderId="0" xfId="0" applyNumberFormat="1" applyFont="1" applyFill="1" applyProtection="1"/>
    <xf numFmtId="41" fontId="9" fillId="16" borderId="0" xfId="0" applyNumberFormat="1" applyFont="1" applyFill="1" applyAlignment="1" applyProtection="1">
      <alignment horizontal="center"/>
    </xf>
    <xf numFmtId="0" fontId="3" fillId="16" borderId="0" xfId="2" applyNumberFormat="1" applyFont="1" applyFill="1" applyAlignment="1" applyProtection="1"/>
    <xf numFmtId="0" fontId="11" fillId="16" borderId="0" xfId="0" applyFont="1" applyFill="1" applyProtection="1"/>
    <xf numFmtId="167" fontId="8" fillId="0" borderId="0" xfId="1" applyNumberFormat="1" applyFont="1" applyFill="1" applyBorder="1" applyProtection="1"/>
    <xf numFmtId="168" fontId="12" fillId="16" borderId="6" xfId="1" applyNumberFormat="1" applyFont="1" applyFill="1" applyBorder="1" applyAlignment="1" applyProtection="1"/>
    <xf numFmtId="168" fontId="12" fillId="16" borderId="0" xfId="1" applyNumberFormat="1" applyFont="1" applyFill="1" applyBorder="1" applyAlignment="1" applyProtection="1"/>
    <xf numFmtId="43" fontId="7" fillId="17" borderId="0" xfId="1" applyFont="1" applyFill="1" applyAlignment="1" applyProtection="1">
      <protection locked="0"/>
    </xf>
    <xf numFmtId="0" fontId="6" fillId="16" borderId="0" xfId="0" applyFont="1" applyFill="1" applyAlignment="1" applyProtection="1"/>
    <xf numFmtId="0" fontId="6" fillId="0" borderId="0" xfId="0" applyFont="1" applyFill="1" applyBorder="1" applyAlignment="1" applyProtection="1"/>
    <xf numFmtId="0" fontId="6" fillId="0" borderId="0" xfId="0" applyFont="1" applyProtection="1"/>
    <xf numFmtId="4" fontId="6" fillId="0" borderId="0" xfId="2" applyNumberFormat="1" applyFont="1" applyAlignment="1" applyProtection="1"/>
    <xf numFmtId="4" fontId="6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horizontal="right"/>
    </xf>
    <xf numFmtId="165" fontId="12" fillId="17" borderId="0" xfId="2" applyNumberFormat="1" applyFont="1" applyFill="1" applyBorder="1" applyAlignment="1" applyProtection="1"/>
    <xf numFmtId="167" fontId="12" fillId="17" borderId="0" xfId="1" applyNumberFormat="1" applyFont="1" applyFill="1" applyBorder="1" applyAlignment="1" applyProtection="1"/>
    <xf numFmtId="0" fontId="6" fillId="0" borderId="0" xfId="0" applyFont="1" applyFill="1" applyProtection="1"/>
    <xf numFmtId="0" fontId="6" fillId="0" borderId="0" xfId="2" applyNumberFormat="1" applyFont="1" applyAlignment="1" applyProtection="1"/>
    <xf numFmtId="167" fontId="12" fillId="0" borderId="0" xfId="1" applyNumberFormat="1" applyFont="1" applyFill="1" applyBorder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6" fillId="16" borderId="0" xfId="0" applyFont="1" applyFill="1" applyProtection="1"/>
    <xf numFmtId="49" fontId="4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0" fontId="6" fillId="16" borderId="0" xfId="0" applyFont="1" applyFill="1" applyProtection="1"/>
    <xf numFmtId="49" fontId="4" fillId="16" borderId="0" xfId="2" applyNumberFormat="1" applyFont="1" applyFill="1" applyAlignment="1" applyProtection="1">
      <alignment horizontal="center"/>
    </xf>
    <xf numFmtId="166" fontId="6" fillId="0" borderId="0" xfId="0" applyNumberFormat="1" applyFont="1" applyFill="1" applyBorder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3" fillId="0" borderId="0" xfId="2" applyNumberFormat="1" applyFont="1" applyAlignment="1" applyProtection="1"/>
    <xf numFmtId="49" fontId="4" fillId="0" borderId="0" xfId="2" applyNumberFormat="1" applyFont="1" applyFill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166" fontId="6" fillId="0" borderId="0" xfId="0" applyNumberFormat="1" applyFont="1" applyFill="1" applyBorder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0" fontId="6" fillId="0" borderId="0" xfId="2" applyNumberFormat="1" applyFont="1" applyAlignment="1" applyProtection="1"/>
    <xf numFmtId="167" fontId="12" fillId="0" borderId="0" xfId="1" applyNumberFormat="1" applyFont="1" applyFill="1" applyBorder="1" applyAlignment="1" applyProtection="1"/>
    <xf numFmtId="0" fontId="6" fillId="16" borderId="0" xfId="0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Alignment="1" applyProtection="1">
      <alignment horizontal="center"/>
    </xf>
    <xf numFmtId="0" fontId="9" fillId="0" borderId="0" xfId="0" applyFont="1" applyFill="1" applyProtection="1"/>
    <xf numFmtId="165" fontId="6" fillId="0" borderId="0" xfId="0" applyNumberFormat="1" applyFont="1" applyFill="1" applyBorder="1" applyProtection="1"/>
    <xf numFmtId="165" fontId="6" fillId="0" borderId="6" xfId="0" applyNumberFormat="1" applyFont="1" applyFill="1" applyBorder="1" applyProtection="1"/>
    <xf numFmtId="0" fontId="6" fillId="16" borderId="0" xfId="0" applyFont="1" applyFill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2" fillId="0" borderId="0" xfId="2" applyNumberFormat="1" applyFont="1" applyAlignment="1" applyProtection="1">
      <alignment horizontal="center"/>
    </xf>
    <xf numFmtId="167" fontId="12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1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9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2" fillId="16" borderId="0" xfId="2" applyNumberFormat="1" applyFont="1" applyFill="1" applyAlignment="1" applyProtection="1">
      <alignment horizontal="left" indent="2"/>
    </xf>
    <xf numFmtId="0" fontId="10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2" fillId="16" borderId="0" xfId="2" applyNumberFormat="1" applyFont="1" applyFill="1" applyAlignment="1" applyProtection="1"/>
    <xf numFmtId="39" fontId="12" fillId="16" borderId="0" xfId="2" applyNumberFormat="1" applyFont="1" applyFill="1" applyAlignment="1" applyProtection="1"/>
    <xf numFmtId="0" fontId="8" fillId="16" borderId="0" xfId="0" applyFont="1" applyFill="1" applyProtection="1"/>
    <xf numFmtId="0" fontId="10" fillId="16" borderId="0" xfId="2" applyNumberFormat="1" applyFont="1" applyFill="1" applyBorder="1" applyAlignment="1" applyProtection="1">
      <alignment horizontal="center" vertical="center"/>
    </xf>
    <xf numFmtId="0" fontId="12" fillId="16" borderId="0" xfId="2" applyNumberFormat="1" applyFont="1" applyFill="1" applyBorder="1" applyAlignment="1" applyProtection="1">
      <alignment horizontal="center"/>
    </xf>
    <xf numFmtId="0" fontId="10" fillId="16" borderId="4" xfId="2" applyNumberFormat="1" applyFont="1" applyFill="1" applyBorder="1" applyAlignment="1" applyProtection="1">
      <alignment vertical="center"/>
    </xf>
    <xf numFmtId="41" fontId="9" fillId="16" borderId="4" xfId="0" applyNumberFormat="1" applyFont="1" applyFill="1" applyBorder="1" applyAlignment="1" applyProtection="1">
      <alignment horizontal="center"/>
    </xf>
    <xf numFmtId="0" fontId="12" fillId="16" borderId="0" xfId="2" applyNumberFormat="1" applyFont="1" applyFill="1" applyAlignment="1" applyProtection="1">
      <alignment horizontal="center"/>
    </xf>
    <xf numFmtId="167" fontId="12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2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2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9" fillId="16" borderId="0" xfId="0" applyNumberFormat="1" applyFont="1" applyFill="1" applyAlignment="1" applyProtection="1">
      <alignment horizontal="center" vertical="center"/>
    </xf>
    <xf numFmtId="41" fontId="9" fillId="16" borderId="0" xfId="0" applyNumberFormat="1" applyFont="1" applyFill="1" applyProtection="1"/>
    <xf numFmtId="41" fontId="9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1" fillId="16" borderId="0" xfId="0" applyFont="1" applyFill="1" applyProtection="1"/>
    <xf numFmtId="49" fontId="3" fillId="16" borderId="0" xfId="0" applyNumberFormat="1" applyFont="1" applyFill="1" applyProtection="1"/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168" fontId="12" fillId="16" borderId="4" xfId="1" applyNumberFormat="1" applyFont="1" applyFill="1" applyBorder="1" applyAlignment="1" applyProtection="1"/>
    <xf numFmtId="165" fontId="6" fillId="0" borderId="6" xfId="0" applyNumberFormat="1" applyFont="1" applyBorder="1" applyProtection="1"/>
    <xf numFmtId="168" fontId="12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2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17" borderId="0" xfId="1" applyFont="1" applyFill="1" applyAlignment="1" applyProtection="1">
      <protection locked="0"/>
    </xf>
    <xf numFmtId="0" fontId="13" fillId="0" borderId="0" xfId="2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 vertical="center"/>
    </xf>
    <xf numFmtId="39" fontId="12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9" fillId="0" borderId="0" xfId="2" applyNumberFormat="1" applyFont="1" applyFill="1" applyBorder="1" applyAlignment="1" applyProtection="1">
      <alignment horizontal="center"/>
    </xf>
    <xf numFmtId="164" fontId="10" fillId="0" borderId="0" xfId="2" applyNumberFormat="1" applyFont="1" applyFill="1" applyBorder="1" applyAlignment="1" applyProtection="1">
      <alignment horizontal="center"/>
    </xf>
    <xf numFmtId="0" fontId="12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9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2" fillId="0" borderId="0" xfId="2" applyNumberFormat="1" applyFont="1" applyFill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9" fillId="0" borderId="0" xfId="0" applyFont="1" applyFill="1" applyProtection="1"/>
    <xf numFmtId="0" fontId="6" fillId="0" borderId="0" xfId="0" applyFont="1" applyFill="1" applyProtection="1"/>
    <xf numFmtId="39" fontId="12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6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0" fillId="16" borderId="4" xfId="2" applyNumberFormat="1" applyFont="1" applyFill="1" applyBorder="1" applyAlignment="1" applyProtection="1">
      <alignment horizontal="center" vertical="center"/>
    </xf>
    <xf numFmtId="167" fontId="6" fillId="17" borderId="0" xfId="1" applyNumberFormat="1" applyFont="1" applyFill="1" applyBorder="1" applyProtection="1">
      <protection locked="0"/>
    </xf>
    <xf numFmtId="167" fontId="12" fillId="17" borderId="0" xfId="1" applyNumberFormat="1" applyFont="1" applyFill="1" applyBorder="1" applyAlignment="1" applyProtection="1">
      <protection locked="0"/>
    </xf>
    <xf numFmtId="0" fontId="9" fillId="16" borderId="4" xfId="0" applyFont="1" applyFill="1" applyBorder="1" applyAlignment="1" applyProtection="1">
      <alignment horizontal="center"/>
    </xf>
    <xf numFmtId="165" fontId="12" fillId="17" borderId="0" xfId="2" applyNumberFormat="1" applyFont="1" applyFill="1" applyBorder="1" applyAlignment="1" applyProtection="1">
      <protection locked="0"/>
    </xf>
    <xf numFmtId="166" fontId="6" fillId="17" borderId="0" xfId="71" applyNumberFormat="1" applyFont="1" applyFill="1" applyBorder="1" applyProtection="1">
      <protection locked="0"/>
    </xf>
    <xf numFmtId="166" fontId="12" fillId="16" borderId="0" xfId="2" applyNumberFormat="1" applyFont="1" applyFill="1" applyBorder="1" applyAlignment="1" applyProtection="1"/>
    <xf numFmtId="167" fontId="12" fillId="17" borderId="4" xfId="1" applyNumberFormat="1" applyFont="1" applyFill="1" applyBorder="1" applyAlignment="1" applyProtection="1">
      <protection locked="0"/>
    </xf>
    <xf numFmtId="167" fontId="12" fillId="0" borderId="4" xfId="1" applyNumberFormat="1" applyFont="1" applyFill="1" applyBorder="1" applyAlignment="1" applyProtection="1"/>
    <xf numFmtId="166" fontId="12" fillId="16" borderId="4" xfId="1" applyNumberFormat="1" applyFont="1" applyFill="1" applyBorder="1" applyAlignment="1" applyProtection="1"/>
    <xf numFmtId="166" fontId="12" fillId="16" borderId="4" xfId="71" applyNumberFormat="1" applyFont="1" applyFill="1" applyBorder="1" applyAlignment="1" applyProtection="1"/>
    <xf numFmtId="166" fontId="6" fillId="17" borderId="0" xfId="1" applyNumberFormat="1" applyFont="1" applyFill="1" applyBorder="1" applyProtection="1">
      <protection locked="0"/>
    </xf>
    <xf numFmtId="0" fontId="3" fillId="0" borderId="0" xfId="2" applyNumberFormat="1" applyFont="1" applyFill="1" applyAlignment="1" applyProtection="1"/>
    <xf numFmtId="166" fontId="6" fillId="0" borderId="6" xfId="71" applyNumberFormat="1" applyFont="1" applyBorder="1" applyProtection="1"/>
    <xf numFmtId="167" fontId="6" fillId="17" borderId="4" xfId="1" applyNumberFormat="1" applyFont="1" applyFill="1" applyBorder="1" applyProtection="1">
      <protection locked="0"/>
    </xf>
    <xf numFmtId="167" fontId="6" fillId="0" borderId="0" xfId="0" applyNumberFormat="1" applyFont="1" applyFill="1" applyProtection="1"/>
    <xf numFmtId="167" fontId="6" fillId="0" borderId="6" xfId="0" applyNumberFormat="1" applyFont="1" applyFill="1" applyBorder="1" applyProtection="1"/>
    <xf numFmtId="165" fontId="12" fillId="0" borderId="0" xfId="2" applyNumberFormat="1" applyFont="1" applyFill="1" applyBorder="1" applyAlignment="1" applyProtection="1"/>
    <xf numFmtId="0" fontId="6" fillId="58" borderId="0" xfId="0" applyFont="1" applyFill="1" applyProtection="1"/>
    <xf numFmtId="169" fontId="6" fillId="16" borderId="0" xfId="0" applyNumberFormat="1" applyFont="1" applyFill="1" applyProtection="1"/>
    <xf numFmtId="167" fontId="6" fillId="16" borderId="0" xfId="0" applyNumberFormat="1" applyFont="1" applyFill="1" applyProtection="1"/>
    <xf numFmtId="167" fontId="6" fillId="16" borderId="6" xfId="0" applyNumberFormat="1" applyFont="1" applyFill="1" applyBorder="1" applyProtection="1"/>
    <xf numFmtId="167" fontId="6" fillId="0" borderId="6" xfId="0" applyNumberFormat="1" applyFont="1" applyBorder="1" applyProtection="1"/>
    <xf numFmtId="165" fontId="12" fillId="16" borderId="4" xfId="1" applyNumberFormat="1" applyFont="1" applyFill="1" applyBorder="1" applyAlignment="1" applyProtection="1"/>
    <xf numFmtId="43" fontId="12" fillId="0" borderId="0" xfId="1" applyNumberFormat="1" applyFont="1" applyFill="1" applyBorder="1" applyAlignment="1" applyProtection="1"/>
    <xf numFmtId="43" fontId="12" fillId="0" borderId="4" xfId="1" applyNumberFormat="1" applyFont="1" applyFill="1" applyBorder="1" applyAlignment="1" applyProtection="1"/>
    <xf numFmtId="43" fontId="12" fillId="16" borderId="4" xfId="71" applyNumberFormat="1" applyFont="1" applyFill="1" applyBorder="1" applyAlignment="1" applyProtection="1"/>
    <xf numFmtId="43" fontId="12" fillId="16" borderId="4" xfId="1" applyNumberFormat="1" applyFont="1" applyFill="1" applyBorder="1" applyAlignment="1" applyProtection="1"/>
    <xf numFmtId="43" fontId="12" fillId="16" borderId="0" xfId="2" applyNumberFormat="1" applyFont="1" applyFill="1" applyBorder="1" applyAlignment="1" applyProtection="1"/>
    <xf numFmtId="43" fontId="6" fillId="0" borderId="6" xfId="0" applyNumberFormat="1" applyFont="1" applyBorder="1" applyProtection="1"/>
    <xf numFmtId="0" fontId="6" fillId="59" borderId="0" xfId="2" applyNumberFormat="1" applyFont="1" applyFill="1" applyAlignment="1" applyProtection="1"/>
    <xf numFmtId="43" fontId="6" fillId="0" borderId="6" xfId="0" applyNumberFormat="1" applyFont="1" applyFill="1" applyBorder="1" applyProtection="1"/>
    <xf numFmtId="169" fontId="12" fillId="0" borderId="0" xfId="2" applyNumberFormat="1" applyFont="1" applyFill="1" applyBorder="1" applyAlignment="1" applyProtection="1"/>
    <xf numFmtId="0" fontId="6" fillId="59" borderId="0" xfId="0" applyFont="1" applyFill="1" applyProtection="1"/>
    <xf numFmtId="43" fontId="6" fillId="16" borderId="6" xfId="0" applyNumberFormat="1" applyFont="1" applyFill="1" applyBorder="1" applyProtection="1"/>
    <xf numFmtId="169" fontId="6" fillId="0" borderId="6" xfId="0" applyNumberFormat="1" applyFont="1" applyBorder="1" applyProtection="1"/>
    <xf numFmtId="169" fontId="6" fillId="0" borderId="6" xfId="0" applyNumberFormat="1" applyFont="1" applyFill="1" applyBorder="1" applyProtection="1"/>
    <xf numFmtId="43" fontId="12" fillId="0" borderId="0" xfId="2" applyNumberFormat="1" applyFont="1" applyFill="1" applyBorder="1" applyAlignment="1" applyProtection="1"/>
    <xf numFmtId="165" fontId="12" fillId="17" borderId="4" xfId="2" applyNumberFormat="1" applyFont="1" applyFill="1" applyBorder="1" applyAlignment="1" applyProtection="1"/>
    <xf numFmtId="0" fontId="9" fillId="16" borderId="0" xfId="0" applyFont="1" applyFill="1" applyAlignment="1" applyProtection="1">
      <alignment horizontal="center" vertical="center"/>
    </xf>
    <xf numFmtId="167" fontId="12" fillId="17" borderId="6" xfId="1" applyNumberFormat="1" applyFont="1" applyFill="1" applyBorder="1" applyAlignment="1" applyProtection="1"/>
    <xf numFmtId="41" fontId="9" fillId="16" borderId="4" xfId="0" applyNumberFormat="1" applyFont="1" applyFill="1" applyBorder="1" applyProtection="1"/>
    <xf numFmtId="165" fontId="6" fillId="0" borderId="4" xfId="0" applyNumberFormat="1" applyFont="1" applyFill="1" applyBorder="1" applyProtection="1"/>
    <xf numFmtId="167" fontId="6" fillId="16" borderId="4" xfId="1" applyNumberFormat="1" applyFont="1" applyFill="1" applyBorder="1" applyProtection="1"/>
    <xf numFmtId="165" fontId="12" fillId="17" borderId="6" xfId="2" applyNumberFormat="1" applyFont="1" applyFill="1" applyBorder="1" applyAlignment="1" applyProtection="1"/>
    <xf numFmtId="166" fontId="6" fillId="0" borderId="6" xfId="0" applyNumberFormat="1" applyFont="1" applyFill="1" applyBorder="1" applyProtection="1"/>
    <xf numFmtId="0" fontId="9" fillId="16" borderId="0" xfId="2" applyNumberFormat="1" applyFont="1" applyFill="1" applyAlignment="1" applyProtection="1">
      <alignment horizontal="center"/>
    </xf>
    <xf numFmtId="0" fontId="10" fillId="16" borderId="0" xfId="2" applyNumberFormat="1" applyFont="1" applyFill="1" applyAlignment="1" applyProtection="1">
      <alignment horizontal="center"/>
    </xf>
    <xf numFmtId="164" fontId="10" fillId="16" borderId="0" xfId="2" applyNumberFormat="1" applyFont="1" applyFill="1" applyAlignment="1" applyProtection="1">
      <alignment horizontal="center"/>
    </xf>
    <xf numFmtId="0" fontId="6" fillId="16" borderId="0" xfId="0" applyFont="1" applyFill="1" applyAlignment="1" applyProtection="1"/>
    <xf numFmtId="0" fontId="9" fillId="16" borderId="0" xfId="0" applyFont="1" applyFill="1" applyAlignment="1" applyProtection="1">
      <alignment horizontal="center" vertical="center"/>
    </xf>
    <xf numFmtId="0" fontId="5" fillId="15" borderId="3" xfId="2" applyNumberFormat="1" applyFont="1" applyFill="1" applyBorder="1" applyAlignment="1" applyProtection="1">
      <alignment vertical="center"/>
    </xf>
    <xf numFmtId="0" fontId="5" fillId="15" borderId="3" xfId="2" applyNumberFormat="1" applyFont="1" applyFill="1" applyBorder="1" applyAlignment="1" applyProtection="1">
      <alignment horizontal="left" vertical="center"/>
    </xf>
    <xf numFmtId="0" fontId="5" fillId="15" borderId="3" xfId="2" applyNumberFormat="1" applyFont="1" applyFill="1" applyBorder="1" applyAlignment="1" applyProtection="1">
      <alignment vertical="center" wrapText="1"/>
    </xf>
    <xf numFmtId="0" fontId="8" fillId="0" borderId="0" xfId="2" applyNumberFormat="1" applyFont="1" applyAlignment="1" applyProtection="1">
      <alignment horizontal="left"/>
    </xf>
    <xf numFmtId="0" fontId="9" fillId="16" borderId="0" xfId="2" applyNumberFormat="1" applyFont="1" applyFill="1" applyAlignment="1" applyProtection="1"/>
    <xf numFmtId="0" fontId="10" fillId="16" borderId="0" xfId="2" applyNumberFormat="1" applyFont="1" applyFill="1" applyAlignment="1" applyProtection="1"/>
    <xf numFmtId="164" fontId="10" fillId="16" borderId="0" xfId="2" applyNumberFormat="1" applyFont="1" applyFill="1" applyAlignment="1" applyProtection="1"/>
    <xf numFmtId="164" fontId="59" fillId="16" borderId="0" xfId="2" applyNumberFormat="1" applyFont="1" applyFill="1" applyAlignment="1" applyProtection="1">
      <alignment horizontal="center" vertical="top"/>
    </xf>
    <xf numFmtId="165" fontId="12" fillId="0" borderId="0" xfId="2" applyNumberFormat="1" applyFont="1" applyFill="1" applyBorder="1" applyAlignment="1" applyProtection="1">
      <protection locked="0"/>
    </xf>
    <xf numFmtId="0" fontId="6" fillId="0" borderId="0" xfId="0" applyFont="1" applyFill="1" applyAlignment="1" applyProtection="1"/>
    <xf numFmtId="0" fontId="56" fillId="0" borderId="0" xfId="2" applyNumberFormat="1" applyFont="1" applyFill="1" applyBorder="1" applyAlignment="1" applyProtection="1">
      <alignment horizontal="left"/>
    </xf>
    <xf numFmtId="0" fontId="9" fillId="16" borderId="0" xfId="0" applyFont="1" applyFill="1" applyAlignment="1" applyProtection="1">
      <alignment vertical="center"/>
    </xf>
    <xf numFmtId="0" fontId="59" fillId="16" borderId="0" xfId="0" applyFont="1" applyFill="1" applyAlignment="1" applyProtection="1">
      <alignment horizontal="center" vertical="center"/>
    </xf>
    <xf numFmtId="164" fontId="59" fillId="16" borderId="0" xfId="2" applyNumberFormat="1" applyFont="1" applyFill="1" applyAlignment="1" applyProtection="1">
      <alignment horizontal="center"/>
    </xf>
    <xf numFmtId="0" fontId="9" fillId="0" borderId="0" xfId="0" applyFont="1" applyFill="1" applyAlignment="1" applyProtection="1"/>
    <xf numFmtId="0" fontId="9" fillId="0" borderId="0" xfId="0" applyFont="1" applyFill="1" applyAlignment="1" applyProtection="1">
      <alignment wrapText="1"/>
    </xf>
    <xf numFmtId="0" fontId="6" fillId="0" borderId="0" xfId="2" applyNumberFormat="1" applyFont="1" applyFill="1" applyBorder="1" applyAlignment="1" applyProtection="1">
      <alignment wrapText="1"/>
    </xf>
    <xf numFmtId="0" fontId="57" fillId="0" borderId="0" xfId="2" applyNumberFormat="1" applyFont="1" applyFill="1" applyBorder="1" applyAlignment="1" applyProtection="1">
      <alignment horizontal="left"/>
    </xf>
    <xf numFmtId="0" fontId="58" fillId="0" borderId="0" xfId="0" applyFont="1" applyFill="1" applyProtection="1"/>
    <xf numFmtId="0" fontId="6" fillId="16" borderId="0" xfId="0" applyFont="1" applyFill="1" applyAlignment="1" applyProtection="1"/>
    <xf numFmtId="0" fontId="5" fillId="15" borderId="3" xfId="2" applyNumberFormat="1" applyFont="1" applyFill="1" applyBorder="1" applyAlignment="1" applyProtection="1">
      <alignment horizontal="left" vertical="center" indent="50"/>
    </xf>
    <xf numFmtId="0" fontId="10" fillId="16" borderId="0" xfId="2" applyNumberFormat="1" applyFont="1" applyFill="1" applyAlignment="1" applyProtection="1">
      <alignment horizontal="left" indent="6"/>
    </xf>
    <xf numFmtId="0" fontId="9" fillId="16" borderId="0" xfId="2" applyNumberFormat="1" applyFont="1" applyFill="1" applyAlignment="1" applyProtection="1">
      <alignment horizontal="left" indent="2"/>
    </xf>
    <xf numFmtId="0" fontId="9" fillId="16" borderId="0" xfId="2" applyNumberFormat="1" applyFont="1" applyFill="1" applyAlignment="1" applyProtection="1">
      <alignment horizontal="left" indent="1"/>
    </xf>
    <xf numFmtId="0" fontId="5" fillId="15" borderId="3" xfId="2" applyNumberFormat="1" applyFont="1" applyFill="1" applyBorder="1" applyAlignment="1" applyProtection="1">
      <alignment horizontal="left" vertical="center" indent="5"/>
    </xf>
    <xf numFmtId="0" fontId="9" fillId="16" borderId="0" xfId="0" applyFont="1" applyFill="1" applyAlignment="1" applyProtection="1">
      <alignment horizontal="left" vertical="center" indent="3"/>
    </xf>
    <xf numFmtId="0" fontId="9" fillId="16" borderId="0" xfId="0" applyFont="1" applyFill="1" applyAlignment="1" applyProtection="1">
      <alignment horizontal="left" vertical="center" indent="4"/>
    </xf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547"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T178"/>
  <sheetViews>
    <sheetView showGridLines="0" tabSelected="1" topLeftCell="D1" zoomScaleNormal="100" workbookViewId="0">
      <selection activeCell="D1" sqref="D1"/>
    </sheetView>
  </sheetViews>
  <sheetFormatPr defaultColWidth="11.140625" defaultRowHeight="12.75"/>
  <cols>
    <col min="1" max="1" width="3.42578125" style="5" hidden="1" customWidth="1"/>
    <col min="2" max="2" width="4.5703125" style="6" hidden="1" customWidth="1"/>
    <col min="3" max="3" width="2.7109375" style="6" hidden="1" customWidth="1"/>
    <col min="4" max="5" width="2" style="4" customWidth="1"/>
    <col min="6" max="8" width="11.140625" style="4"/>
    <col min="9" max="9" width="13.7109375" style="4" customWidth="1"/>
    <col min="10" max="10" width="12.140625" style="12" customWidth="1"/>
    <col min="11" max="11" width="16.140625" style="150" customWidth="1"/>
    <col min="12" max="12" width="14.7109375" style="150" customWidth="1"/>
    <col min="13" max="13" width="19" style="4" customWidth="1"/>
    <col min="14" max="14" width="0.85546875" style="4" customWidth="1"/>
    <col min="15" max="15" width="16" style="4" customWidth="1"/>
    <col min="16" max="16" width="17.85546875" style="4" customWidth="1"/>
    <col min="17" max="17" width="1.28515625" style="4" customWidth="1"/>
    <col min="18" max="18" width="18.42578125" style="242" bestFit="1" customWidth="1"/>
    <col min="19" max="16384" width="11.140625" style="4"/>
  </cols>
  <sheetData>
    <row r="1" spans="1:20" ht="28.5" customHeight="1" thickTop="1" thickBot="1">
      <c r="A1" s="1"/>
      <c r="B1" s="2"/>
      <c r="C1" s="314"/>
      <c r="D1" s="314"/>
      <c r="E1" s="314"/>
      <c r="F1" s="314"/>
      <c r="G1" s="314"/>
      <c r="H1" s="314"/>
      <c r="I1" s="314"/>
      <c r="J1" s="318" t="s">
        <v>0</v>
      </c>
      <c r="K1" s="314"/>
      <c r="L1" s="314"/>
      <c r="M1" s="314"/>
      <c r="N1" s="314"/>
      <c r="O1" s="314"/>
      <c r="P1" s="314"/>
      <c r="Q1" s="3"/>
      <c r="R1" s="209"/>
    </row>
    <row r="2" spans="1:20" ht="15.75" customHeight="1" thickTop="1">
      <c r="C2" s="7"/>
      <c r="D2" s="8"/>
      <c r="E2" s="8"/>
      <c r="F2" s="8"/>
      <c r="G2" s="8"/>
      <c r="H2" s="8"/>
      <c r="I2" s="8"/>
      <c r="J2" s="9"/>
      <c r="K2" s="198"/>
      <c r="L2" s="198"/>
      <c r="M2" s="8"/>
      <c r="N2" s="8"/>
      <c r="O2" s="10" t="s">
        <v>1</v>
      </c>
      <c r="P2" s="11" t="s">
        <v>258</v>
      </c>
      <c r="Q2" s="12"/>
      <c r="R2" s="209"/>
    </row>
    <row r="3" spans="1:20" ht="15" customHeight="1">
      <c r="B3" s="13"/>
      <c r="C3" s="14"/>
      <c r="D3" s="298"/>
      <c r="E3" s="298"/>
      <c r="F3" s="298"/>
      <c r="G3" s="298"/>
      <c r="H3" s="298"/>
      <c r="I3" s="298"/>
      <c r="J3" s="316" t="s">
        <v>170</v>
      </c>
      <c r="K3" s="298"/>
      <c r="L3" s="298"/>
      <c r="M3" s="298"/>
      <c r="N3" s="298"/>
      <c r="O3" s="298"/>
      <c r="P3" s="15"/>
      <c r="Q3" s="16"/>
      <c r="R3" s="209"/>
      <c r="T3" s="17"/>
    </row>
    <row r="4" spans="1:20" ht="12.75" customHeight="1">
      <c r="B4" s="13"/>
      <c r="C4" s="14"/>
      <c r="D4" s="298"/>
      <c r="E4" s="298"/>
      <c r="F4" s="298"/>
      <c r="G4" s="298"/>
      <c r="H4" s="298"/>
      <c r="I4" s="298"/>
      <c r="J4" s="317" t="s">
        <v>2</v>
      </c>
      <c r="K4" s="298"/>
      <c r="L4" s="298"/>
      <c r="M4" s="298"/>
      <c r="N4" s="298"/>
      <c r="O4" s="298"/>
      <c r="P4" s="15"/>
      <c r="Q4" s="16"/>
      <c r="R4" s="209"/>
    </row>
    <row r="5" spans="1:20" ht="12.75" customHeight="1">
      <c r="B5" s="13"/>
      <c r="C5" s="14"/>
      <c r="D5" s="299"/>
      <c r="E5" s="299"/>
      <c r="F5" s="299"/>
      <c r="G5" s="299"/>
      <c r="H5" s="299"/>
      <c r="I5" s="299"/>
      <c r="J5" s="315" t="s">
        <v>3</v>
      </c>
      <c r="K5" s="299"/>
      <c r="L5" s="299"/>
      <c r="M5" s="299"/>
      <c r="N5" s="299"/>
      <c r="O5" s="299"/>
      <c r="P5" s="18"/>
      <c r="Q5" s="19"/>
      <c r="R5" s="209"/>
    </row>
    <row r="6" spans="1:20" ht="12.75" customHeight="1">
      <c r="B6" s="13"/>
      <c r="C6" s="14"/>
      <c r="D6" s="300"/>
      <c r="E6" s="300"/>
      <c r="F6" s="300"/>
      <c r="G6" s="300"/>
      <c r="H6" s="300"/>
      <c r="I6" s="300"/>
      <c r="K6" s="301" t="s">
        <v>259</v>
      </c>
      <c r="L6" s="300"/>
      <c r="M6" s="300"/>
      <c r="N6" s="300"/>
      <c r="O6" s="300"/>
      <c r="P6" s="20"/>
      <c r="Q6" s="21"/>
      <c r="R6" s="241"/>
    </row>
    <row r="7" spans="1:20" s="29" customFormat="1" ht="7.5" customHeight="1">
      <c r="A7" s="22"/>
      <c r="B7" s="23"/>
      <c r="C7" s="24"/>
      <c r="D7" s="25"/>
      <c r="E7" s="25"/>
      <c r="F7" s="25"/>
      <c r="G7" s="25"/>
      <c r="H7" s="25"/>
      <c r="I7" s="25"/>
      <c r="J7" s="26"/>
      <c r="K7" s="168"/>
      <c r="L7" s="168"/>
      <c r="M7" s="26"/>
      <c r="N7" s="26"/>
      <c r="O7" s="27"/>
      <c r="P7" s="27"/>
      <c r="Q7" s="28"/>
      <c r="R7" s="241"/>
    </row>
    <row r="8" spans="1:20">
      <c r="C8" s="7"/>
      <c r="D8" s="30"/>
      <c r="E8" s="30"/>
      <c r="F8" s="30"/>
      <c r="G8" s="30"/>
      <c r="H8" s="30"/>
      <c r="I8" s="30"/>
      <c r="J8" s="31"/>
      <c r="K8" s="172" t="s">
        <v>4</v>
      </c>
      <c r="L8" s="172"/>
      <c r="M8" s="32" t="s">
        <v>4</v>
      </c>
      <c r="N8" s="33"/>
      <c r="O8" s="32" t="s">
        <v>5</v>
      </c>
      <c r="P8" s="32" t="s">
        <v>6</v>
      </c>
      <c r="Q8" s="34"/>
      <c r="R8" s="241"/>
    </row>
    <row r="9" spans="1:20" ht="15" customHeight="1">
      <c r="C9" s="7"/>
      <c r="D9" s="30"/>
      <c r="E9" s="30"/>
      <c r="F9" s="30"/>
      <c r="G9" s="30"/>
      <c r="H9" s="30"/>
      <c r="I9" s="30"/>
      <c r="J9" s="31"/>
      <c r="K9" s="243" t="s">
        <v>194</v>
      </c>
      <c r="L9" s="175" t="s">
        <v>195</v>
      </c>
      <c r="M9" s="35"/>
      <c r="N9" s="33"/>
      <c r="O9" s="36" t="s">
        <v>7</v>
      </c>
      <c r="P9" s="36"/>
      <c r="Q9" s="37"/>
      <c r="R9" s="241"/>
    </row>
    <row r="10" spans="1:20">
      <c r="C10" s="7"/>
      <c r="D10" s="38" t="s">
        <v>8</v>
      </c>
      <c r="E10" s="8"/>
      <c r="F10" s="25"/>
      <c r="G10" s="25"/>
      <c r="H10" s="25"/>
      <c r="I10" s="25"/>
      <c r="J10" s="39"/>
      <c r="K10" s="176"/>
      <c r="L10" s="176"/>
      <c r="M10" s="40"/>
      <c r="N10" s="33"/>
      <c r="O10" s="40"/>
      <c r="P10" s="40"/>
      <c r="Q10" s="41"/>
    </row>
    <row r="11" spans="1:20">
      <c r="A11" s="42" t="s">
        <v>9</v>
      </c>
      <c r="B11" s="43" t="s">
        <v>10</v>
      </c>
      <c r="C11" s="44"/>
      <c r="D11" s="25" t="s">
        <v>11</v>
      </c>
      <c r="E11" s="8"/>
      <c r="F11" s="25"/>
      <c r="G11" s="25"/>
      <c r="H11" s="25"/>
      <c r="I11" s="25"/>
      <c r="J11" s="39"/>
      <c r="K11" s="147"/>
      <c r="L11" s="176"/>
      <c r="M11" s="45"/>
      <c r="N11" s="33"/>
      <c r="O11" s="40"/>
      <c r="P11" s="40"/>
      <c r="Q11" s="41"/>
    </row>
    <row r="12" spans="1:20">
      <c r="A12" s="5" t="s">
        <v>12</v>
      </c>
      <c r="B12" s="46" t="s">
        <v>13</v>
      </c>
      <c r="C12" s="47"/>
      <c r="D12" s="48"/>
      <c r="E12" s="25" t="s">
        <v>14</v>
      </c>
      <c r="F12" s="8"/>
      <c r="G12" s="8"/>
      <c r="H12" s="8"/>
      <c r="I12" s="8"/>
      <c r="J12" s="39"/>
      <c r="K12" s="106">
        <f>SUM(EASTERNFL:VALENCIA!K12)</f>
        <v>487587978.01999992</v>
      </c>
      <c r="L12" s="106">
        <f>SUM(EASTERNFL:VALENCIA!L12)</f>
        <v>-1286522.1699999988</v>
      </c>
      <c r="M12" s="106">
        <f>SUM(K12+L12)</f>
        <v>486301455.8499999</v>
      </c>
      <c r="N12" s="106">
        <f>SUM(EASTERNFL:VALENCIA!N12)</f>
        <v>0</v>
      </c>
      <c r="O12" s="106">
        <f>SUM(EASTERNFL:VALENCIA!O12)</f>
        <v>85254751.390000001</v>
      </c>
      <c r="P12" s="106">
        <f>SUM(M12+O12)</f>
        <v>571556207.23999989</v>
      </c>
      <c r="Q12" s="49"/>
    </row>
    <row r="13" spans="1:20">
      <c r="A13" s="5" t="s">
        <v>15</v>
      </c>
      <c r="B13" s="46" t="s">
        <v>13</v>
      </c>
      <c r="C13" s="47"/>
      <c r="D13" s="48"/>
      <c r="E13" s="25" t="s">
        <v>16</v>
      </c>
      <c r="F13" s="8"/>
      <c r="G13" s="8"/>
      <c r="H13" s="8"/>
      <c r="I13" s="8"/>
      <c r="J13" s="39"/>
      <c r="K13" s="106">
        <f>SUM(EASTERNFL:VALENCIA!K13)</f>
        <v>203564591.46999997</v>
      </c>
      <c r="L13" s="106">
        <f>SUM(EASTERNFL:VALENCIA!L13)</f>
        <v>-17993535.710000001</v>
      </c>
      <c r="M13" s="106">
        <f t="shared" ref="M13:M23" si="0">SUM(K13+L13)</f>
        <v>185571055.75999996</v>
      </c>
      <c r="N13" s="106">
        <f>SUM(EASTERNFL:VALENCIA!N13)</f>
        <v>0</v>
      </c>
      <c r="O13" s="106">
        <f>SUM(EASTERNFL:VALENCIA!O13)</f>
        <v>17227835</v>
      </c>
      <c r="P13" s="106">
        <f t="shared" ref="P13:P23" si="1">SUM(M13+O13)</f>
        <v>202798890.75999996</v>
      </c>
      <c r="Q13" s="51"/>
    </row>
    <row r="14" spans="1:20">
      <c r="A14" s="5" t="s">
        <v>17</v>
      </c>
      <c r="B14" s="46" t="s">
        <v>13</v>
      </c>
      <c r="C14" s="47"/>
      <c r="D14" s="48"/>
      <c r="E14" s="25" t="s">
        <v>18</v>
      </c>
      <c r="F14" s="8"/>
      <c r="G14" s="8"/>
      <c r="H14" s="8"/>
      <c r="I14" s="8"/>
      <c r="J14" s="39"/>
      <c r="K14" s="106">
        <f>SUM(EASTERNFL:VALENCIA!K14)</f>
        <v>16715855.540000001</v>
      </c>
      <c r="L14" s="106">
        <f>SUM(EASTERNFL:VALENCIA!L14)</f>
        <v>0</v>
      </c>
      <c r="M14" s="106">
        <f t="shared" si="0"/>
        <v>16715855.540000001</v>
      </c>
      <c r="N14" s="106">
        <f>SUM(EASTERNFL:VALENCIA!N14)</f>
        <v>0</v>
      </c>
      <c r="O14" s="106">
        <f>SUM(EASTERNFL:VALENCIA!O14)</f>
        <v>221287445</v>
      </c>
      <c r="P14" s="106">
        <f t="shared" si="1"/>
        <v>238003300.53999999</v>
      </c>
      <c r="Q14" s="51"/>
    </row>
    <row r="15" spans="1:20">
      <c r="A15" s="5" t="s">
        <v>19</v>
      </c>
      <c r="B15" s="46" t="s">
        <v>13</v>
      </c>
      <c r="C15" s="47"/>
      <c r="D15" s="48"/>
      <c r="E15" s="25" t="s">
        <v>20</v>
      </c>
      <c r="F15" s="8"/>
      <c r="G15" s="8"/>
      <c r="H15" s="8"/>
      <c r="I15" s="8"/>
      <c r="J15" s="39"/>
      <c r="K15" s="106">
        <f>SUM(EASTERNFL:VALENCIA!K15)</f>
        <v>4301675.2</v>
      </c>
      <c r="L15" s="106">
        <f>SUM(EASTERNFL:VALENCIA!L15)</f>
        <v>0</v>
      </c>
      <c r="M15" s="106">
        <f t="shared" si="0"/>
        <v>4301675.2</v>
      </c>
      <c r="N15" s="106">
        <f>SUM(EASTERNFL:VALENCIA!N15)</f>
        <v>0</v>
      </c>
      <c r="O15" s="106">
        <f>SUM(EASTERNFL:VALENCIA!O15)</f>
        <v>88777529</v>
      </c>
      <c r="P15" s="106">
        <f t="shared" si="1"/>
        <v>93079204.200000003</v>
      </c>
      <c r="Q15" s="51"/>
    </row>
    <row r="16" spans="1:20">
      <c r="A16" s="5" t="s">
        <v>21</v>
      </c>
      <c r="B16" s="46" t="s">
        <v>13</v>
      </c>
      <c r="C16" s="47"/>
      <c r="D16" s="48"/>
      <c r="E16" s="25" t="s">
        <v>22</v>
      </c>
      <c r="F16" s="8"/>
      <c r="G16" s="8"/>
      <c r="H16" s="8"/>
      <c r="I16" s="8"/>
      <c r="J16" s="39"/>
      <c r="K16" s="106">
        <f>SUM(EASTERNFL:VALENCIA!K16)</f>
        <v>80672261.710000008</v>
      </c>
      <c r="L16" s="106">
        <f>SUM(EASTERNFL:VALENCIA!L16)</f>
        <v>-8078.88</v>
      </c>
      <c r="M16" s="106">
        <f t="shared" si="0"/>
        <v>80664182.830000013</v>
      </c>
      <c r="N16" s="106">
        <f>SUM(EASTERNFL:VALENCIA!N16)</f>
        <v>0</v>
      </c>
      <c r="O16" s="106">
        <f>SUM(EASTERNFL:VALENCIA!O16)</f>
        <v>12922543</v>
      </c>
      <c r="P16" s="106">
        <f t="shared" si="1"/>
        <v>93586725.830000013</v>
      </c>
      <c r="Q16" s="51"/>
    </row>
    <row r="17" spans="1:18">
      <c r="A17" s="5" t="s">
        <v>23</v>
      </c>
      <c r="B17" s="46" t="s">
        <v>13</v>
      </c>
      <c r="C17" s="47"/>
      <c r="D17" s="48"/>
      <c r="E17" s="25" t="s">
        <v>24</v>
      </c>
      <c r="F17" s="8"/>
      <c r="G17" s="8"/>
      <c r="H17" s="8"/>
      <c r="I17" s="8"/>
      <c r="J17" s="39"/>
      <c r="K17" s="106">
        <f>SUM(EASTERNFL:VALENCIA!K17)</f>
        <v>-394116.08000000025</v>
      </c>
      <c r="L17" s="106">
        <f>SUM(EASTERNFL:VALENCIA!L17)</f>
        <v>1638945.6</v>
      </c>
      <c r="M17" s="106">
        <f t="shared" si="0"/>
        <v>1244829.5199999998</v>
      </c>
      <c r="N17" s="106">
        <f>SUM(EASTERNFL:VALENCIA!N17)</f>
        <v>0</v>
      </c>
      <c r="O17" s="106">
        <f>SUM(EASTERNFL:VALENCIA!O17)</f>
        <v>1906155</v>
      </c>
      <c r="P17" s="106">
        <f t="shared" si="1"/>
        <v>3150984.5199999996</v>
      </c>
      <c r="Q17" s="51"/>
    </row>
    <row r="18" spans="1:18">
      <c r="A18" s="5" t="s">
        <v>25</v>
      </c>
      <c r="B18" s="52" t="s">
        <v>26</v>
      </c>
      <c r="C18" s="7"/>
      <c r="D18" s="53"/>
      <c r="E18" s="25" t="s">
        <v>27</v>
      </c>
      <c r="F18" s="8"/>
      <c r="G18" s="8"/>
      <c r="H18" s="8"/>
      <c r="I18" s="8"/>
      <c r="J18" s="39"/>
      <c r="K18" s="106">
        <f>SUM(EASTERNFL:VALENCIA!K18)</f>
        <v>293955870.972</v>
      </c>
      <c r="L18" s="106">
        <f>SUM(EASTERNFL:VALENCIA!L18)</f>
        <v>-0.39</v>
      </c>
      <c r="M18" s="106">
        <f t="shared" si="0"/>
        <v>293955870.58200002</v>
      </c>
      <c r="N18" s="106">
        <f>SUM(EASTERNFL:VALENCIA!N18)</f>
        <v>0</v>
      </c>
      <c r="O18" s="106">
        <f>SUM(EASTERNFL:VALENCIA!O18)</f>
        <v>32238.5</v>
      </c>
      <c r="P18" s="106">
        <f t="shared" si="1"/>
        <v>293988109.08200002</v>
      </c>
      <c r="Q18" s="51"/>
    </row>
    <row r="19" spans="1:18">
      <c r="A19" s="5" t="s">
        <v>28</v>
      </c>
      <c r="B19" s="52" t="s">
        <v>29</v>
      </c>
      <c r="C19" s="7"/>
      <c r="D19" s="53"/>
      <c r="E19" s="25" t="s">
        <v>30</v>
      </c>
      <c r="F19" s="8"/>
      <c r="G19" s="8"/>
      <c r="H19" s="8"/>
      <c r="I19" s="8"/>
      <c r="J19" s="39"/>
      <c r="K19" s="106">
        <f>SUM(EASTERNFL:VALENCIA!K19)</f>
        <v>29123357.359999999</v>
      </c>
      <c r="L19" s="106">
        <f>SUM(EASTERNFL:VALENCIA!L19)</f>
        <v>8078</v>
      </c>
      <c r="M19" s="106">
        <f t="shared" si="0"/>
        <v>29131435.359999999</v>
      </c>
      <c r="N19" s="106">
        <f>SUM(EASTERNFL:VALENCIA!N19)</f>
        <v>0</v>
      </c>
      <c r="O19" s="106">
        <f>SUM(EASTERNFL:VALENCIA!O19)</f>
        <v>24157195</v>
      </c>
      <c r="P19" s="106">
        <f t="shared" si="1"/>
        <v>53288630.359999999</v>
      </c>
      <c r="Q19" s="51"/>
    </row>
    <row r="20" spans="1:18">
      <c r="A20" s="5" t="s">
        <v>31</v>
      </c>
      <c r="B20" s="46" t="s">
        <v>32</v>
      </c>
      <c r="C20" s="47"/>
      <c r="D20" s="48"/>
      <c r="E20" s="25" t="s">
        <v>33</v>
      </c>
      <c r="F20" s="8"/>
      <c r="G20" s="8"/>
      <c r="H20" s="8"/>
      <c r="I20" s="8"/>
      <c r="J20" s="39"/>
      <c r="K20" s="106">
        <f>SUM(EASTERNFL:VALENCIA!K20)</f>
        <v>7554875.8600000013</v>
      </c>
      <c r="L20" s="106">
        <f>SUM(EASTERNFL:VALENCIA!L20)</f>
        <v>0.16</v>
      </c>
      <c r="M20" s="106">
        <f t="shared" si="0"/>
        <v>7554876.0200000014</v>
      </c>
      <c r="N20" s="106">
        <f>SUM(EASTERNFL:VALENCIA!N20)</f>
        <v>0</v>
      </c>
      <c r="O20" s="106">
        <f>SUM(EASTERNFL:VALENCIA!O20)</f>
        <v>6991</v>
      </c>
      <c r="P20" s="106">
        <f t="shared" si="1"/>
        <v>7561867.0200000014</v>
      </c>
      <c r="Q20" s="51"/>
    </row>
    <row r="21" spans="1:18">
      <c r="A21" s="5" t="s">
        <v>34</v>
      </c>
      <c r="B21" s="46" t="s">
        <v>35</v>
      </c>
      <c r="C21" s="47"/>
      <c r="D21" s="48"/>
      <c r="E21" s="25" t="s">
        <v>36</v>
      </c>
      <c r="F21" s="8"/>
      <c r="G21" s="8"/>
      <c r="H21" s="8"/>
      <c r="I21" s="8"/>
      <c r="J21" s="39"/>
      <c r="K21" s="106">
        <f>SUM(EASTERNFL:VALENCIA!K21)</f>
        <v>19775460.920000002</v>
      </c>
      <c r="L21" s="106">
        <f>SUM(EASTERNFL:VALENCIA!L21)</f>
        <v>0.25</v>
      </c>
      <c r="M21" s="106">
        <f t="shared" si="0"/>
        <v>19775461.170000002</v>
      </c>
      <c r="N21" s="106">
        <f>SUM(EASTERNFL:VALENCIA!N21)</f>
        <v>0</v>
      </c>
      <c r="O21" s="106">
        <f>SUM(EASTERNFL:VALENCIA!O21)</f>
        <v>620015</v>
      </c>
      <c r="P21" s="106">
        <f t="shared" si="1"/>
        <v>20395476.170000002</v>
      </c>
      <c r="Q21" s="51"/>
    </row>
    <row r="22" spans="1:18">
      <c r="A22" s="5" t="s">
        <v>37</v>
      </c>
      <c r="B22" s="46" t="s">
        <v>38</v>
      </c>
      <c r="C22" s="47"/>
      <c r="D22" s="48"/>
      <c r="E22" s="25" t="s">
        <v>39</v>
      </c>
      <c r="F22" s="8"/>
      <c r="G22" s="8"/>
      <c r="H22" s="8"/>
      <c r="I22" s="8"/>
      <c r="J22" s="39"/>
      <c r="K22" s="106">
        <f>SUM(EASTERNFL:VALENCIA!K22)</f>
        <v>1634333.0899999999</v>
      </c>
      <c r="L22" s="106">
        <f>SUM(EASTERNFL:VALENCIA!L22)</f>
        <v>0</v>
      </c>
      <c r="M22" s="106">
        <f t="shared" si="0"/>
        <v>1634333.0899999999</v>
      </c>
      <c r="N22" s="106">
        <f>SUM(EASTERNFL:VALENCIA!N22)</f>
        <v>0</v>
      </c>
      <c r="O22" s="106">
        <f>SUM(EASTERNFL:VALENCIA!O22)</f>
        <v>244838</v>
      </c>
      <c r="P22" s="106">
        <f t="shared" si="1"/>
        <v>1879171.0899999999</v>
      </c>
      <c r="Q22" s="51"/>
    </row>
    <row r="23" spans="1:18">
      <c r="A23" s="5" t="s">
        <v>40</v>
      </c>
      <c r="B23" s="46" t="s">
        <v>41</v>
      </c>
      <c r="C23" s="47"/>
      <c r="D23" s="48"/>
      <c r="E23" s="25" t="s">
        <v>42</v>
      </c>
      <c r="F23" s="8"/>
      <c r="G23" s="8"/>
      <c r="H23" s="8"/>
      <c r="I23" s="8"/>
      <c r="J23" s="39"/>
      <c r="K23" s="281">
        <f>SUM(EASTERNFL:VALENCIA!K23)</f>
        <v>75875469.450000003</v>
      </c>
      <c r="L23" s="281">
        <f>SUM(EASTERNFL:VALENCIA!L23)</f>
        <v>0</v>
      </c>
      <c r="M23" s="281">
        <f t="shared" si="0"/>
        <v>75875469.450000003</v>
      </c>
      <c r="N23" s="281">
        <f>SUM(EASTERNFL:VALENCIA!N23)</f>
        <v>0</v>
      </c>
      <c r="O23" s="281">
        <f>SUM(EASTERNFL:VALENCIA!O23)</f>
        <v>32936760</v>
      </c>
      <c r="P23" s="281">
        <f t="shared" si="1"/>
        <v>108812229.45</v>
      </c>
      <c r="Q23" s="51"/>
    </row>
    <row r="24" spans="1:18" s="29" customFormat="1" ht="7.5" customHeight="1">
      <c r="A24" s="22"/>
      <c r="B24" s="54"/>
      <c r="C24" s="24"/>
      <c r="D24" s="25"/>
      <c r="E24" s="25"/>
      <c r="F24" s="25"/>
      <c r="G24" s="25"/>
      <c r="H24" s="25"/>
      <c r="I24" s="25"/>
      <c r="J24" s="26"/>
      <c r="K24" s="145"/>
      <c r="L24" s="171"/>
      <c r="M24" s="55"/>
      <c r="N24" s="26"/>
      <c r="O24" s="27"/>
      <c r="P24" s="27"/>
      <c r="Q24" s="28"/>
      <c r="R24" s="242"/>
    </row>
    <row r="25" spans="1:18">
      <c r="A25" s="5" t="s">
        <v>43</v>
      </c>
      <c r="B25" s="52"/>
      <c r="C25" s="7"/>
      <c r="D25" s="53"/>
      <c r="E25" s="38" t="s">
        <v>44</v>
      </c>
      <c r="F25" s="8"/>
      <c r="G25" s="8"/>
      <c r="H25" s="8"/>
      <c r="I25" s="8"/>
      <c r="J25" s="39"/>
      <c r="K25" s="203">
        <f t="array" ref="K25">SUM(ROUND(K12:K23,0))</f>
        <v>1220367613</v>
      </c>
      <c r="L25" s="203">
        <f t="array" ref="L25">SUM(ROUND(L12:L23,0))</f>
        <v>-17641113</v>
      </c>
      <c r="M25" s="56">
        <f t="array" ref="M25">SUM(ROUND(M12:M23,0))</f>
        <v>1202726501</v>
      </c>
      <c r="N25" s="57"/>
      <c r="O25" s="56">
        <f t="array" ref="O25">SUM(ROUND(O12:O23,0))</f>
        <v>485374296</v>
      </c>
      <c r="P25" s="56">
        <f t="array" ref="P25">SUM(ROUND(P12:P23,0))</f>
        <v>1688100796</v>
      </c>
      <c r="Q25" s="51"/>
    </row>
    <row r="26" spans="1:18" s="29" customFormat="1" ht="7.5" customHeight="1">
      <c r="A26" s="22"/>
      <c r="B26" s="54"/>
      <c r="C26" s="24"/>
      <c r="D26" s="25"/>
      <c r="E26" s="25"/>
      <c r="F26" s="25"/>
      <c r="G26" s="25"/>
      <c r="H26" s="25"/>
      <c r="I26" s="25"/>
      <c r="J26" s="26"/>
      <c r="K26" s="179"/>
      <c r="L26" s="186"/>
      <c r="M26" s="58"/>
      <c r="N26" s="58"/>
      <c r="O26" s="59"/>
      <c r="P26" s="59"/>
      <c r="Q26" s="60"/>
      <c r="R26" s="242"/>
    </row>
    <row r="27" spans="1:18">
      <c r="B27" s="52"/>
      <c r="C27" s="7"/>
      <c r="D27" s="25" t="s">
        <v>45</v>
      </c>
      <c r="E27" s="30"/>
      <c r="F27" s="61"/>
      <c r="G27" s="8"/>
      <c r="H27" s="8"/>
      <c r="I27" s="25"/>
      <c r="J27" s="25"/>
      <c r="K27" s="180"/>
      <c r="L27" s="180"/>
      <c r="M27" s="62"/>
      <c r="N27" s="62"/>
      <c r="O27" s="62"/>
      <c r="P27" s="62"/>
      <c r="Q27" s="63"/>
    </row>
    <row r="28" spans="1:18">
      <c r="A28" s="5" t="s">
        <v>46</v>
      </c>
      <c r="B28" s="46" t="s">
        <v>13</v>
      </c>
      <c r="C28" s="47"/>
      <c r="D28" s="25"/>
      <c r="E28" s="25" t="s">
        <v>16</v>
      </c>
      <c r="F28" s="61"/>
      <c r="G28" s="8"/>
      <c r="H28" s="8"/>
      <c r="I28" s="8"/>
      <c r="J28" s="25"/>
      <c r="K28" s="106">
        <f>SUM(EASTERNFL:VALENCIA!K28)</f>
        <v>495491760.83999985</v>
      </c>
      <c r="L28" s="106">
        <f>SUM(EASTERNFL:VALENCIA!L28)</f>
        <v>19280057.289999999</v>
      </c>
      <c r="M28" s="106">
        <f t="shared" ref="M28:M35" si="2">SUM(K28+L28)</f>
        <v>514771818.12999988</v>
      </c>
      <c r="N28" s="106">
        <f>SUM(EASTERNFL:VALENCIA!N28)</f>
        <v>0</v>
      </c>
      <c r="O28" s="106">
        <f>SUM(EASTERNFL:VALENCIA!O28)</f>
        <v>39518631</v>
      </c>
      <c r="P28" s="106">
        <f t="shared" ref="P28:P35" si="3">SUM(M28+O28)</f>
        <v>554290449.12999988</v>
      </c>
      <c r="Q28" s="51"/>
    </row>
    <row r="29" spans="1:18">
      <c r="A29" s="5" t="s">
        <v>47</v>
      </c>
      <c r="B29" s="52" t="s">
        <v>13</v>
      </c>
      <c r="C29" s="7"/>
      <c r="D29" s="25"/>
      <c r="E29" s="25" t="s">
        <v>18</v>
      </c>
      <c r="F29" s="61"/>
      <c r="G29" s="8"/>
      <c r="H29" s="8"/>
      <c r="I29" s="8"/>
      <c r="J29" s="25"/>
      <c r="K29" s="106">
        <f>SUM(EASTERNFL:VALENCIA!K29)</f>
        <v>137031626.54999998</v>
      </c>
      <c r="L29" s="106">
        <f>SUM(EASTERNFL:VALENCIA!L29)</f>
        <v>0.06</v>
      </c>
      <c r="M29" s="106">
        <f t="shared" si="2"/>
        <v>137031626.60999998</v>
      </c>
      <c r="N29" s="106">
        <f>SUM(EASTERNFL:VALENCIA!N29)</f>
        <v>0</v>
      </c>
      <c r="O29" s="106">
        <f>SUM(EASTERNFL:VALENCIA!O29)</f>
        <v>616864977</v>
      </c>
      <c r="P29" s="106">
        <f t="shared" si="3"/>
        <v>753896603.61000001</v>
      </c>
      <c r="Q29" s="51"/>
    </row>
    <row r="30" spans="1:18">
      <c r="A30" s="5" t="s">
        <v>48</v>
      </c>
      <c r="B30" s="46" t="s">
        <v>13</v>
      </c>
      <c r="C30" s="47"/>
      <c r="D30" s="25"/>
      <c r="E30" s="25" t="s">
        <v>20</v>
      </c>
      <c r="F30" s="61"/>
      <c r="G30" s="8"/>
      <c r="H30" s="8"/>
      <c r="I30" s="8"/>
      <c r="J30" s="25"/>
      <c r="K30" s="106">
        <f>SUM(EASTERNFL:VALENCIA!K30)</f>
        <v>569701143.31999993</v>
      </c>
      <c r="L30" s="106">
        <f>SUM(EASTERNFL:VALENCIA!L30)</f>
        <v>-0.01</v>
      </c>
      <c r="M30" s="106">
        <f t="shared" si="2"/>
        <v>569701143.30999994</v>
      </c>
      <c r="N30" s="106">
        <f>SUM(EASTERNFL:VALENCIA!N30)</f>
        <v>0</v>
      </c>
      <c r="O30" s="106">
        <f>SUM(EASTERNFL:VALENCIA!O30)</f>
        <v>511848051.93000001</v>
      </c>
      <c r="P30" s="106">
        <f t="shared" si="3"/>
        <v>1081549195.24</v>
      </c>
      <c r="Q30" s="51"/>
    </row>
    <row r="31" spans="1:18" s="141" customFormat="1">
      <c r="A31" s="151"/>
      <c r="B31" s="157"/>
      <c r="C31" s="197"/>
      <c r="D31" s="164"/>
      <c r="E31" s="164" t="s">
        <v>36</v>
      </c>
      <c r="F31" s="170"/>
      <c r="G31" s="163"/>
      <c r="H31" s="163"/>
      <c r="I31" s="163"/>
      <c r="J31" s="164"/>
      <c r="K31" s="106">
        <f>SUM(EASTERNFL:VALENCIA!K31)</f>
        <v>1500593.06</v>
      </c>
      <c r="L31" s="106">
        <f>SUM(EASTERNFL:VALENCIA!L31)</f>
        <v>0.65</v>
      </c>
      <c r="M31" s="106">
        <f t="shared" si="2"/>
        <v>1500593.71</v>
      </c>
      <c r="N31" s="106">
        <f>SUM(EASTERNFL:VALENCIA!N31)</f>
        <v>0</v>
      </c>
      <c r="O31" s="106">
        <f>SUM(EASTERNFL:VALENCIA!O31)</f>
        <v>559986</v>
      </c>
      <c r="P31" s="106">
        <f t="shared" si="3"/>
        <v>2060579.71</v>
      </c>
      <c r="Q31" s="148"/>
      <c r="R31" s="242"/>
    </row>
    <row r="32" spans="1:18">
      <c r="A32" s="5" t="s">
        <v>49</v>
      </c>
      <c r="B32" s="46" t="s">
        <v>13</v>
      </c>
      <c r="C32" s="47"/>
      <c r="D32" s="25"/>
      <c r="E32" s="25" t="s">
        <v>50</v>
      </c>
      <c r="F32" s="61"/>
      <c r="G32" s="8"/>
      <c r="H32" s="8"/>
      <c r="I32" s="8"/>
      <c r="J32" s="25"/>
      <c r="K32" s="106">
        <f>SUM(EASTERNFL:VALENCIA!K32)</f>
        <v>8304903.8100000005</v>
      </c>
      <c r="L32" s="106">
        <f>SUM(EASTERNFL:VALENCIA!L32)</f>
        <v>-1638945.85</v>
      </c>
      <c r="M32" s="106">
        <f t="shared" si="2"/>
        <v>6665957.9600000009</v>
      </c>
      <c r="N32" s="106">
        <f>SUM(EASTERNFL:VALENCIA!N32)</f>
        <v>0</v>
      </c>
      <c r="O32" s="106">
        <f>SUM(EASTERNFL:VALENCIA!O32)</f>
        <v>6408609</v>
      </c>
      <c r="P32" s="106">
        <f t="shared" si="3"/>
        <v>13074566.960000001</v>
      </c>
      <c r="Q32" s="51"/>
    </row>
    <row r="33" spans="1:18">
      <c r="A33" s="5" t="s">
        <v>51</v>
      </c>
      <c r="B33" s="52" t="s">
        <v>13</v>
      </c>
      <c r="C33" s="7"/>
      <c r="D33" s="25"/>
      <c r="E33" s="25" t="s">
        <v>52</v>
      </c>
      <c r="F33" s="61"/>
      <c r="G33" s="8"/>
      <c r="H33" s="8"/>
      <c r="I33" s="8"/>
      <c r="J33" s="25"/>
      <c r="K33" s="106">
        <f>SUM(EASTERNFL:VALENCIA!K33)</f>
        <v>3665321504.25</v>
      </c>
      <c r="L33" s="106">
        <f>SUM(EASTERNFL:VALENCIA!L33)</f>
        <v>0.13999999999999999</v>
      </c>
      <c r="M33" s="106">
        <f t="shared" si="2"/>
        <v>3665321504.3899999</v>
      </c>
      <c r="N33" s="106">
        <f>SUM(EASTERNFL:VALENCIA!N33)</f>
        <v>0</v>
      </c>
      <c r="O33" s="106">
        <f>SUM(EASTERNFL:VALENCIA!O33)</f>
        <v>42617503</v>
      </c>
      <c r="P33" s="106">
        <f t="shared" si="3"/>
        <v>3707939007.3899999</v>
      </c>
      <c r="Q33" s="51"/>
    </row>
    <row r="34" spans="1:18">
      <c r="A34" s="5" t="s">
        <v>53</v>
      </c>
      <c r="B34" s="52" t="s">
        <v>13</v>
      </c>
      <c r="C34" s="7"/>
      <c r="D34" s="25"/>
      <c r="E34" s="25" t="s">
        <v>54</v>
      </c>
      <c r="F34" s="61"/>
      <c r="G34" s="8"/>
      <c r="H34" s="8"/>
      <c r="I34" s="8"/>
      <c r="J34" s="25"/>
      <c r="K34" s="106">
        <f>SUM(EASTERNFL:VALENCIA!K34)</f>
        <v>627139580.32000005</v>
      </c>
      <c r="L34" s="106">
        <f>SUM(EASTERNFL:VALENCIA!L34)</f>
        <v>9.9999999999999534E-3</v>
      </c>
      <c r="M34" s="106">
        <f t="shared" si="2"/>
        <v>627139580.33000004</v>
      </c>
      <c r="N34" s="106">
        <f>SUM(EASTERNFL:VALENCIA!N34)</f>
        <v>0</v>
      </c>
      <c r="O34" s="106">
        <f>SUM(EASTERNFL:VALENCIA!O34)</f>
        <v>33723130</v>
      </c>
      <c r="P34" s="106">
        <f t="shared" si="3"/>
        <v>660862710.33000004</v>
      </c>
      <c r="Q34" s="51"/>
    </row>
    <row r="35" spans="1:18">
      <c r="A35" s="5" t="s">
        <v>55</v>
      </c>
      <c r="B35" s="52" t="s">
        <v>56</v>
      </c>
      <c r="C35" s="7"/>
      <c r="D35" s="25"/>
      <c r="E35" s="25" t="s">
        <v>42</v>
      </c>
      <c r="F35" s="61"/>
      <c r="G35" s="8"/>
      <c r="H35" s="8"/>
      <c r="I35" s="8"/>
      <c r="J35" s="25"/>
      <c r="K35" s="281">
        <f>SUM(EASTERNFL:VALENCIA!K35)</f>
        <v>2840879.0100000002</v>
      </c>
      <c r="L35" s="281">
        <f>SUM(EASTERNFL:VALENCIA!L35)</f>
        <v>0</v>
      </c>
      <c r="M35" s="281">
        <f t="shared" si="2"/>
        <v>2840879.0100000002</v>
      </c>
      <c r="N35" s="281">
        <f>SUM(EASTERNFL:VALENCIA!N35)</f>
        <v>0</v>
      </c>
      <c r="O35" s="281">
        <f>SUM(EASTERNFL:VALENCIA!O35)</f>
        <v>9773119</v>
      </c>
      <c r="P35" s="281">
        <f t="shared" si="3"/>
        <v>12613998.01</v>
      </c>
      <c r="Q35" s="51"/>
    </row>
    <row r="36" spans="1:18" s="29" customFormat="1" ht="7.5" customHeight="1">
      <c r="A36" s="22"/>
      <c r="B36" s="54"/>
      <c r="C36" s="24"/>
      <c r="D36" s="25"/>
      <c r="E36" s="25"/>
      <c r="F36" s="25"/>
      <c r="G36" s="25"/>
      <c r="H36" s="25"/>
      <c r="I36" s="25"/>
      <c r="J36" s="26"/>
      <c r="K36" s="148"/>
      <c r="L36" s="177"/>
      <c r="M36" s="51"/>
      <c r="N36" s="64"/>
      <c r="O36" s="50"/>
      <c r="P36" s="50"/>
      <c r="Q36" s="51"/>
      <c r="R36" s="242"/>
    </row>
    <row r="37" spans="1:18">
      <c r="A37" s="5" t="s">
        <v>57</v>
      </c>
      <c r="B37" s="52"/>
      <c r="C37" s="7"/>
      <c r="D37" s="38"/>
      <c r="E37" s="38" t="s">
        <v>58</v>
      </c>
      <c r="F37" s="61"/>
      <c r="G37" s="8"/>
      <c r="H37" s="8"/>
      <c r="I37" s="8"/>
      <c r="J37" s="25"/>
      <c r="K37" s="185">
        <f t="array" ref="K37">SUM(ROUND(K28:K35,0))</f>
        <v>5507331991</v>
      </c>
      <c r="L37" s="185">
        <f t="array" ref="L37">SUM(ROUND(L28:L35,0))</f>
        <v>17641112</v>
      </c>
      <c r="M37" s="65">
        <f t="array" ref="M37">SUM(ROUND(M28:M35,0))</f>
        <v>5524973103</v>
      </c>
      <c r="N37" s="50"/>
      <c r="O37" s="65">
        <f t="array" ref="O37">SUM(ROUND(O28:O35,0))</f>
        <v>1261314007</v>
      </c>
      <c r="P37" s="65">
        <f t="array" ref="P37">SUM(ROUND(P28:P35,0))</f>
        <v>6786287110</v>
      </c>
      <c r="Q37" s="51"/>
    </row>
    <row r="38" spans="1:18" s="29" customFormat="1" ht="7.5" customHeight="1">
      <c r="A38" s="22"/>
      <c r="B38" s="54"/>
      <c r="C38" s="24"/>
      <c r="D38" s="25"/>
      <c r="E38" s="25"/>
      <c r="F38" s="25"/>
      <c r="G38" s="25"/>
      <c r="H38" s="25"/>
      <c r="I38" s="25"/>
      <c r="J38" s="26"/>
      <c r="K38" s="180"/>
      <c r="L38" s="187"/>
      <c r="M38" s="62"/>
      <c r="N38" s="66"/>
      <c r="O38" s="67"/>
      <c r="P38" s="67"/>
      <c r="Q38" s="28"/>
      <c r="R38" s="242"/>
    </row>
    <row r="39" spans="1:18" ht="13.5" thickBot="1">
      <c r="B39" s="52"/>
      <c r="C39" s="7"/>
      <c r="D39" s="38" t="s">
        <v>59</v>
      </c>
      <c r="E39" s="25"/>
      <c r="F39" s="61"/>
      <c r="G39" s="8"/>
      <c r="H39" s="8"/>
      <c r="I39" s="8"/>
      <c r="J39" s="25"/>
      <c r="K39" s="204">
        <f>SUM(K25+K37)</f>
        <v>6727699604</v>
      </c>
      <c r="L39" s="70">
        <f>SUM(L25+L37)</f>
        <v>-1</v>
      </c>
      <c r="M39" s="68">
        <f>SUM(M25+M37)</f>
        <v>6727699604</v>
      </c>
      <c r="N39" s="69"/>
      <c r="O39" s="70">
        <f>SUM(O25+O37)</f>
        <v>1746688303</v>
      </c>
      <c r="P39" s="70">
        <f>SUM(P25+P37)</f>
        <v>8474387906</v>
      </c>
      <c r="Q39" s="71"/>
    </row>
    <row r="40" spans="1:18" ht="13.5" thickTop="1">
      <c r="B40" s="52"/>
      <c r="C40" s="7"/>
      <c r="D40" s="38"/>
      <c r="E40" s="25"/>
      <c r="F40" s="61"/>
      <c r="G40" s="8"/>
      <c r="H40" s="8"/>
      <c r="I40" s="8"/>
      <c r="J40" s="25"/>
      <c r="K40" s="232"/>
      <c r="L40" s="233"/>
      <c r="M40" s="72"/>
      <c r="N40" s="69"/>
      <c r="O40" s="73"/>
      <c r="P40" s="73"/>
      <c r="Q40" s="71"/>
    </row>
    <row r="41" spans="1:18">
      <c r="B41" s="52"/>
      <c r="C41" s="7"/>
      <c r="D41" s="74" t="s">
        <v>60</v>
      </c>
      <c r="E41" s="75"/>
      <c r="F41" s="76"/>
      <c r="G41" s="77"/>
      <c r="H41" s="77"/>
      <c r="I41" s="77"/>
      <c r="J41" s="75"/>
      <c r="K41" s="238"/>
      <c r="L41" s="238"/>
      <c r="M41" s="78"/>
      <c r="N41" s="79"/>
      <c r="O41" s="78"/>
      <c r="P41" s="73"/>
      <c r="Q41" s="71"/>
    </row>
    <row r="42" spans="1:18">
      <c r="B42" s="52"/>
      <c r="C42" s="7"/>
      <c r="D42" s="75" t="s">
        <v>61</v>
      </c>
      <c r="E42" s="75"/>
      <c r="F42" s="76"/>
      <c r="G42" s="77"/>
      <c r="H42" s="77"/>
      <c r="I42" s="77"/>
      <c r="J42" s="75"/>
      <c r="K42" s="107">
        <f>SUM(EASTERNFL:VALENCIA!K42)</f>
        <v>0</v>
      </c>
      <c r="L42" s="107">
        <f>SUM(EASTERNFL:VALENCIA!L42)</f>
        <v>0</v>
      </c>
      <c r="M42" s="106">
        <f t="shared" ref="M42:M49" si="4">SUM(K42+L42)</f>
        <v>0</v>
      </c>
      <c r="N42" s="107">
        <f>SUM(EASTERNFL:VALENCIA!N42)</f>
        <v>0</v>
      </c>
      <c r="O42" s="107">
        <f>SUM(EASTERNFL:VALENCIA!O42)</f>
        <v>0</v>
      </c>
      <c r="P42" s="106">
        <f t="shared" ref="P42:P49" si="5">SUM(M42+O42)</f>
        <v>0</v>
      </c>
      <c r="Q42" s="71"/>
    </row>
    <row r="43" spans="1:18">
      <c r="B43" s="52"/>
      <c r="C43" s="7"/>
      <c r="D43" s="108" t="s">
        <v>171</v>
      </c>
      <c r="E43" s="75"/>
      <c r="F43" s="76"/>
      <c r="G43" s="77"/>
      <c r="H43" s="77"/>
      <c r="I43" s="77"/>
      <c r="J43" s="75"/>
      <c r="K43" s="107">
        <f>SUM(EASTERNFL:VALENCIA!K43)</f>
        <v>395852670.85099995</v>
      </c>
      <c r="L43" s="107">
        <f>SUM(EASTERNFL:VALENCIA!L43)</f>
        <v>-1</v>
      </c>
      <c r="M43" s="106">
        <f t="shared" si="4"/>
        <v>395852669.85099995</v>
      </c>
      <c r="N43" s="107">
        <f>SUM(EASTERNFL:VALENCIA!N43)</f>
        <v>0</v>
      </c>
      <c r="O43" s="107">
        <f>SUM(EASTERNFL:VALENCIA!O43)</f>
        <v>0</v>
      </c>
      <c r="P43" s="106">
        <f t="shared" si="5"/>
        <v>395852669.85099995</v>
      </c>
      <c r="Q43" s="71"/>
    </row>
    <row r="44" spans="1:18">
      <c r="B44" s="52"/>
      <c r="C44" s="7"/>
      <c r="D44" s="108" t="s">
        <v>172</v>
      </c>
      <c r="E44" s="75"/>
      <c r="F44" s="76"/>
      <c r="G44" s="77"/>
      <c r="H44" s="77"/>
      <c r="I44" s="77"/>
      <c r="J44" s="75"/>
      <c r="K44" s="107">
        <f>SUM(EASTERNFL:VALENCIA!K44)</f>
        <v>91204450.359999999</v>
      </c>
      <c r="L44" s="107">
        <f>SUM(EASTERNFL:VALENCIA!L44)</f>
        <v>0</v>
      </c>
      <c r="M44" s="106">
        <f t="shared" si="4"/>
        <v>91204450.359999999</v>
      </c>
      <c r="N44" s="107">
        <f>SUM(EASTERNFL:VALENCIA!N44)</f>
        <v>0</v>
      </c>
      <c r="O44" s="107">
        <f>SUM(EASTERNFL:VALENCIA!O44)</f>
        <v>0</v>
      </c>
      <c r="P44" s="106">
        <f t="shared" si="5"/>
        <v>91204450.359999999</v>
      </c>
      <c r="Q44" s="71"/>
    </row>
    <row r="45" spans="1:18" s="141" customFormat="1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143"/>
      <c r="K45" s="107">
        <f>SUM(EASTERNFL:VALENCIA!K45)</f>
        <v>29501389.119999997</v>
      </c>
      <c r="L45" s="107">
        <f>SUM(EASTERNFL:VALENCIA!L45)</f>
        <v>-0.12</v>
      </c>
      <c r="M45" s="106">
        <f t="shared" si="4"/>
        <v>29501388.999999996</v>
      </c>
      <c r="N45" s="107">
        <f>SUM(EASTERNFL:VALENCIA!N45)</f>
        <v>0</v>
      </c>
      <c r="O45" s="107">
        <f>SUM(EASTERNFL:VALENCIA!O45)</f>
        <v>0</v>
      </c>
      <c r="P45" s="106">
        <f t="shared" si="5"/>
        <v>29501388.999999996</v>
      </c>
      <c r="Q45" s="223"/>
    </row>
    <row r="46" spans="1:18" s="141" customFormat="1">
      <c r="A46" s="151"/>
      <c r="B46" s="158"/>
      <c r="C46" s="194"/>
      <c r="D46" s="303" t="s">
        <v>216</v>
      </c>
      <c r="E46" s="303"/>
      <c r="F46" s="303"/>
      <c r="G46" s="303"/>
      <c r="H46" s="303"/>
      <c r="I46" s="303"/>
      <c r="J46" s="143"/>
      <c r="K46" s="107">
        <f>SUM(EASTERNFL:VALENCIA!K46)</f>
        <v>0</v>
      </c>
      <c r="L46" s="107">
        <f>SUM(EASTERNFL:VALENCIA!L46)</f>
        <v>0</v>
      </c>
      <c r="M46" s="106">
        <f t="shared" si="4"/>
        <v>0</v>
      </c>
      <c r="N46" s="107">
        <f>SUM(EASTERNFL:VALENCIA!N46)</f>
        <v>0</v>
      </c>
      <c r="O46" s="107">
        <f>SUM(EASTERNFL:VALENCIA!O46)</f>
        <v>0</v>
      </c>
      <c r="P46" s="106">
        <f t="shared" si="5"/>
        <v>0</v>
      </c>
      <c r="Q46" s="223"/>
    </row>
    <row r="47" spans="1:18" s="141" customFormat="1">
      <c r="A47" s="151"/>
      <c r="B47" s="158"/>
      <c r="C47" s="194"/>
      <c r="D47" s="236" t="s">
        <v>217</v>
      </c>
      <c r="E47" s="236"/>
      <c r="F47" s="237"/>
      <c r="G47" s="143"/>
      <c r="H47" s="143"/>
      <c r="I47" s="143"/>
      <c r="J47" s="143"/>
      <c r="K47" s="107">
        <f>SUM(EASTERNFL:VALENCIA!K47)</f>
        <v>0</v>
      </c>
      <c r="L47" s="107">
        <f>SUM(EASTERNFL:VALENCIA!L47)</f>
        <v>0</v>
      </c>
      <c r="M47" s="106">
        <f t="shared" si="4"/>
        <v>0</v>
      </c>
      <c r="N47" s="107">
        <f>SUM(EASTERNFL:VALENCIA!N47)</f>
        <v>0</v>
      </c>
      <c r="O47" s="107">
        <f>SUM(EASTERNFL:VALENCIA!O47)</f>
        <v>0</v>
      </c>
      <c r="P47" s="106">
        <f t="shared" si="5"/>
        <v>0</v>
      </c>
      <c r="Q47" s="223"/>
    </row>
    <row r="48" spans="1:18">
      <c r="B48" s="52"/>
      <c r="C48" s="7"/>
      <c r="D48" s="75" t="s">
        <v>62</v>
      </c>
      <c r="E48" s="75"/>
      <c r="F48" s="75"/>
      <c r="G48" s="75"/>
      <c r="H48" s="75"/>
      <c r="I48" s="75"/>
      <c r="J48" s="75"/>
      <c r="K48" s="107">
        <f>SUM(EASTERNFL:VALENCIA!K48)</f>
        <v>0</v>
      </c>
      <c r="L48" s="107">
        <f>SUM(EASTERNFL:VALENCIA!L48)</f>
        <v>0</v>
      </c>
      <c r="M48" s="106">
        <f t="shared" si="4"/>
        <v>0</v>
      </c>
      <c r="N48" s="107">
        <f>SUM(EASTERNFL:VALENCIA!N48)</f>
        <v>0</v>
      </c>
      <c r="O48" s="107">
        <f>SUM(EASTERNFL:VALENCIA!O48)</f>
        <v>0</v>
      </c>
      <c r="P48" s="106">
        <f t="shared" si="5"/>
        <v>0</v>
      </c>
      <c r="Q48" s="71"/>
    </row>
    <row r="49" spans="1:18">
      <c r="B49" s="52"/>
      <c r="C49" s="7"/>
      <c r="D49" s="74"/>
      <c r="E49" s="75"/>
      <c r="F49" s="76"/>
      <c r="G49" s="77"/>
      <c r="H49" s="77"/>
      <c r="I49" s="77"/>
      <c r="J49" s="75"/>
      <c r="K49" s="285"/>
      <c r="L49" s="285"/>
      <c r="M49" s="106">
        <f t="shared" si="4"/>
        <v>0</v>
      </c>
      <c r="N49" s="251"/>
      <c r="O49" s="251"/>
      <c r="P49" s="281">
        <f t="shared" si="5"/>
        <v>0</v>
      </c>
      <c r="Q49" s="71"/>
    </row>
    <row r="50" spans="1:18" ht="15.75" customHeight="1" thickBot="1">
      <c r="B50" s="52"/>
      <c r="C50" s="7"/>
      <c r="D50" s="74" t="s">
        <v>63</v>
      </c>
      <c r="E50" s="75"/>
      <c r="F50" s="76"/>
      <c r="G50" s="77"/>
      <c r="H50" s="77"/>
      <c r="I50" s="77"/>
      <c r="J50" s="75"/>
      <c r="K50" s="240">
        <f>SUM(K42:K48)</f>
        <v>516558510.33099997</v>
      </c>
      <c r="L50" s="240">
        <f>SUM(L42:L48)</f>
        <v>-1.1200000000000001</v>
      </c>
      <c r="M50" s="283">
        <f t="shared" ref="M50:P50" si="6">SUM(M42:M48)</f>
        <v>516558509.21099997</v>
      </c>
      <c r="N50" s="283">
        <f t="shared" si="6"/>
        <v>0</v>
      </c>
      <c r="O50" s="283">
        <f t="shared" si="6"/>
        <v>0</v>
      </c>
      <c r="P50" s="283">
        <f t="shared" si="6"/>
        <v>516558509.21099997</v>
      </c>
      <c r="Q50" s="71"/>
    </row>
    <row r="51" spans="1:18" s="29" customFormat="1" ht="14.25" thickTop="1" thickBot="1">
      <c r="A51" s="22"/>
      <c r="B51" s="54"/>
      <c r="C51" s="24"/>
      <c r="D51" s="74" t="s">
        <v>64</v>
      </c>
      <c r="E51" s="75"/>
      <c r="F51" s="76"/>
      <c r="G51" s="77"/>
      <c r="H51" s="77"/>
      <c r="I51" s="77"/>
      <c r="J51" s="75"/>
      <c r="K51" s="240">
        <f>K39+K50</f>
        <v>7244258114.3310003</v>
      </c>
      <c r="L51" s="240">
        <f>L39+L50</f>
        <v>-2.12</v>
      </c>
      <c r="M51" s="80">
        <f>M39+M50</f>
        <v>7244258113.2110004</v>
      </c>
      <c r="N51" s="79"/>
      <c r="O51" s="80">
        <f>O39+O50</f>
        <v>1746688303</v>
      </c>
      <c r="P51" s="240">
        <f>P39+P50</f>
        <v>8990946415.2110004</v>
      </c>
      <c r="Q51" s="28"/>
      <c r="R51" s="242"/>
    </row>
    <row r="52" spans="1:18" s="29" customFormat="1" ht="13.5" thickTop="1">
      <c r="A52" s="22"/>
      <c r="B52" s="54"/>
      <c r="C52" s="24"/>
      <c r="D52" s="25"/>
      <c r="E52" s="25"/>
      <c r="F52" s="25"/>
      <c r="G52" s="25"/>
      <c r="H52" s="25"/>
      <c r="I52" s="25"/>
      <c r="J52" s="26"/>
      <c r="K52" s="182"/>
      <c r="L52" s="187"/>
      <c r="M52" s="66"/>
      <c r="N52" s="66"/>
      <c r="O52" s="67"/>
      <c r="P52" s="67"/>
      <c r="Q52" s="28"/>
      <c r="R52" s="242"/>
    </row>
    <row r="53" spans="1:18">
      <c r="B53" s="52"/>
      <c r="C53" s="7"/>
      <c r="D53" s="38" t="s">
        <v>65</v>
      </c>
      <c r="E53" s="25"/>
      <c r="F53" s="25"/>
      <c r="G53" s="25"/>
      <c r="H53" s="25"/>
      <c r="I53" s="25"/>
      <c r="J53" s="25"/>
      <c r="K53" s="184"/>
      <c r="L53" s="184"/>
      <c r="M53" s="83"/>
      <c r="N53" s="83"/>
      <c r="O53" s="83"/>
      <c r="P53" s="83"/>
      <c r="Q53" s="84"/>
    </row>
    <row r="54" spans="1:18">
      <c r="B54" s="85"/>
      <c r="C54" s="86"/>
      <c r="D54" s="25" t="s">
        <v>66</v>
      </c>
      <c r="E54" s="25"/>
      <c r="F54" s="25"/>
      <c r="G54" s="25"/>
      <c r="H54" s="25"/>
      <c r="I54" s="25"/>
      <c r="J54" s="25"/>
      <c r="K54" s="149"/>
      <c r="L54" s="184"/>
      <c r="M54" s="87"/>
      <c r="N54" s="83"/>
      <c r="O54" s="83"/>
      <c r="P54" s="83"/>
      <c r="Q54" s="84"/>
    </row>
    <row r="55" spans="1:18">
      <c r="A55" s="5" t="s">
        <v>67</v>
      </c>
      <c r="B55" s="52" t="s">
        <v>68</v>
      </c>
      <c r="C55" s="7"/>
      <c r="D55" s="25"/>
      <c r="E55" s="25" t="s">
        <v>69</v>
      </c>
      <c r="F55" s="25"/>
      <c r="G55" s="25"/>
      <c r="H55" s="25"/>
      <c r="I55" s="25"/>
      <c r="J55" s="25"/>
      <c r="K55" s="106">
        <f>SUM(EASTERNFL:VALENCIA!K55)</f>
        <v>171502075.00000003</v>
      </c>
      <c r="L55" s="106">
        <f>SUM(EASTERNFL:VALENCIA!L55)</f>
        <v>-18564.169999999998</v>
      </c>
      <c r="M55" s="106">
        <f t="shared" ref="M55:M75" si="7">SUM(K55+L55)</f>
        <v>171483510.83000004</v>
      </c>
      <c r="N55" s="106">
        <f>SUM(EASTERNFL:VALENCIA!N55)</f>
        <v>0</v>
      </c>
      <c r="O55" s="106">
        <f>SUM(EASTERNFL:VALENCIA!O55)</f>
        <v>3935430.7199999997</v>
      </c>
      <c r="P55" s="106">
        <f t="shared" ref="P55:P75" si="8">SUM(M55+O55)</f>
        <v>175418941.55000004</v>
      </c>
      <c r="Q55" s="49"/>
    </row>
    <row r="56" spans="1:18">
      <c r="A56" s="5" t="s">
        <v>70</v>
      </c>
      <c r="B56" s="52" t="s">
        <v>71</v>
      </c>
      <c r="C56" s="7"/>
      <c r="D56" s="25"/>
      <c r="E56" s="25" t="s">
        <v>72</v>
      </c>
      <c r="F56" s="25"/>
      <c r="G56" s="25"/>
      <c r="H56" s="25"/>
      <c r="I56" s="25"/>
      <c r="J56" s="25"/>
      <c r="K56" s="106">
        <f>SUM(EASTERNFL:VALENCIA!K56)</f>
        <v>259596.2</v>
      </c>
      <c r="L56" s="106">
        <f>SUM(EASTERNFL:VALENCIA!L56)</f>
        <v>0</v>
      </c>
      <c r="M56" s="106">
        <f t="shared" si="7"/>
        <v>259596.2</v>
      </c>
      <c r="N56" s="106">
        <f>SUM(EASTERNFL:VALENCIA!N56)</f>
        <v>0</v>
      </c>
      <c r="O56" s="106">
        <f>SUM(EASTERNFL:VALENCIA!O56)</f>
        <v>19127</v>
      </c>
      <c r="P56" s="106">
        <f t="shared" si="8"/>
        <v>278723.20000000001</v>
      </c>
      <c r="Q56" s="51"/>
    </row>
    <row r="57" spans="1:18">
      <c r="A57" s="5" t="s">
        <v>73</v>
      </c>
      <c r="B57" s="52" t="s">
        <v>74</v>
      </c>
      <c r="C57" s="7"/>
      <c r="D57" s="25"/>
      <c r="E57" s="25" t="s">
        <v>75</v>
      </c>
      <c r="F57" s="25"/>
      <c r="G57" s="25"/>
      <c r="H57" s="25"/>
      <c r="I57" s="25"/>
      <c r="J57" s="25"/>
      <c r="K57" s="106">
        <f>SUM(EASTERNFL:VALENCIA!K57)</f>
        <v>79226196.079999998</v>
      </c>
      <c r="L57" s="106">
        <f>SUM(EASTERNFL:VALENCIA!L57)</f>
        <v>-1.6800000000000002</v>
      </c>
      <c r="M57" s="106">
        <f t="shared" si="7"/>
        <v>79226194.399999991</v>
      </c>
      <c r="N57" s="106">
        <f>SUM(EASTERNFL:VALENCIA!N57)</f>
        <v>0</v>
      </c>
      <c r="O57" s="106">
        <f>SUM(EASTERNFL:VALENCIA!O57)</f>
        <v>0</v>
      </c>
      <c r="P57" s="106">
        <f t="shared" si="8"/>
        <v>79226194.399999991</v>
      </c>
      <c r="Q57" s="51"/>
    </row>
    <row r="58" spans="1:18">
      <c r="A58" s="5" t="s">
        <v>76</v>
      </c>
      <c r="B58" s="52" t="s">
        <v>77</v>
      </c>
      <c r="C58" s="7"/>
      <c r="D58" s="25"/>
      <c r="E58" s="25" t="s">
        <v>78</v>
      </c>
      <c r="F58" s="25"/>
      <c r="G58" s="25"/>
      <c r="H58" s="25"/>
      <c r="I58" s="25"/>
      <c r="J58" s="25"/>
      <c r="K58" s="106">
        <f>SUM(EASTERNFL:VALENCIA!K58)</f>
        <v>8196554.0500000007</v>
      </c>
      <c r="L58" s="106">
        <f>SUM(EASTERNFL:VALENCIA!L58)</f>
        <v>0.46</v>
      </c>
      <c r="M58" s="106">
        <f t="shared" si="7"/>
        <v>8196554.5100000007</v>
      </c>
      <c r="N58" s="106">
        <f>SUM(EASTERNFL:VALENCIA!N58)</f>
        <v>0</v>
      </c>
      <c r="O58" s="106">
        <f>SUM(EASTERNFL:VALENCIA!O58)</f>
        <v>156684</v>
      </c>
      <c r="P58" s="106">
        <f t="shared" si="8"/>
        <v>8353238.5100000007</v>
      </c>
      <c r="Q58" s="51"/>
    </row>
    <row r="59" spans="1:18">
      <c r="A59" s="5" t="s">
        <v>79</v>
      </c>
      <c r="B59" s="52" t="s">
        <v>80</v>
      </c>
      <c r="C59" s="7"/>
      <c r="D59" s="25"/>
      <c r="E59" s="25" t="s">
        <v>81</v>
      </c>
      <c r="F59" s="25"/>
      <c r="G59" s="25"/>
      <c r="H59" s="25"/>
      <c r="I59" s="25"/>
      <c r="J59" s="25"/>
      <c r="K59" s="106">
        <f>SUM(EASTERNFL:VALENCIA!K59)</f>
        <v>2416785.8199999998</v>
      </c>
      <c r="L59" s="106">
        <f>SUM(EASTERNFL:VALENCIA!L59)</f>
        <v>0</v>
      </c>
      <c r="M59" s="106">
        <f t="shared" si="7"/>
        <v>2416785.8199999998</v>
      </c>
      <c r="N59" s="106">
        <f>SUM(EASTERNFL:VALENCIA!N59)</f>
        <v>0</v>
      </c>
      <c r="O59" s="106">
        <f>SUM(EASTERNFL:VALENCIA!O59)</f>
        <v>36474</v>
      </c>
      <c r="P59" s="106">
        <f t="shared" si="8"/>
        <v>2453259.8199999998</v>
      </c>
      <c r="Q59" s="51"/>
    </row>
    <row r="60" spans="1:18">
      <c r="A60" s="5" t="s">
        <v>82</v>
      </c>
      <c r="B60" s="52" t="s">
        <v>83</v>
      </c>
      <c r="C60" s="7"/>
      <c r="D60" s="25"/>
      <c r="E60" s="25" t="s">
        <v>84</v>
      </c>
      <c r="F60" s="25"/>
      <c r="G60" s="25"/>
      <c r="H60" s="25"/>
      <c r="I60" s="25"/>
      <c r="J60" s="25"/>
      <c r="K60" s="106">
        <f>SUM(EASTERNFL:VALENCIA!K60)</f>
        <v>13053760.409999998</v>
      </c>
      <c r="L60" s="106">
        <f>SUM(EASTERNFL:VALENCIA!L60)</f>
        <v>18564.46</v>
      </c>
      <c r="M60" s="106">
        <f t="shared" si="7"/>
        <v>13072324.869999999</v>
      </c>
      <c r="N60" s="106">
        <f>SUM(EASTERNFL:VALENCIA!N60)</f>
        <v>0</v>
      </c>
      <c r="O60" s="106">
        <f>SUM(EASTERNFL:VALENCIA!O60)</f>
        <v>14792110</v>
      </c>
      <c r="P60" s="106">
        <f t="shared" si="8"/>
        <v>27864434.869999997</v>
      </c>
      <c r="Q60" s="51"/>
    </row>
    <row r="61" spans="1:18">
      <c r="A61" s="5" t="s">
        <v>85</v>
      </c>
      <c r="B61" s="52" t="s">
        <v>86</v>
      </c>
      <c r="C61" s="7"/>
      <c r="D61" s="25"/>
      <c r="E61" s="75" t="s">
        <v>87</v>
      </c>
      <c r="F61" s="75"/>
      <c r="G61" s="75"/>
      <c r="H61" s="25"/>
      <c r="I61" s="25"/>
      <c r="J61" s="25"/>
      <c r="K61" s="106">
        <f>SUM(EASTERNFL:VALENCIA!K61)</f>
        <v>53354271.920000002</v>
      </c>
      <c r="L61" s="106">
        <f>SUM(EASTERNFL:VALENCIA!L61)</f>
        <v>0.67999999999999994</v>
      </c>
      <c r="M61" s="106">
        <f t="shared" si="7"/>
        <v>53354272.600000001</v>
      </c>
      <c r="N61" s="106">
        <f>SUM(EASTERNFL:VALENCIA!N61)</f>
        <v>0</v>
      </c>
      <c r="O61" s="106">
        <f>SUM(EASTERNFL:VALENCIA!O61)</f>
        <v>10947001</v>
      </c>
      <c r="P61" s="106">
        <f t="shared" si="8"/>
        <v>64301273.600000001</v>
      </c>
      <c r="Q61" s="51"/>
    </row>
    <row r="62" spans="1:18">
      <c r="A62" s="5" t="s">
        <v>88</v>
      </c>
      <c r="B62" s="52" t="s">
        <v>89</v>
      </c>
      <c r="C62" s="7"/>
      <c r="D62" s="25"/>
      <c r="E62" s="25" t="s">
        <v>90</v>
      </c>
      <c r="F62" s="25"/>
      <c r="G62" s="25"/>
      <c r="H62" s="25"/>
      <c r="I62" s="25"/>
      <c r="J62" s="25"/>
      <c r="K62" s="106">
        <f>SUM(EASTERNFL:VALENCIA!K62)</f>
        <v>14998682.359999999</v>
      </c>
      <c r="L62" s="106">
        <f>SUM(EASTERNFL:VALENCIA!L62)</f>
        <v>0</v>
      </c>
      <c r="M62" s="106">
        <f t="shared" si="7"/>
        <v>14998682.359999999</v>
      </c>
      <c r="N62" s="106">
        <f>SUM(EASTERNFL:VALENCIA!N62)</f>
        <v>0</v>
      </c>
      <c r="O62" s="106">
        <f>SUM(EASTERNFL:VALENCIA!O62)</f>
        <v>0</v>
      </c>
      <c r="P62" s="106">
        <f t="shared" si="8"/>
        <v>14998682.359999999</v>
      </c>
      <c r="Q62" s="51"/>
    </row>
    <row r="63" spans="1:18">
      <c r="A63" s="5" t="s">
        <v>91</v>
      </c>
      <c r="B63" s="52">
        <v>33100</v>
      </c>
      <c r="C63" s="7"/>
      <c r="D63" s="25"/>
      <c r="E63" s="25" t="s">
        <v>92</v>
      </c>
      <c r="F63" s="25"/>
      <c r="G63" s="25"/>
      <c r="H63" s="25"/>
      <c r="I63" s="25"/>
      <c r="J63" s="25"/>
      <c r="K63" s="106">
        <f>SUM(EASTERNFL:VALENCIA!K63)</f>
        <v>123057362.43999998</v>
      </c>
      <c r="L63" s="106">
        <f>SUM(EASTERNFL:VALENCIA!L63)</f>
        <v>-26409470.689999998</v>
      </c>
      <c r="M63" s="106">
        <f t="shared" si="7"/>
        <v>96647891.749999985</v>
      </c>
      <c r="N63" s="106">
        <f>SUM(EASTERNFL:VALENCIA!N63)</f>
        <v>0</v>
      </c>
      <c r="O63" s="106">
        <f>SUM(EASTERNFL:VALENCIA!O63)</f>
        <v>23214759</v>
      </c>
      <c r="P63" s="106">
        <f t="shared" si="8"/>
        <v>119862650.74999999</v>
      </c>
      <c r="Q63" s="51"/>
    </row>
    <row r="64" spans="1:18">
      <c r="B64" s="52"/>
      <c r="C64" s="7"/>
      <c r="D64" s="25"/>
      <c r="E64" s="25" t="s">
        <v>93</v>
      </c>
      <c r="F64" s="25"/>
      <c r="G64" s="25"/>
      <c r="H64" s="25"/>
      <c r="I64" s="25"/>
      <c r="J64" s="25"/>
      <c r="K64" s="106">
        <f>SUM(EASTERNFL:VALENCIA!K64)</f>
        <v>0</v>
      </c>
      <c r="L64" s="106">
        <f>SUM(EASTERNFL:VALENCIA!L64)</f>
        <v>0</v>
      </c>
      <c r="M64" s="106">
        <f t="shared" si="7"/>
        <v>0</v>
      </c>
      <c r="N64" s="106">
        <f>SUM(EASTERNFL:VALENCIA!N64)</f>
        <v>0</v>
      </c>
      <c r="O64" s="106">
        <f>SUM(EASTERNFL:VALENCIA!O64)</f>
        <v>0</v>
      </c>
      <c r="P64" s="106">
        <f t="shared" si="8"/>
        <v>0</v>
      </c>
      <c r="Q64" s="51"/>
    </row>
    <row r="65" spans="1:18">
      <c r="A65" s="5" t="s">
        <v>94</v>
      </c>
      <c r="B65" s="52" t="s">
        <v>95</v>
      </c>
      <c r="C65" s="7"/>
      <c r="D65" s="25"/>
      <c r="E65" s="25"/>
      <c r="F65" s="25" t="s">
        <v>96</v>
      </c>
      <c r="G65" s="25"/>
      <c r="H65" s="25"/>
      <c r="I65" s="25"/>
      <c r="J65" s="25"/>
      <c r="K65" s="106">
        <f>SUM(EASTERNFL:VALENCIA!K65)</f>
        <v>8542707.75</v>
      </c>
      <c r="L65" s="106">
        <f>SUM(EASTERNFL:VALENCIA!L65)</f>
        <v>0</v>
      </c>
      <c r="M65" s="106">
        <f t="shared" si="7"/>
        <v>8542707.75</v>
      </c>
      <c r="N65" s="106">
        <f>SUM(EASTERNFL:VALENCIA!N65)</f>
        <v>0</v>
      </c>
      <c r="O65" s="106">
        <f>SUM(EASTERNFL:VALENCIA!O65)</f>
        <v>170004</v>
      </c>
      <c r="P65" s="106">
        <f t="shared" si="8"/>
        <v>8712711.75</v>
      </c>
      <c r="Q65" s="51"/>
    </row>
    <row r="66" spans="1:18">
      <c r="A66" s="5" t="s">
        <v>97</v>
      </c>
      <c r="B66" s="52" t="s">
        <v>98</v>
      </c>
      <c r="C66" s="7"/>
      <c r="D66" s="25"/>
      <c r="E66" s="25"/>
      <c r="F66" s="25" t="s">
        <v>99</v>
      </c>
      <c r="G66" s="25"/>
      <c r="H66" s="25"/>
      <c r="I66" s="25"/>
      <c r="J66" s="25"/>
      <c r="K66" s="106">
        <f>SUM(EASTERNFL:VALENCIA!K66)</f>
        <v>7459061.7699999986</v>
      </c>
      <c r="L66" s="106">
        <f>SUM(EASTERNFL:VALENCIA!L66)</f>
        <v>0</v>
      </c>
      <c r="M66" s="106">
        <f t="shared" si="7"/>
        <v>7459061.7699999986</v>
      </c>
      <c r="N66" s="106">
        <f>SUM(EASTERNFL:VALENCIA!N66)</f>
        <v>0</v>
      </c>
      <c r="O66" s="106">
        <f>SUM(EASTERNFL:VALENCIA!O66)</f>
        <v>2182182</v>
      </c>
      <c r="P66" s="106">
        <f t="shared" si="8"/>
        <v>9641243.7699999996</v>
      </c>
      <c r="Q66" s="51"/>
    </row>
    <row r="67" spans="1:18">
      <c r="A67" s="5" t="s">
        <v>100</v>
      </c>
      <c r="B67" s="52" t="s">
        <v>101</v>
      </c>
      <c r="C67" s="7"/>
      <c r="D67" s="25"/>
      <c r="E67" s="25"/>
      <c r="F67" s="25" t="s">
        <v>102</v>
      </c>
      <c r="G67" s="25"/>
      <c r="H67" s="25"/>
      <c r="I67" s="25"/>
      <c r="J67" s="25"/>
      <c r="K67" s="106">
        <f>SUM(EASTERNFL:VALENCIA!K67)</f>
        <v>673199.95</v>
      </c>
      <c r="L67" s="106">
        <f>SUM(EASTERNFL:VALENCIA!L67)</f>
        <v>0</v>
      </c>
      <c r="M67" s="106">
        <f t="shared" si="7"/>
        <v>673199.95</v>
      </c>
      <c r="N67" s="106">
        <f>SUM(EASTERNFL:VALENCIA!N67)</f>
        <v>0</v>
      </c>
      <c r="O67" s="106">
        <f>SUM(EASTERNFL:VALENCIA!O67)</f>
        <v>0</v>
      </c>
      <c r="P67" s="106">
        <f t="shared" si="8"/>
        <v>673199.95</v>
      </c>
      <c r="Q67" s="51"/>
    </row>
    <row r="68" spans="1:18">
      <c r="A68" s="5" t="s">
        <v>103</v>
      </c>
      <c r="B68" s="52" t="s">
        <v>104</v>
      </c>
      <c r="C68" s="7"/>
      <c r="D68" s="25"/>
      <c r="E68" s="25"/>
      <c r="F68" s="25" t="s">
        <v>105</v>
      </c>
      <c r="G68" s="25"/>
      <c r="H68" s="25"/>
      <c r="I68" s="25"/>
      <c r="J68" s="25"/>
      <c r="K68" s="106">
        <f>SUM(EASTERNFL:VALENCIA!K68)</f>
        <v>5293481.29</v>
      </c>
      <c r="L68" s="106">
        <f>SUM(EASTERNFL:VALENCIA!L68)</f>
        <v>0.16</v>
      </c>
      <c r="M68" s="106">
        <f t="shared" si="7"/>
        <v>5293481.45</v>
      </c>
      <c r="N68" s="106">
        <f>SUM(EASTERNFL:VALENCIA!N68)</f>
        <v>0</v>
      </c>
      <c r="O68" s="106">
        <f>SUM(EASTERNFL:VALENCIA!O68)</f>
        <v>0</v>
      </c>
      <c r="P68" s="106">
        <f t="shared" si="8"/>
        <v>5293481.45</v>
      </c>
      <c r="Q68" s="51"/>
    </row>
    <row r="69" spans="1:18" s="141" customFormat="1" ht="14.25">
      <c r="A69" s="151"/>
      <c r="B69" s="158"/>
      <c r="C69" s="194"/>
      <c r="D69" s="164"/>
      <c r="E69" s="164"/>
      <c r="F69" s="311" t="s">
        <v>221</v>
      </c>
      <c r="G69" s="236"/>
      <c r="H69" s="236"/>
      <c r="I69" s="236"/>
      <c r="J69" s="164"/>
      <c r="K69" s="106">
        <f>SUM(EASTERNFL:VALENCIA!K69)</f>
        <v>0</v>
      </c>
      <c r="L69" s="106">
        <f>SUM(EASTERNFL:VALENCIA!L69)</f>
        <v>0</v>
      </c>
      <c r="M69" s="106">
        <f t="shared" si="7"/>
        <v>0</v>
      </c>
      <c r="N69" s="106">
        <f>SUM(EASTERNFL:VALENCIA!N69)</f>
        <v>0</v>
      </c>
      <c r="O69" s="106">
        <f>SUM(EASTERNFL:VALENCIA!O69)</f>
        <v>0</v>
      </c>
      <c r="P69" s="106">
        <f t="shared" si="8"/>
        <v>0</v>
      </c>
      <c r="Q69" s="148"/>
      <c r="R69" s="242"/>
    </row>
    <row r="70" spans="1:18">
      <c r="A70" s="5" t="s">
        <v>106</v>
      </c>
      <c r="B70" s="52" t="s">
        <v>98</v>
      </c>
      <c r="C70" s="7"/>
      <c r="D70" s="25"/>
      <c r="E70" s="25"/>
      <c r="F70" s="25" t="s">
        <v>107</v>
      </c>
      <c r="G70" s="25"/>
      <c r="H70" s="25"/>
      <c r="I70" s="25"/>
      <c r="J70" s="25"/>
      <c r="K70" s="106">
        <f>SUM(EASTERNFL:VALENCIA!K70)</f>
        <v>608438.62</v>
      </c>
      <c r="L70" s="106">
        <f>SUM(EASTERNFL:VALENCIA!L70)</f>
        <v>0.42000000000000004</v>
      </c>
      <c r="M70" s="106">
        <f t="shared" si="7"/>
        <v>608439.04000000004</v>
      </c>
      <c r="N70" s="106">
        <f>SUM(EASTERNFL:VALENCIA!N70)</f>
        <v>0</v>
      </c>
      <c r="O70" s="106">
        <f>SUM(EASTERNFL:VALENCIA!O70)</f>
        <v>0</v>
      </c>
      <c r="P70" s="106">
        <f t="shared" si="8"/>
        <v>608439.04000000004</v>
      </c>
      <c r="Q70" s="51"/>
    </row>
    <row r="71" spans="1:18">
      <c r="A71" s="5" t="s">
        <v>108</v>
      </c>
      <c r="B71" s="52" t="s">
        <v>109</v>
      </c>
      <c r="C71" s="7"/>
      <c r="D71" s="25"/>
      <c r="E71" s="25"/>
      <c r="F71" s="25" t="s">
        <v>110</v>
      </c>
      <c r="G71" s="25"/>
      <c r="H71" s="25"/>
      <c r="I71" s="25"/>
      <c r="J71" s="25"/>
      <c r="K71" s="106">
        <f>SUM(EASTERNFL:VALENCIA!K71)</f>
        <v>34410794.900000006</v>
      </c>
      <c r="L71" s="106">
        <f>SUM(EASTERNFL:VALENCIA!L71)</f>
        <v>0.44</v>
      </c>
      <c r="M71" s="106">
        <f t="shared" si="7"/>
        <v>34410795.340000004</v>
      </c>
      <c r="N71" s="106">
        <f>SUM(EASTERNFL:VALENCIA!N71)</f>
        <v>0</v>
      </c>
      <c r="O71" s="106">
        <f>SUM(EASTERNFL:VALENCIA!O71)</f>
        <v>0</v>
      </c>
      <c r="P71" s="106">
        <f t="shared" si="8"/>
        <v>34410795.340000004</v>
      </c>
      <c r="Q71" s="51"/>
    </row>
    <row r="72" spans="1:18" s="109" customFormat="1">
      <c r="A72" s="111"/>
      <c r="B72" s="112"/>
      <c r="C72" s="114"/>
      <c r="D72" s="113"/>
      <c r="E72" s="113"/>
      <c r="F72" s="119" t="s">
        <v>173</v>
      </c>
      <c r="G72" s="113"/>
      <c r="H72" s="113"/>
      <c r="I72" s="113"/>
      <c r="J72" s="113"/>
      <c r="K72" s="106">
        <f>SUM(EASTERNFL:VALENCIA!K72)</f>
        <v>5505514.4199999999</v>
      </c>
      <c r="L72" s="106">
        <f>SUM(EASTERNFL:VALENCIA!L72)</f>
        <v>0</v>
      </c>
      <c r="M72" s="106">
        <f t="shared" si="7"/>
        <v>5505514.4199999999</v>
      </c>
      <c r="N72" s="106">
        <f>SUM(EASTERNFL:VALENCIA!N72)</f>
        <v>0</v>
      </c>
      <c r="O72" s="106">
        <f>SUM(EASTERNFL:VALENCIA!O72)</f>
        <v>0</v>
      </c>
      <c r="P72" s="106">
        <f t="shared" si="8"/>
        <v>5505514.4199999999</v>
      </c>
      <c r="Q72" s="110"/>
      <c r="R72" s="242"/>
    </row>
    <row r="73" spans="1:18" s="109" customFormat="1">
      <c r="A73" s="111"/>
      <c r="B73" s="112"/>
      <c r="C73" s="114"/>
      <c r="D73" s="113"/>
      <c r="E73" s="113"/>
      <c r="F73" s="119" t="s">
        <v>174</v>
      </c>
      <c r="G73" s="113"/>
      <c r="H73" s="113"/>
      <c r="I73" s="113"/>
      <c r="J73" s="113"/>
      <c r="K73" s="106">
        <f>SUM(EASTERNFL:VALENCIA!K73)</f>
        <v>6059046.9999999991</v>
      </c>
      <c r="L73" s="106">
        <f>SUM(EASTERNFL:VALENCIA!L73)</f>
        <v>0.12</v>
      </c>
      <c r="M73" s="106">
        <f t="shared" si="7"/>
        <v>6059047.1199999992</v>
      </c>
      <c r="N73" s="106">
        <f>SUM(EASTERNFL:VALENCIA!N73)</f>
        <v>0</v>
      </c>
      <c r="O73" s="106">
        <f>SUM(EASTERNFL:VALENCIA!O73)</f>
        <v>0</v>
      </c>
      <c r="P73" s="106">
        <f t="shared" si="8"/>
        <v>6059047.1199999992</v>
      </c>
      <c r="Q73" s="110"/>
      <c r="R73" s="242"/>
    </row>
    <row r="74" spans="1:18" s="141" customFormat="1">
      <c r="A74" s="151" t="s">
        <v>205</v>
      </c>
      <c r="B74" s="158" t="s">
        <v>206</v>
      </c>
      <c r="C74" s="194"/>
      <c r="D74" s="164"/>
      <c r="E74" s="164"/>
      <c r="F74" s="236" t="s">
        <v>207</v>
      </c>
      <c r="G74" s="236"/>
      <c r="H74" s="236"/>
      <c r="I74" s="236"/>
      <c r="J74" s="236"/>
      <c r="K74" s="106">
        <f>SUM(EASTERNFL:VALENCIA!K74)</f>
        <v>3489935.55</v>
      </c>
      <c r="L74" s="106">
        <f>SUM(EASTERNFL:VALENCIA!L74)</f>
        <v>0</v>
      </c>
      <c r="M74" s="106">
        <f t="shared" si="7"/>
        <v>3489935.55</v>
      </c>
      <c r="N74" s="106">
        <f>SUM(EASTERNFL:VALENCIA!N74)</f>
        <v>0</v>
      </c>
      <c r="O74" s="106">
        <f>SUM(EASTERNFL:VALENCIA!O74)</f>
        <v>0</v>
      </c>
      <c r="P74" s="106">
        <f t="shared" si="8"/>
        <v>3489935.55</v>
      </c>
      <c r="Q74" s="148"/>
    </row>
    <row r="75" spans="1:18">
      <c r="A75" s="5" t="s">
        <v>111</v>
      </c>
      <c r="B75" s="52" t="s">
        <v>98</v>
      </c>
      <c r="C75" s="7"/>
      <c r="D75" s="25"/>
      <c r="E75" s="25"/>
      <c r="F75" s="25" t="s">
        <v>112</v>
      </c>
      <c r="G75" s="25"/>
      <c r="H75" s="25"/>
      <c r="I75" s="25"/>
      <c r="J75" s="25"/>
      <c r="K75" s="281">
        <f>SUM(EASTERNFL:VALENCIA!K75)</f>
        <v>0</v>
      </c>
      <c r="L75" s="281">
        <f>SUM(EASTERNFL:VALENCIA!L75)</f>
        <v>26409470.149999999</v>
      </c>
      <c r="M75" s="281">
        <f t="shared" si="7"/>
        <v>26409470.149999999</v>
      </c>
      <c r="N75" s="281">
        <f>SUM(EASTERNFL:VALENCIA!N75)</f>
        <v>0</v>
      </c>
      <c r="O75" s="281">
        <f>SUM(EASTERNFL:VALENCIA!O75)</f>
        <v>74175</v>
      </c>
      <c r="P75" s="281">
        <f t="shared" si="8"/>
        <v>26483645.149999999</v>
      </c>
      <c r="Q75" s="51"/>
    </row>
    <row r="76" spans="1:18" s="29" customFormat="1" ht="7.5" customHeight="1">
      <c r="A76" s="22"/>
      <c r="B76" s="54"/>
      <c r="C76" s="24"/>
      <c r="D76" s="25"/>
      <c r="E76" s="25"/>
      <c r="F76" s="25"/>
      <c r="G76" s="25"/>
      <c r="H76" s="25"/>
      <c r="I76" s="25"/>
      <c r="J76" s="26"/>
      <c r="K76" s="168"/>
      <c r="L76" s="171"/>
      <c r="M76" s="26"/>
      <c r="N76" s="26"/>
      <c r="O76" s="27"/>
      <c r="P76" s="27"/>
      <c r="Q76" s="28"/>
      <c r="R76" s="242"/>
    </row>
    <row r="77" spans="1:18">
      <c r="A77" s="5" t="s">
        <v>113</v>
      </c>
      <c r="B77" s="52"/>
      <c r="C77" s="7"/>
      <c r="D77" s="25"/>
      <c r="E77" s="38" t="s">
        <v>114</v>
      </c>
      <c r="F77" s="25"/>
      <c r="G77" s="25"/>
      <c r="H77" s="25"/>
      <c r="I77" s="25"/>
      <c r="J77" s="25"/>
      <c r="K77" s="203">
        <f t="array" ref="K77">SUM(ROUND(K55:K75,0))</f>
        <v>538107465</v>
      </c>
      <c r="L77" s="203">
        <f t="array" ref="L77">SUM(ROUND(L55:L75,0))</f>
        <v>-2</v>
      </c>
      <c r="M77" s="56">
        <f t="array" ref="M77">SUM(ROUND(M55:M75,0))</f>
        <v>538107466</v>
      </c>
      <c r="N77" s="57"/>
      <c r="O77" s="56">
        <f t="array" ref="O77">SUM(ROUND(O55:O75,0))</f>
        <v>55527947</v>
      </c>
      <c r="P77" s="56">
        <f t="array" ref="P77">SUM(ROUND(P55:P75,0))</f>
        <v>593635413</v>
      </c>
      <c r="Q77" s="51"/>
    </row>
    <row r="78" spans="1:18" s="29" customFormat="1">
      <c r="A78" s="22"/>
      <c r="B78" s="54"/>
      <c r="C78" s="24"/>
      <c r="D78" s="25"/>
      <c r="E78" s="25"/>
      <c r="F78" s="25"/>
      <c r="G78" s="25"/>
      <c r="H78" s="25"/>
      <c r="I78" s="25"/>
      <c r="J78" s="26"/>
      <c r="K78" s="168"/>
      <c r="L78" s="168"/>
      <c r="M78" s="26"/>
      <c r="N78" s="26"/>
      <c r="O78" s="27"/>
      <c r="P78" s="27"/>
      <c r="Q78" s="28"/>
      <c r="R78" s="242"/>
    </row>
    <row r="79" spans="1:18">
      <c r="B79" s="52"/>
      <c r="C79" s="7"/>
      <c r="D79" s="305"/>
      <c r="E79" s="305"/>
      <c r="F79" s="305"/>
      <c r="G79" s="305"/>
      <c r="H79" s="305"/>
      <c r="I79" s="305"/>
      <c r="J79" s="320" t="str">
        <f>J3</f>
        <v>FLORIDA COLLEGE SYSTEM - ALL COLLEGES</v>
      </c>
      <c r="K79" s="305"/>
      <c r="L79" s="305"/>
      <c r="M79" s="305"/>
      <c r="N79" s="305"/>
      <c r="O79" s="305"/>
      <c r="P79" s="88"/>
      <c r="Q79" s="89"/>
    </row>
    <row r="80" spans="1:18">
      <c r="B80" s="52"/>
      <c r="C80" s="7"/>
      <c r="D80" s="305"/>
      <c r="E80" s="305"/>
      <c r="F80" s="305"/>
      <c r="G80" s="305"/>
      <c r="H80" s="305"/>
      <c r="I80" s="305"/>
      <c r="J80" s="319" t="s">
        <v>2</v>
      </c>
      <c r="K80" s="305"/>
      <c r="L80" s="305"/>
      <c r="M80" s="305"/>
      <c r="N80" s="305"/>
      <c r="O80" s="305"/>
      <c r="P80" s="88"/>
      <c r="Q80" s="89"/>
    </row>
    <row r="81" spans="1:18">
      <c r="B81" s="52"/>
      <c r="C81" s="7"/>
      <c r="D81" s="305"/>
      <c r="E81" s="305"/>
      <c r="F81" s="305"/>
      <c r="G81" s="305"/>
      <c r="H81" s="305"/>
      <c r="I81" s="305"/>
      <c r="J81" s="320" t="s">
        <v>115</v>
      </c>
      <c r="K81" s="305"/>
      <c r="L81" s="305"/>
      <c r="M81" s="305"/>
      <c r="N81" s="305"/>
      <c r="O81" s="305"/>
      <c r="P81" s="88"/>
      <c r="Q81" s="89"/>
    </row>
    <row r="82" spans="1:18">
      <c r="B82" s="52"/>
      <c r="C82" s="7"/>
      <c r="D82" s="300"/>
      <c r="E82" s="300"/>
      <c r="F82" s="300"/>
      <c r="G82" s="300"/>
      <c r="H82" s="300"/>
      <c r="I82" s="300"/>
      <c r="K82" s="300" t="str">
        <f>K6</f>
        <v>For the Fiscal Year Ended June 30, 2021</v>
      </c>
      <c r="L82" s="300"/>
      <c r="M82" s="300"/>
      <c r="N82" s="300"/>
      <c r="O82" s="300"/>
      <c r="P82" s="20"/>
      <c r="Q82" s="90"/>
    </row>
    <row r="83" spans="1:18" s="29" customFormat="1">
      <c r="A83" s="22"/>
      <c r="B83" s="54"/>
      <c r="C83" s="24"/>
      <c r="D83" s="25"/>
      <c r="E83" s="25"/>
      <c r="F83" s="25"/>
      <c r="G83" s="25"/>
      <c r="H83" s="25"/>
      <c r="I83" s="26"/>
      <c r="J83" s="26"/>
      <c r="K83" s="172"/>
      <c r="L83" s="172"/>
      <c r="M83" s="91"/>
      <c r="N83" s="92"/>
      <c r="O83" s="93"/>
      <c r="P83" s="93"/>
      <c r="Q83" s="28"/>
      <c r="R83" s="242"/>
    </row>
    <row r="84" spans="1:18" s="141" customFormat="1">
      <c r="A84" s="151"/>
      <c r="B84" s="158"/>
      <c r="C84" s="194"/>
      <c r="D84" s="282"/>
      <c r="E84" s="282"/>
      <c r="F84" s="282"/>
      <c r="G84" s="282"/>
      <c r="H84" s="282"/>
      <c r="I84" s="282"/>
      <c r="J84" s="282"/>
      <c r="K84" s="188" t="s">
        <v>4</v>
      </c>
      <c r="L84" s="282"/>
      <c r="M84" s="188" t="s">
        <v>4</v>
      </c>
      <c r="N84" s="189"/>
      <c r="O84" s="190" t="s">
        <v>5</v>
      </c>
      <c r="P84" s="190" t="s">
        <v>6</v>
      </c>
      <c r="Q84" s="216"/>
    </row>
    <row r="85" spans="1:18" s="141" customFormat="1">
      <c r="A85" s="151"/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284"/>
      <c r="O85" s="175" t="str">
        <f>O9</f>
        <v>Unit</v>
      </c>
      <c r="P85" s="175"/>
      <c r="Q85" s="216"/>
    </row>
    <row r="86" spans="1:18">
      <c r="B86" s="52"/>
      <c r="C86" s="7"/>
      <c r="D86" s="25" t="s">
        <v>116</v>
      </c>
      <c r="E86" s="25"/>
      <c r="F86" s="25"/>
      <c r="G86" s="25"/>
      <c r="H86" s="25"/>
      <c r="I86" s="25"/>
      <c r="J86" s="25"/>
      <c r="K86" s="147"/>
      <c r="L86" s="176"/>
      <c r="M86" s="26"/>
      <c r="N86" s="26"/>
      <c r="O86" s="26"/>
      <c r="P86" s="26"/>
      <c r="Q86" s="82"/>
    </row>
    <row r="87" spans="1:18">
      <c r="A87" s="94" t="s">
        <v>117</v>
      </c>
      <c r="B87" s="44" t="s">
        <v>118</v>
      </c>
      <c r="C87" s="44"/>
      <c r="D87" s="25"/>
      <c r="E87" s="25" t="s">
        <v>96</v>
      </c>
      <c r="F87" s="25"/>
      <c r="G87" s="25"/>
      <c r="H87" s="25"/>
      <c r="I87" s="25"/>
      <c r="J87" s="25"/>
      <c r="K87" s="106">
        <f>SUM(EASTERNFL:VALENCIA!K87)</f>
        <v>73095460.969999999</v>
      </c>
      <c r="L87" s="106">
        <f>SUM(EASTERNFL:VALENCIA!L87)</f>
        <v>0</v>
      </c>
      <c r="M87" s="106">
        <f t="shared" ref="M87:M99" si="9">SUM(K87+L87)</f>
        <v>73095460.969999999</v>
      </c>
      <c r="N87" s="106">
        <f>SUM(EASTERNFL:VALENCIA!N87)</f>
        <v>0</v>
      </c>
      <c r="O87" s="106">
        <f>SUM(EASTERNFL:VALENCIA!O87)</f>
        <v>314995</v>
      </c>
      <c r="P87" s="106">
        <f t="shared" ref="P87:P99" si="10">SUM(M87+O87)</f>
        <v>73410455.969999999</v>
      </c>
      <c r="Q87" s="49"/>
    </row>
    <row r="88" spans="1:18">
      <c r="A88" s="94" t="s">
        <v>119</v>
      </c>
      <c r="B88" s="7" t="s">
        <v>120</v>
      </c>
      <c r="C88" s="7"/>
      <c r="D88" s="25"/>
      <c r="E88" s="25" t="s">
        <v>99</v>
      </c>
      <c r="F88" s="25"/>
      <c r="G88" s="25"/>
      <c r="H88" s="25"/>
      <c r="I88" s="25"/>
      <c r="J88" s="25"/>
      <c r="K88" s="106">
        <f>SUM(EASTERNFL:VALENCIA!K88)</f>
        <v>46787218.629999995</v>
      </c>
      <c r="L88" s="106">
        <f>SUM(EASTERNFL:VALENCIA!L88)</f>
        <v>0</v>
      </c>
      <c r="M88" s="106">
        <f t="shared" si="9"/>
        <v>46787218.629999995</v>
      </c>
      <c r="N88" s="106">
        <f>SUM(EASTERNFL:VALENCIA!N88)</f>
        <v>0</v>
      </c>
      <c r="O88" s="106">
        <f>SUM(EASTERNFL:VALENCIA!O88)</f>
        <v>35333371</v>
      </c>
      <c r="P88" s="106">
        <f t="shared" si="10"/>
        <v>82120589.629999995</v>
      </c>
      <c r="Q88" s="51"/>
    </row>
    <row r="89" spans="1:18">
      <c r="A89" s="94" t="s">
        <v>121</v>
      </c>
      <c r="B89" s="7" t="s">
        <v>122</v>
      </c>
      <c r="C89" s="7"/>
      <c r="D89" s="25"/>
      <c r="E89" s="25" t="s">
        <v>102</v>
      </c>
      <c r="F89" s="25"/>
      <c r="G89" s="25"/>
      <c r="H89" s="25"/>
      <c r="I89" s="25"/>
      <c r="J89" s="25"/>
      <c r="K89" s="106">
        <f>SUM(EASTERNFL:VALENCIA!K89)</f>
        <v>4362495.42</v>
      </c>
      <c r="L89" s="106">
        <f>SUM(EASTERNFL:VALENCIA!L89)</f>
        <v>0</v>
      </c>
      <c r="M89" s="106">
        <f t="shared" si="9"/>
        <v>4362495.42</v>
      </c>
      <c r="N89" s="106">
        <f>SUM(EASTERNFL:VALENCIA!N89)</f>
        <v>0</v>
      </c>
      <c r="O89" s="106">
        <f>SUM(EASTERNFL:VALENCIA!O89)</f>
        <v>0</v>
      </c>
      <c r="P89" s="106">
        <f t="shared" si="10"/>
        <v>4362495.42</v>
      </c>
      <c r="Q89" s="51"/>
    </row>
    <row r="90" spans="1:18">
      <c r="A90" s="94" t="s">
        <v>123</v>
      </c>
      <c r="B90" s="7" t="s">
        <v>124</v>
      </c>
      <c r="C90" s="7"/>
      <c r="D90" s="25"/>
      <c r="E90" s="25" t="s">
        <v>105</v>
      </c>
      <c r="F90" s="25"/>
      <c r="G90" s="25"/>
      <c r="H90" s="25"/>
      <c r="I90" s="25"/>
      <c r="J90" s="25"/>
      <c r="K90" s="106">
        <f>SUM(EASTERNFL:VALENCIA!K90)</f>
        <v>52983073.159999996</v>
      </c>
      <c r="L90" s="106">
        <f>SUM(EASTERNFL:VALENCIA!L90)</f>
        <v>0.28999999999999998</v>
      </c>
      <c r="M90" s="106">
        <f t="shared" si="9"/>
        <v>52983073.449999996</v>
      </c>
      <c r="N90" s="106">
        <f>SUM(EASTERNFL:VALENCIA!N90)</f>
        <v>0</v>
      </c>
      <c r="O90" s="106">
        <f>SUM(EASTERNFL:VALENCIA!O90)</f>
        <v>0</v>
      </c>
      <c r="P90" s="106">
        <f t="shared" si="10"/>
        <v>52983073.449999996</v>
      </c>
      <c r="Q90" s="51"/>
    </row>
    <row r="91" spans="1:18" s="141" customFormat="1" ht="14.25">
      <c r="A91" s="192"/>
      <c r="B91" s="194"/>
      <c r="C91" s="194"/>
      <c r="D91" s="164"/>
      <c r="E91" s="311" t="s">
        <v>224</v>
      </c>
      <c r="F91" s="312"/>
      <c r="G91" s="312"/>
      <c r="H91" s="312"/>
      <c r="I91" s="236"/>
      <c r="J91" s="164"/>
      <c r="K91" s="106">
        <f>SUM(EASTERNFL:VALENCIA!K91)</f>
        <v>0</v>
      </c>
      <c r="L91" s="106">
        <f>SUM(EASTERNFL:VALENCIA!L91)</f>
        <v>0</v>
      </c>
      <c r="M91" s="106">
        <f t="shared" si="9"/>
        <v>0</v>
      </c>
      <c r="N91" s="106">
        <f>SUM(EASTERNFL:VALENCIA!N91)</f>
        <v>0</v>
      </c>
      <c r="O91" s="106">
        <f>SUM(EASTERNFL:VALENCIA!O91)</f>
        <v>0</v>
      </c>
      <c r="P91" s="106">
        <f t="shared" si="10"/>
        <v>0</v>
      </c>
      <c r="Q91" s="148"/>
      <c r="R91" s="242"/>
    </row>
    <row r="92" spans="1:18">
      <c r="A92" s="94" t="s">
        <v>125</v>
      </c>
      <c r="B92" s="7" t="s">
        <v>120</v>
      </c>
      <c r="C92" s="7"/>
      <c r="D92" s="25"/>
      <c r="E92" s="25" t="s">
        <v>107</v>
      </c>
      <c r="F92" s="25"/>
      <c r="G92" s="25"/>
      <c r="H92" s="25"/>
      <c r="I92" s="25"/>
      <c r="J92" s="25"/>
      <c r="K92" s="106">
        <f>SUM(EASTERNFL:VALENCIA!K92)</f>
        <v>2386562.29</v>
      </c>
      <c r="L92" s="106">
        <f>SUM(EASTERNFL:VALENCIA!L92)</f>
        <v>-0.49999999999999994</v>
      </c>
      <c r="M92" s="106">
        <f t="shared" si="9"/>
        <v>2386561.79</v>
      </c>
      <c r="N92" s="106">
        <f>SUM(EASTERNFL:VALENCIA!N92)</f>
        <v>0</v>
      </c>
      <c r="O92" s="106">
        <f>SUM(EASTERNFL:VALENCIA!O92)</f>
        <v>0</v>
      </c>
      <c r="P92" s="106">
        <f t="shared" si="10"/>
        <v>2386561.79</v>
      </c>
      <c r="Q92" s="51"/>
    </row>
    <row r="93" spans="1:18">
      <c r="A93" s="94" t="s">
        <v>126</v>
      </c>
      <c r="B93" s="7" t="s">
        <v>127</v>
      </c>
      <c r="C93" s="7"/>
      <c r="D93" s="25"/>
      <c r="E93" s="25" t="s">
        <v>110</v>
      </c>
      <c r="F93" s="25"/>
      <c r="G93" s="25"/>
      <c r="H93" s="25"/>
      <c r="I93" s="25"/>
      <c r="J93" s="25"/>
      <c r="K93" s="106">
        <f>SUM(EASTERNFL:VALENCIA!K93)</f>
        <v>161828231.58999997</v>
      </c>
      <c r="L93" s="106">
        <f>SUM(EASTERNFL:VALENCIA!L93)</f>
        <v>-0.68</v>
      </c>
      <c r="M93" s="106">
        <f t="shared" si="9"/>
        <v>161828230.90999997</v>
      </c>
      <c r="N93" s="106">
        <f>SUM(EASTERNFL:VALENCIA!N93)</f>
        <v>0</v>
      </c>
      <c r="O93" s="106">
        <f>SUM(EASTERNFL:VALENCIA!O93)</f>
        <v>17360</v>
      </c>
      <c r="P93" s="106">
        <f t="shared" si="10"/>
        <v>161845590.90999997</v>
      </c>
      <c r="Q93" s="51"/>
    </row>
    <row r="94" spans="1:18" s="132" customFormat="1">
      <c r="A94" s="135"/>
      <c r="B94" s="136"/>
      <c r="C94" s="136"/>
      <c r="D94" s="134"/>
      <c r="E94" s="140" t="s">
        <v>173</v>
      </c>
      <c r="F94" s="134"/>
      <c r="G94" s="134"/>
      <c r="H94" s="134"/>
      <c r="I94" s="134"/>
      <c r="J94" s="134"/>
      <c r="K94" s="106">
        <f>SUM(EASTERNFL:VALENCIA!K94)</f>
        <v>1039262004.5599999</v>
      </c>
      <c r="L94" s="106">
        <f>SUM(EASTERNFL:VALENCIA!L94)</f>
        <v>0</v>
      </c>
      <c r="M94" s="106">
        <f t="shared" si="9"/>
        <v>1039262004.5599999</v>
      </c>
      <c r="N94" s="106">
        <f>SUM(EASTERNFL:VALENCIA!N94)</f>
        <v>0</v>
      </c>
      <c r="O94" s="106">
        <f>SUM(EASTERNFL:VALENCIA!O94)</f>
        <v>0</v>
      </c>
      <c r="P94" s="106">
        <f t="shared" si="10"/>
        <v>1039262004.5599999</v>
      </c>
      <c r="Q94" s="133"/>
      <c r="R94" s="242"/>
    </row>
    <row r="95" spans="1:18" s="132" customFormat="1">
      <c r="A95" s="135"/>
      <c r="B95" s="136"/>
      <c r="C95" s="136"/>
      <c r="D95" s="134"/>
      <c r="E95" s="140" t="s">
        <v>174</v>
      </c>
      <c r="F95" s="134"/>
      <c r="G95" s="134"/>
      <c r="H95" s="134"/>
      <c r="I95" s="134"/>
      <c r="J95" s="134"/>
      <c r="K95" s="106">
        <f>SUM(EASTERNFL:VALENCIA!K95)</f>
        <v>411782126.90999991</v>
      </c>
      <c r="L95" s="106">
        <f>SUM(EASTERNFL:VALENCIA!L95)</f>
        <v>-0.69</v>
      </c>
      <c r="M95" s="106">
        <f t="shared" si="9"/>
        <v>411782126.21999991</v>
      </c>
      <c r="N95" s="106">
        <f>SUM(EASTERNFL:VALENCIA!N95)</f>
        <v>0</v>
      </c>
      <c r="O95" s="106">
        <f>SUM(EASTERNFL:VALENCIA!O95)</f>
        <v>0</v>
      </c>
      <c r="P95" s="106">
        <f t="shared" si="10"/>
        <v>411782126.21999991</v>
      </c>
      <c r="Q95" s="133"/>
      <c r="R95" s="242"/>
    </row>
    <row r="96" spans="1:18">
      <c r="A96" s="94" t="s">
        <v>128</v>
      </c>
      <c r="B96" s="7" t="s">
        <v>120</v>
      </c>
      <c r="C96" s="7"/>
      <c r="D96" s="25"/>
      <c r="E96" s="25" t="s">
        <v>129</v>
      </c>
      <c r="F96" s="25"/>
      <c r="G96" s="25"/>
      <c r="H96" s="25"/>
      <c r="I96" s="25"/>
      <c r="J96" s="25"/>
      <c r="K96" s="106">
        <f>SUM(EASTERNFL:VALENCIA!K96)</f>
        <v>117048163.62</v>
      </c>
      <c r="L96" s="106">
        <f>SUM(EASTERNFL:VALENCIA!L96)</f>
        <v>0</v>
      </c>
      <c r="M96" s="106">
        <f t="shared" si="9"/>
        <v>117048163.62</v>
      </c>
      <c r="N96" s="106">
        <f>SUM(EASTERNFL:VALENCIA!N96)</f>
        <v>0</v>
      </c>
      <c r="O96" s="106">
        <f>SUM(EASTERNFL:VALENCIA!O96)</f>
        <v>0</v>
      </c>
      <c r="P96" s="106">
        <f t="shared" si="10"/>
        <v>117048163.62</v>
      </c>
      <c r="Q96" s="51"/>
    </row>
    <row r="97" spans="1:18">
      <c r="A97" s="94" t="s">
        <v>130</v>
      </c>
      <c r="B97" s="7" t="s">
        <v>120</v>
      </c>
      <c r="C97" s="7"/>
      <c r="D97" s="25"/>
      <c r="E97" s="25" t="s">
        <v>112</v>
      </c>
      <c r="F97" s="25"/>
      <c r="G97" s="25"/>
      <c r="H97" s="25"/>
      <c r="I97" s="25"/>
      <c r="J97" s="25"/>
      <c r="K97" s="106">
        <f>SUM(EASTERNFL:VALENCIA!K97)</f>
        <v>18688624.199999999</v>
      </c>
      <c r="L97" s="106">
        <f>SUM(EASTERNFL:VALENCIA!L97)</f>
        <v>0</v>
      </c>
      <c r="M97" s="106">
        <f t="shared" si="9"/>
        <v>18688624.199999999</v>
      </c>
      <c r="N97" s="106">
        <f>SUM(EASTERNFL:VALENCIA!N97)</f>
        <v>0</v>
      </c>
      <c r="O97" s="106">
        <f>SUM(EASTERNFL:VALENCIA!O97)</f>
        <v>1442803</v>
      </c>
      <c r="P97" s="106">
        <f t="shared" si="10"/>
        <v>20131427.199999999</v>
      </c>
      <c r="Q97" s="51"/>
    </row>
    <row r="98" spans="1:18" s="29" customFormat="1" ht="7.5" customHeight="1">
      <c r="A98" s="95"/>
      <c r="B98" s="24"/>
      <c r="C98" s="24"/>
      <c r="D98" s="25"/>
      <c r="E98" s="25"/>
      <c r="F98" s="25"/>
      <c r="G98" s="25"/>
      <c r="H98" s="25"/>
      <c r="I98" s="25"/>
      <c r="J98" s="26"/>
      <c r="K98" s="168"/>
      <c r="L98" s="168"/>
      <c r="M98" s="106">
        <f t="shared" si="9"/>
        <v>0</v>
      </c>
      <c r="N98" s="57"/>
      <c r="O98" s="106">
        <f>SUM(EASTERNFL:VALENCIA!O98)</f>
        <v>0</v>
      </c>
      <c r="P98" s="106">
        <f t="shared" si="10"/>
        <v>0</v>
      </c>
      <c r="Q98" s="96"/>
      <c r="R98" s="242"/>
    </row>
    <row r="99" spans="1:18">
      <c r="A99" s="94" t="s">
        <v>131</v>
      </c>
      <c r="B99" s="7"/>
      <c r="C99" s="7"/>
      <c r="D99" s="25"/>
      <c r="E99" s="38" t="s">
        <v>132</v>
      </c>
      <c r="F99" s="25"/>
      <c r="G99" s="25"/>
      <c r="H99" s="25"/>
      <c r="I99" s="25"/>
      <c r="J99" s="25"/>
      <c r="K99" s="203">
        <f t="array" ref="K99">SUM(ROUND(K87:K97,0))</f>
        <v>1928223962</v>
      </c>
      <c r="L99" s="203">
        <f t="array" ref="L99">SUM(ROUND(L87:L97,0))</f>
        <v>-3</v>
      </c>
      <c r="M99" s="281">
        <f t="shared" si="9"/>
        <v>1928223959</v>
      </c>
      <c r="N99" s="286"/>
      <c r="O99" s="281">
        <f>SUM(EASTERNFL:VALENCIA!O99)</f>
        <v>37108529</v>
      </c>
      <c r="P99" s="281">
        <f t="shared" si="10"/>
        <v>1965332488</v>
      </c>
      <c r="Q99" s="51"/>
    </row>
    <row r="100" spans="1:18" s="29" customFormat="1" ht="7.5" customHeight="1">
      <c r="A100" s="95"/>
      <c r="B100" s="24"/>
      <c r="C100" s="24"/>
      <c r="D100" s="25"/>
      <c r="E100" s="25"/>
      <c r="F100" s="25"/>
      <c r="G100" s="25"/>
      <c r="H100" s="25"/>
      <c r="I100" s="25"/>
      <c r="J100" s="26"/>
      <c r="K100" s="168"/>
      <c r="L100" s="168"/>
      <c r="M100" s="26"/>
      <c r="N100" s="26"/>
      <c r="O100" s="27"/>
      <c r="P100" s="27"/>
      <c r="Q100" s="28"/>
      <c r="R100" s="242"/>
    </row>
    <row r="101" spans="1:18" ht="13.5" thickBot="1">
      <c r="A101" s="4"/>
      <c r="B101" s="7"/>
      <c r="C101" s="7"/>
      <c r="D101" s="38" t="s">
        <v>133</v>
      </c>
      <c r="E101" s="25"/>
      <c r="F101" s="25"/>
      <c r="G101" s="25"/>
      <c r="H101" s="25"/>
      <c r="I101" s="25"/>
      <c r="J101" s="25"/>
      <c r="K101" s="204">
        <f t="shared" ref="K101:L101" si="11">SUM(K77+K99)</f>
        <v>2466331427</v>
      </c>
      <c r="L101" s="204">
        <f t="shared" si="11"/>
        <v>-5</v>
      </c>
      <c r="M101" s="68">
        <f>SUM(M77+M99)</f>
        <v>2466331425</v>
      </c>
      <c r="N101" s="69"/>
      <c r="O101" s="70">
        <f>SUM(O77+O99)</f>
        <v>92636476</v>
      </c>
      <c r="P101" s="97">
        <f>SUM(P77+P99)</f>
        <v>2558967901</v>
      </c>
      <c r="Q101" s="51"/>
    </row>
    <row r="102" spans="1:18" ht="13.5" thickTop="1">
      <c r="A102" s="4"/>
      <c r="B102" s="7"/>
      <c r="C102" s="7"/>
      <c r="D102" s="38"/>
      <c r="E102" s="25"/>
      <c r="F102" s="25"/>
      <c r="G102" s="25"/>
      <c r="H102" s="25"/>
      <c r="I102" s="25"/>
      <c r="J102" s="25"/>
      <c r="K102" s="164"/>
      <c r="L102" s="164"/>
      <c r="M102" s="98"/>
      <c r="N102" s="64"/>
      <c r="O102" s="98"/>
      <c r="P102" s="98"/>
      <c r="Q102" s="51"/>
    </row>
    <row r="103" spans="1:18">
      <c r="B103" s="52"/>
      <c r="C103" s="7"/>
      <c r="D103" s="74" t="s">
        <v>134</v>
      </c>
      <c r="E103" s="75"/>
      <c r="F103" s="76"/>
      <c r="G103" s="77"/>
      <c r="H103" s="77"/>
      <c r="I103" s="77"/>
      <c r="J103" s="75"/>
      <c r="K103" s="236"/>
      <c r="L103" s="236"/>
      <c r="M103" s="78"/>
      <c r="N103" s="79"/>
      <c r="O103" s="78"/>
      <c r="P103" s="73"/>
      <c r="Q103" s="71"/>
    </row>
    <row r="104" spans="1:18">
      <c r="B104" s="52"/>
      <c r="C104" s="7"/>
      <c r="D104" s="75" t="s">
        <v>135</v>
      </c>
      <c r="E104" s="75"/>
      <c r="F104" s="76"/>
      <c r="G104" s="77"/>
      <c r="H104" s="77"/>
      <c r="I104" s="77"/>
      <c r="J104" s="75"/>
      <c r="K104" s="107">
        <f>SUM(EASTERNFL:VALENCIA!K104)</f>
        <v>0</v>
      </c>
      <c r="L104" s="107">
        <f>SUM(EASTERNFL:VALENCIA!L104)</f>
        <v>0</v>
      </c>
      <c r="M104" s="106">
        <f t="shared" ref="M104:M112" si="12">SUM(K104+L104)</f>
        <v>0</v>
      </c>
      <c r="N104" s="107">
        <f>SUM(EASTERNFL:VALENCIA!N104)</f>
        <v>0</v>
      </c>
      <c r="O104" s="107">
        <f>SUM(EASTERNFL:VALENCIA!O104)</f>
        <v>0</v>
      </c>
      <c r="P104" s="106">
        <f t="shared" ref="P104:P112" si="13">SUM(M104+O104)</f>
        <v>0</v>
      </c>
      <c r="Q104" s="71"/>
    </row>
    <row r="105" spans="1:18" s="115" customFormat="1">
      <c r="A105" s="117"/>
      <c r="B105" s="118"/>
      <c r="C105" s="120"/>
      <c r="D105" s="130" t="s">
        <v>175</v>
      </c>
      <c r="E105" s="122"/>
      <c r="F105" s="123"/>
      <c r="G105" s="116"/>
      <c r="H105" s="116"/>
      <c r="I105" s="116"/>
      <c r="J105" s="122"/>
      <c r="K105" s="107">
        <f>SUM(EASTERNFL:VALENCIA!K105)</f>
        <v>38336072.769999996</v>
      </c>
      <c r="L105" s="107">
        <f>SUM(EASTERNFL:VALENCIA!L105)</f>
        <v>0</v>
      </c>
      <c r="M105" s="106">
        <f t="shared" si="12"/>
        <v>38336072.769999996</v>
      </c>
      <c r="N105" s="107">
        <f>SUM(EASTERNFL:VALENCIA!N105)</f>
        <v>0</v>
      </c>
      <c r="O105" s="107">
        <f>SUM(EASTERNFL:VALENCIA!O105)</f>
        <v>0</v>
      </c>
      <c r="P105" s="106">
        <f t="shared" si="13"/>
        <v>38336072.769999996</v>
      </c>
      <c r="Q105" s="121"/>
      <c r="R105" s="242"/>
    </row>
    <row r="106" spans="1:18" s="115" customFormat="1">
      <c r="A106" s="117"/>
      <c r="B106" s="118"/>
      <c r="C106" s="120"/>
      <c r="D106" s="130" t="s">
        <v>176</v>
      </c>
      <c r="E106" s="122"/>
      <c r="F106" s="123"/>
      <c r="G106" s="116"/>
      <c r="H106" s="116"/>
      <c r="I106" s="116"/>
      <c r="J106" s="122"/>
      <c r="K106" s="107">
        <f>SUM(EASTERNFL:VALENCIA!K106)</f>
        <v>44884533.859999999</v>
      </c>
      <c r="L106" s="107">
        <f>SUM(EASTERNFL:VALENCIA!L106)</f>
        <v>0</v>
      </c>
      <c r="M106" s="106">
        <f t="shared" si="12"/>
        <v>44884533.859999999</v>
      </c>
      <c r="N106" s="107">
        <f>SUM(EASTERNFL:VALENCIA!N106)</f>
        <v>0</v>
      </c>
      <c r="O106" s="107">
        <f>SUM(EASTERNFL:VALENCIA!O106)</f>
        <v>0</v>
      </c>
      <c r="P106" s="106">
        <f t="shared" si="13"/>
        <v>44884533.859999999</v>
      </c>
      <c r="Q106" s="121"/>
      <c r="R106" s="242"/>
    </row>
    <row r="107" spans="1:18" s="141" customFormat="1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143"/>
      <c r="K107" s="107">
        <f>SUM(EASTERNFL:VALENCIA!K107)</f>
        <v>23397105</v>
      </c>
      <c r="L107" s="107">
        <f>SUM(EASTERNFL:VALENCIA!L107)</f>
        <v>0</v>
      </c>
      <c r="M107" s="106">
        <f t="shared" si="12"/>
        <v>23397105</v>
      </c>
      <c r="N107" s="107">
        <f>SUM(EASTERNFL:VALENCIA!N107)</f>
        <v>0</v>
      </c>
      <c r="O107" s="107">
        <f>SUM(EASTERNFL:VALENCIA!O107)</f>
        <v>0</v>
      </c>
      <c r="P107" s="106">
        <f t="shared" si="13"/>
        <v>23397105</v>
      </c>
      <c r="Q107" s="223"/>
    </row>
    <row r="108" spans="1:18" s="141" customFormat="1">
      <c r="A108" s="151" t="s">
        <v>196</v>
      </c>
      <c r="B108" s="158" t="s">
        <v>197</v>
      </c>
      <c r="C108" s="194"/>
      <c r="D108" s="236" t="s">
        <v>198</v>
      </c>
      <c r="E108" s="236"/>
      <c r="F108" s="237"/>
      <c r="G108" s="143"/>
      <c r="H108" s="143"/>
      <c r="I108" s="143"/>
      <c r="J108" s="143"/>
      <c r="K108" s="107">
        <f>SUM(EASTERNFL:VALENCIA!K108)</f>
        <v>0</v>
      </c>
      <c r="L108" s="107">
        <f>SUM(EASTERNFL:VALENCIA!L108)</f>
        <v>0</v>
      </c>
      <c r="M108" s="106">
        <f t="shared" si="12"/>
        <v>0</v>
      </c>
      <c r="N108" s="107">
        <f>SUM(EASTERNFL:VALENCIA!N108)</f>
        <v>0</v>
      </c>
      <c r="O108" s="107">
        <f>SUM(EASTERNFL:VALENCIA!O108)</f>
        <v>1776949</v>
      </c>
      <c r="P108" s="106">
        <f t="shared" si="13"/>
        <v>1776949</v>
      </c>
      <c r="Q108" s="223"/>
    </row>
    <row r="109" spans="1:18" s="141" customFormat="1">
      <c r="A109" s="151"/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143"/>
      <c r="K109" s="107">
        <f>SUM(EASTERNFL:VALENCIA!K109)</f>
        <v>0</v>
      </c>
      <c r="L109" s="107">
        <f>SUM(EASTERNFL:VALENCIA!L109)</f>
        <v>0</v>
      </c>
      <c r="M109" s="106">
        <f t="shared" si="12"/>
        <v>0</v>
      </c>
      <c r="N109" s="107">
        <f>SUM(EASTERNFL:VALENCIA!N109)</f>
        <v>0</v>
      </c>
      <c r="O109" s="107">
        <f>SUM(EASTERNFL:VALENCIA!O109)</f>
        <v>435866</v>
      </c>
      <c r="P109" s="106">
        <f t="shared" si="13"/>
        <v>435866</v>
      </c>
      <c r="Q109" s="223"/>
    </row>
    <row r="110" spans="1:18">
      <c r="B110" s="52"/>
      <c r="C110" s="7"/>
      <c r="D110" s="75" t="s">
        <v>136</v>
      </c>
      <c r="E110" s="75"/>
      <c r="F110" s="76"/>
      <c r="G110" s="77"/>
      <c r="H110" s="77"/>
      <c r="I110" s="77"/>
      <c r="J110" s="75"/>
      <c r="K110" s="107">
        <f>SUM(EASTERNFL:VALENCIA!K110)</f>
        <v>0</v>
      </c>
      <c r="L110" s="107">
        <f>SUM(EASTERNFL:VALENCIA!L110)</f>
        <v>0</v>
      </c>
      <c r="M110" s="106">
        <f t="shared" si="12"/>
        <v>0</v>
      </c>
      <c r="N110" s="107">
        <f>SUM(EASTERNFL:VALENCIA!N110)</f>
        <v>0</v>
      </c>
      <c r="O110" s="107">
        <f>SUM(EASTERNFL:VALENCIA!O110)</f>
        <v>0</v>
      </c>
      <c r="P110" s="106">
        <f t="shared" si="13"/>
        <v>0</v>
      </c>
      <c r="Q110" s="71"/>
    </row>
    <row r="111" spans="1:18">
      <c r="B111" s="52"/>
      <c r="C111" s="7"/>
      <c r="D111" s="74"/>
      <c r="E111" s="75"/>
      <c r="F111" s="76"/>
      <c r="G111" s="77"/>
      <c r="H111" s="77"/>
      <c r="I111" s="77"/>
      <c r="J111" s="75"/>
      <c r="K111" s="236"/>
      <c r="L111" s="236"/>
      <c r="M111" s="106">
        <f t="shared" si="12"/>
        <v>0</v>
      </c>
      <c r="N111" s="79"/>
      <c r="O111" s="107">
        <f>SUM(EASTERNFL:VALENCIA!O111)</f>
        <v>0</v>
      </c>
      <c r="P111" s="106">
        <f t="shared" si="13"/>
        <v>0</v>
      </c>
      <c r="Q111" s="71"/>
    </row>
    <row r="112" spans="1:18" ht="13.5" thickBot="1">
      <c r="B112" s="52"/>
      <c r="C112" s="7"/>
      <c r="D112" s="74" t="s">
        <v>137</v>
      </c>
      <c r="E112" s="75"/>
      <c r="F112" s="76"/>
      <c r="G112" s="77"/>
      <c r="H112" s="77"/>
      <c r="I112" s="77"/>
      <c r="J112" s="75"/>
      <c r="K112" s="240">
        <f t="shared" ref="K112:L112" si="14">SUM(K104:K110)</f>
        <v>106617711.63</v>
      </c>
      <c r="L112" s="240">
        <f t="shared" si="14"/>
        <v>0</v>
      </c>
      <c r="M112" s="287">
        <f t="shared" si="12"/>
        <v>106617711.63</v>
      </c>
      <c r="N112" s="288"/>
      <c r="O112" s="283">
        <f>SUM(EASTERNFL:VALENCIA!O112)</f>
        <v>2212815</v>
      </c>
      <c r="P112" s="287">
        <f t="shared" si="13"/>
        <v>108830526.63</v>
      </c>
      <c r="Q112" s="71"/>
    </row>
    <row r="113" spans="1:18" s="124" customFormat="1" ht="14.25" thickTop="1" thickBot="1">
      <c r="A113" s="126"/>
      <c r="B113" s="127"/>
      <c r="C113" s="128"/>
      <c r="D113" s="137" t="s">
        <v>177</v>
      </c>
      <c r="E113" s="130"/>
      <c r="F113" s="131"/>
      <c r="G113" s="125"/>
      <c r="H113" s="125"/>
      <c r="I113" s="125"/>
      <c r="J113" s="130"/>
      <c r="K113" s="240">
        <f t="shared" ref="K113:L113" si="15">K101+K112</f>
        <v>2572949138.6300001</v>
      </c>
      <c r="L113" s="240">
        <f t="shared" si="15"/>
        <v>-5</v>
      </c>
      <c r="M113" s="139">
        <f>M101+M112</f>
        <v>2572949136.6300001</v>
      </c>
      <c r="N113" s="138">
        <f t="shared" ref="N113" si="16">N103+N114</f>
        <v>0</v>
      </c>
      <c r="O113" s="240">
        <f>O101+O112</f>
        <v>94849291</v>
      </c>
      <c r="P113" s="240">
        <f>P101+P112</f>
        <v>2667798427.6300001</v>
      </c>
      <c r="Q113" s="129"/>
      <c r="R113" s="242"/>
    </row>
    <row r="114" spans="1:18" s="29" customFormat="1" ht="9" customHeight="1" thickTop="1">
      <c r="A114" s="95"/>
      <c r="B114" s="24"/>
      <c r="C114" s="24"/>
      <c r="D114" s="134"/>
      <c r="E114" s="25"/>
      <c r="F114" s="25"/>
      <c r="G114" s="25"/>
      <c r="H114" s="25"/>
      <c r="I114" s="25"/>
      <c r="J114" s="26"/>
      <c r="K114" s="168"/>
      <c r="L114" s="168"/>
      <c r="M114" s="26"/>
      <c r="N114" s="26"/>
      <c r="O114" s="27"/>
      <c r="P114" s="27"/>
      <c r="Q114" s="28"/>
      <c r="R114" s="242"/>
    </row>
    <row r="115" spans="1:18">
      <c r="A115" s="94"/>
      <c r="B115" s="7"/>
      <c r="C115" s="7"/>
      <c r="D115" s="38" t="s">
        <v>138</v>
      </c>
      <c r="E115" s="25"/>
      <c r="F115" s="25"/>
      <c r="G115" s="25"/>
      <c r="H115" s="25"/>
      <c r="I115" s="25"/>
      <c r="J115" s="25"/>
      <c r="K115" s="164"/>
      <c r="L115" s="164"/>
      <c r="M115" s="26"/>
      <c r="N115" s="26"/>
      <c r="O115" s="26"/>
      <c r="P115" s="26"/>
      <c r="Q115" s="82"/>
    </row>
    <row r="116" spans="1:18">
      <c r="A116" s="94" t="s">
        <v>139</v>
      </c>
      <c r="B116" s="7" t="s">
        <v>140</v>
      </c>
      <c r="C116" s="7"/>
      <c r="D116" s="25" t="s">
        <v>141</v>
      </c>
      <c r="E116" s="25"/>
      <c r="F116" s="25"/>
      <c r="G116" s="25"/>
      <c r="H116" s="25"/>
      <c r="I116" s="25"/>
      <c r="J116" s="25"/>
      <c r="K116" s="106">
        <f>SUM(EASTERNFL:VALENCIA!K116)</f>
        <v>4112557485.7800002</v>
      </c>
      <c r="L116" s="106">
        <f>SUM(EASTERNFL:VALENCIA!L116)</f>
        <v>337639.61</v>
      </c>
      <c r="M116" s="106">
        <f t="shared" ref="M116:M127" si="17">SUM(K116+L116)</f>
        <v>4112895125.3900003</v>
      </c>
      <c r="N116" s="106">
        <f>SUM(EASTERNFL:VALENCIA!N116)</f>
        <v>0</v>
      </c>
      <c r="O116" s="106">
        <f>SUM(EASTERNFL:VALENCIA!O116)</f>
        <v>49503831</v>
      </c>
      <c r="P116" s="106">
        <f t="shared" ref="P116:P127" si="18">SUM(M116+O116)</f>
        <v>4162398956.3900003</v>
      </c>
      <c r="Q116" s="49"/>
    </row>
    <row r="117" spans="1:18">
      <c r="A117" s="94"/>
      <c r="B117" s="7"/>
      <c r="C117" s="7"/>
      <c r="D117" s="25" t="s">
        <v>142</v>
      </c>
      <c r="E117" s="25"/>
      <c r="F117" s="25"/>
      <c r="G117" s="25"/>
      <c r="H117" s="25"/>
      <c r="I117" s="25"/>
      <c r="J117" s="25"/>
      <c r="K117" s="106">
        <f>SUM(EASTERNFL:VALENCIA!K117)</f>
        <v>0</v>
      </c>
      <c r="L117" s="106">
        <f>SUM(EASTERNFL:VALENCIA!L117)</f>
        <v>0</v>
      </c>
      <c r="M117" s="106">
        <f t="shared" si="17"/>
        <v>0</v>
      </c>
      <c r="N117" s="106">
        <f>SUM(EASTERNFL:VALENCIA!N117)</f>
        <v>0</v>
      </c>
      <c r="O117" s="106">
        <f>SUM(EASTERNFL:VALENCIA!O117)</f>
        <v>0</v>
      </c>
      <c r="P117" s="106">
        <f t="shared" si="18"/>
        <v>0</v>
      </c>
      <c r="Q117" s="63"/>
    </row>
    <row r="118" spans="1:18">
      <c r="A118" s="94"/>
      <c r="B118" s="7"/>
      <c r="C118" s="7"/>
      <c r="D118" s="25"/>
      <c r="E118" s="25" t="s">
        <v>143</v>
      </c>
      <c r="F118" s="25"/>
      <c r="G118" s="25"/>
      <c r="H118" s="25"/>
      <c r="I118" s="25"/>
      <c r="J118" s="25"/>
      <c r="K118" s="106">
        <f>SUM(EASTERNFL:VALENCIA!K118)</f>
        <v>0</v>
      </c>
      <c r="L118" s="106">
        <f>SUM(EASTERNFL:VALENCIA!L118)</f>
        <v>0</v>
      </c>
      <c r="M118" s="106">
        <f t="shared" si="17"/>
        <v>0</v>
      </c>
      <c r="N118" s="106">
        <f>SUM(EASTERNFL:VALENCIA!N118)</f>
        <v>0</v>
      </c>
      <c r="O118" s="106">
        <f>SUM(EASTERNFL:VALENCIA!O118)</f>
        <v>0</v>
      </c>
      <c r="P118" s="106">
        <f t="shared" si="18"/>
        <v>0</v>
      </c>
      <c r="Q118" s="63"/>
    </row>
    <row r="119" spans="1:18">
      <c r="A119" s="94" t="s">
        <v>144</v>
      </c>
      <c r="B119" s="7" t="s">
        <v>145</v>
      </c>
      <c r="C119" s="7"/>
      <c r="D119" s="25"/>
      <c r="E119" s="25"/>
      <c r="F119" s="25" t="s">
        <v>146</v>
      </c>
      <c r="G119" s="25"/>
      <c r="H119" s="25"/>
      <c r="I119" s="25"/>
      <c r="J119" s="25"/>
      <c r="K119" s="106">
        <f>SUM(EASTERNFL:VALENCIA!K119)</f>
        <v>8214573.5499999989</v>
      </c>
      <c r="L119" s="106">
        <f>SUM(EASTERNFL:VALENCIA!L119)</f>
        <v>-4589447.5499999989</v>
      </c>
      <c r="M119" s="106">
        <f t="shared" si="17"/>
        <v>3625126</v>
      </c>
      <c r="N119" s="106">
        <f>SUM(EASTERNFL:VALENCIA!N119)</f>
        <v>0</v>
      </c>
      <c r="O119" s="106">
        <f>SUM(EASTERNFL:VALENCIA!O119)</f>
        <v>508768037</v>
      </c>
      <c r="P119" s="106">
        <f t="shared" si="18"/>
        <v>512393163</v>
      </c>
      <c r="Q119" s="51"/>
    </row>
    <row r="120" spans="1:18">
      <c r="A120" s="94"/>
      <c r="B120" s="7"/>
      <c r="C120" s="7"/>
      <c r="D120" s="25"/>
      <c r="E120" s="25" t="s">
        <v>147</v>
      </c>
      <c r="F120" s="25"/>
      <c r="G120" s="25"/>
      <c r="H120" s="25"/>
      <c r="I120" s="25"/>
      <c r="J120" s="25"/>
      <c r="K120" s="106">
        <f>SUM(EASTERNFL:VALENCIA!K120)</f>
        <v>0</v>
      </c>
      <c r="L120" s="106">
        <f>SUM(EASTERNFL:VALENCIA!L120)</f>
        <v>0</v>
      </c>
      <c r="M120" s="106">
        <f t="shared" si="17"/>
        <v>0</v>
      </c>
      <c r="N120" s="106">
        <f>SUM(EASTERNFL:VALENCIA!N120)</f>
        <v>0</v>
      </c>
      <c r="O120" s="106">
        <f>SUM(EASTERNFL:VALENCIA!O120)</f>
        <v>0</v>
      </c>
      <c r="P120" s="106">
        <f t="shared" si="18"/>
        <v>0</v>
      </c>
      <c r="Q120" s="51"/>
    </row>
    <row r="121" spans="1:18">
      <c r="A121" s="94" t="s">
        <v>148</v>
      </c>
      <c r="B121" s="7" t="s">
        <v>149</v>
      </c>
      <c r="C121" s="7"/>
      <c r="D121" s="25"/>
      <c r="E121" s="25"/>
      <c r="F121" s="25" t="s">
        <v>146</v>
      </c>
      <c r="G121" s="25"/>
      <c r="H121" s="25"/>
      <c r="I121" s="25"/>
      <c r="J121" s="25"/>
      <c r="K121" s="106">
        <f>SUM(EASTERNFL:VALENCIA!K121)</f>
        <v>10794371.109999999</v>
      </c>
      <c r="L121" s="106">
        <f>SUM(EASTERNFL:VALENCIA!L121)</f>
        <v>170907751.03</v>
      </c>
      <c r="M121" s="106">
        <f t="shared" si="17"/>
        <v>181702122.13999999</v>
      </c>
      <c r="N121" s="106">
        <f>SUM(EASTERNFL:VALENCIA!N121)</f>
        <v>0</v>
      </c>
      <c r="O121" s="106">
        <f>SUM(EASTERNFL:VALENCIA!O121)</f>
        <v>233634302</v>
      </c>
      <c r="P121" s="106">
        <f t="shared" si="18"/>
        <v>415336424.13999999</v>
      </c>
      <c r="Q121" s="51"/>
    </row>
    <row r="122" spans="1:18">
      <c r="A122" s="94" t="s">
        <v>150</v>
      </c>
      <c r="B122" s="7" t="s">
        <v>151</v>
      </c>
      <c r="C122" s="7"/>
      <c r="D122" s="25"/>
      <c r="E122" s="25"/>
      <c r="F122" s="25" t="s">
        <v>152</v>
      </c>
      <c r="G122" s="25"/>
      <c r="H122" s="25"/>
      <c r="I122" s="25"/>
      <c r="J122" s="25"/>
      <c r="K122" s="106">
        <f>SUM(EASTERNFL:VALENCIA!K122)</f>
        <v>288898376.16000003</v>
      </c>
      <c r="L122" s="106">
        <f>SUM(EASTERNFL:VALENCIA!L122)</f>
        <v>-166318303.47999999</v>
      </c>
      <c r="M122" s="106">
        <f t="shared" si="17"/>
        <v>122580072.68000004</v>
      </c>
      <c r="N122" s="106">
        <f>SUM(EASTERNFL:VALENCIA!N122)</f>
        <v>0</v>
      </c>
      <c r="O122" s="106">
        <f>SUM(EASTERNFL:VALENCIA!O122)</f>
        <v>121595801</v>
      </c>
      <c r="P122" s="106">
        <f t="shared" si="18"/>
        <v>244175873.68000004</v>
      </c>
      <c r="Q122" s="51"/>
    </row>
    <row r="123" spans="1:18">
      <c r="A123" s="94" t="s">
        <v>153</v>
      </c>
      <c r="B123" s="7" t="s">
        <v>151</v>
      </c>
      <c r="C123" s="7"/>
      <c r="D123" s="25"/>
      <c r="E123" s="25"/>
      <c r="F123" s="25" t="s">
        <v>154</v>
      </c>
      <c r="G123" s="25"/>
      <c r="H123" s="25"/>
      <c r="I123" s="25"/>
      <c r="J123" s="25"/>
      <c r="K123" s="106">
        <f>SUM(EASTERNFL:VALENCIA!K123)</f>
        <v>21696049.390000023</v>
      </c>
      <c r="L123" s="106">
        <f>SUM(EASTERNFL:VALENCIA!L123)</f>
        <v>-2.02</v>
      </c>
      <c r="M123" s="106">
        <f t="shared" si="17"/>
        <v>21696047.370000023</v>
      </c>
      <c r="N123" s="106">
        <f>SUM(EASTERNFL:VALENCIA!N123)</f>
        <v>0</v>
      </c>
      <c r="O123" s="106">
        <f>SUM(EASTERNFL:VALENCIA!O123)</f>
        <v>349714788</v>
      </c>
      <c r="P123" s="106">
        <f t="shared" si="18"/>
        <v>371410835.37</v>
      </c>
      <c r="Q123" s="51"/>
    </row>
    <row r="124" spans="1:18">
      <c r="A124" s="94" t="s">
        <v>155</v>
      </c>
      <c r="B124" s="7" t="s">
        <v>151</v>
      </c>
      <c r="C124" s="7"/>
      <c r="D124" s="25"/>
      <c r="E124" s="25"/>
      <c r="F124" s="25" t="s">
        <v>156</v>
      </c>
      <c r="G124" s="25"/>
      <c r="H124" s="25"/>
      <c r="I124" s="25"/>
      <c r="J124" s="25"/>
      <c r="K124" s="106">
        <f>SUM(EASTERNFL:VALENCIA!K124)</f>
        <v>933814816.19500017</v>
      </c>
      <c r="L124" s="106">
        <f>SUM(EASTERNFL:VALENCIA!L124)</f>
        <v>-337639.74</v>
      </c>
      <c r="M124" s="106">
        <f t="shared" si="17"/>
        <v>933477176.45500016</v>
      </c>
      <c r="N124" s="106">
        <f>SUM(EASTERNFL:VALENCIA!N124)</f>
        <v>0</v>
      </c>
      <c r="O124" s="106">
        <f>SUM(EASTERNFL:VALENCIA!O124)</f>
        <v>2278097</v>
      </c>
      <c r="P124" s="106">
        <f t="shared" si="18"/>
        <v>935755273.45500016</v>
      </c>
      <c r="Q124" s="51"/>
    </row>
    <row r="125" spans="1:18">
      <c r="A125" s="94" t="s">
        <v>157</v>
      </c>
      <c r="B125" s="7" t="s">
        <v>158</v>
      </c>
      <c r="C125" s="7"/>
      <c r="D125" s="25"/>
      <c r="E125" s="25"/>
      <c r="F125" s="25" t="s">
        <v>159</v>
      </c>
      <c r="G125" s="25"/>
      <c r="H125" s="25"/>
      <c r="I125" s="25"/>
      <c r="J125" s="25"/>
      <c r="K125" s="106">
        <f>SUM(EASTERNFL:VALENCIA!K125)</f>
        <v>619852.19000000029</v>
      </c>
      <c r="L125" s="106">
        <f>SUM(EASTERNFL:VALENCIA!L125)</f>
        <v>-0.16</v>
      </c>
      <c r="M125" s="106">
        <f t="shared" si="17"/>
        <v>619852.03000000026</v>
      </c>
      <c r="N125" s="106">
        <f>SUM(EASTERNFL:VALENCIA!N125)</f>
        <v>0</v>
      </c>
      <c r="O125" s="106">
        <f>SUM(EASTERNFL:VALENCIA!O125)</f>
        <v>3466049</v>
      </c>
      <c r="P125" s="106">
        <f t="shared" si="18"/>
        <v>4085901.0300000003</v>
      </c>
      <c r="Q125" s="51"/>
    </row>
    <row r="126" spans="1:18">
      <c r="A126" s="94" t="s">
        <v>160</v>
      </c>
      <c r="B126" s="7" t="s">
        <v>151</v>
      </c>
      <c r="C126" s="7"/>
      <c r="D126" s="25"/>
      <c r="E126" s="25"/>
      <c r="F126" s="25" t="s">
        <v>161</v>
      </c>
      <c r="G126" s="25"/>
      <c r="H126" s="25"/>
      <c r="I126" s="25"/>
      <c r="J126" s="25"/>
      <c r="K126" s="106">
        <f>SUM(EASTERNFL:VALENCIA!K126)</f>
        <v>0</v>
      </c>
      <c r="L126" s="106">
        <f>SUM(EASTERNFL:VALENCIA!L126)</f>
        <v>0</v>
      </c>
      <c r="M126" s="106">
        <f t="shared" si="17"/>
        <v>0</v>
      </c>
      <c r="N126" s="106">
        <f>SUM(EASTERNFL:VALENCIA!N126)</f>
        <v>0</v>
      </c>
      <c r="O126" s="106">
        <f>SUM(EASTERNFL:VALENCIA!O126)</f>
        <v>59368487</v>
      </c>
      <c r="P126" s="106">
        <f t="shared" si="18"/>
        <v>59368487</v>
      </c>
      <c r="Q126" s="51"/>
    </row>
    <row r="127" spans="1:18" ht="13.5" thickBot="1">
      <c r="A127" s="94" t="s">
        <v>162</v>
      </c>
      <c r="B127" s="7" t="s">
        <v>163</v>
      </c>
      <c r="C127" s="7"/>
      <c r="D127" s="25" t="s">
        <v>164</v>
      </c>
      <c r="E127" s="25"/>
      <c r="F127" s="25"/>
      <c r="G127" s="25"/>
      <c r="H127" s="25"/>
      <c r="I127" s="25"/>
      <c r="J127" s="25"/>
      <c r="K127" s="281">
        <f>SUM(EASTERNFL:VALENCIA!K127)</f>
        <v>-705286547.88999987</v>
      </c>
      <c r="L127" s="281">
        <f>SUM(EASTERNFL:VALENCIA!L127)</f>
        <v>-1.2599999999999998</v>
      </c>
      <c r="M127" s="287">
        <f t="shared" si="17"/>
        <v>-705286549.14999986</v>
      </c>
      <c r="N127" s="281">
        <f>SUM(EASTERNFL:VALENCIA!N127)</f>
        <v>0</v>
      </c>
      <c r="O127" s="281">
        <f>SUM(EASTERNFL:VALENCIA!O127)</f>
        <v>323509620</v>
      </c>
      <c r="P127" s="281">
        <f t="shared" si="18"/>
        <v>-381776929.14999986</v>
      </c>
      <c r="Q127" s="51"/>
    </row>
    <row r="128" spans="1:18" ht="14.25" thickTop="1" thickBot="1">
      <c r="A128" s="5" t="s">
        <v>165</v>
      </c>
      <c r="B128" s="52"/>
      <c r="C128" s="7"/>
      <c r="D128" s="38" t="s">
        <v>166</v>
      </c>
      <c r="E128" s="25"/>
      <c r="F128" s="25"/>
      <c r="G128" s="25"/>
      <c r="H128" s="25"/>
      <c r="I128" s="25"/>
      <c r="J128" s="25"/>
      <c r="K128" s="204">
        <f t="array" ref="K128">SUM(ROUND(K116:K127,0))</f>
        <v>4671308976</v>
      </c>
      <c r="L128" s="204">
        <f t="array" ref="L128">SUM(ROUND(L116:L127,0))</f>
        <v>-3</v>
      </c>
      <c r="M128" s="204">
        <f t="array" ref="M128">SUM(ROUND(M116:M127,0))</f>
        <v>4671308972</v>
      </c>
      <c r="N128" s="204">
        <f t="array" ref="N128">SUM(ROUND(N116:N127,0))</f>
        <v>0</v>
      </c>
      <c r="O128" s="204">
        <f t="array" ref="O128">SUM(ROUND(O116:O127,0))</f>
        <v>1651839012</v>
      </c>
      <c r="P128" s="204">
        <f t="array" ref="P128">SUM(ROUND(P116:P127,0))</f>
        <v>6323147984</v>
      </c>
      <c r="Q128" s="51"/>
    </row>
    <row r="129" spans="1:18" s="29" customFormat="1" ht="9" customHeight="1" thickTop="1">
      <c r="A129" s="22"/>
      <c r="B129" s="54"/>
      <c r="C129" s="24"/>
      <c r="D129" s="25"/>
      <c r="E129" s="25"/>
      <c r="F129" s="25"/>
      <c r="G129" s="25"/>
      <c r="H129" s="25"/>
      <c r="I129" s="26"/>
      <c r="J129" s="26"/>
      <c r="K129" s="168"/>
      <c r="L129" s="168"/>
      <c r="M129" s="26"/>
      <c r="N129" s="27"/>
      <c r="O129" s="27"/>
      <c r="P129" s="27"/>
      <c r="Q129" s="28"/>
      <c r="R129" s="242"/>
    </row>
    <row r="130" spans="1:18" ht="13.5" thickBot="1">
      <c r="B130" s="52"/>
      <c r="C130" s="7"/>
      <c r="D130" s="74" t="s">
        <v>256</v>
      </c>
      <c r="E130" s="75"/>
      <c r="F130" s="75"/>
      <c r="G130" s="75"/>
      <c r="H130" s="75"/>
      <c r="I130" s="75"/>
      <c r="J130" s="75"/>
      <c r="K130" s="240">
        <f>K113+K128</f>
        <v>7244258114.6300001</v>
      </c>
      <c r="L130" s="240">
        <f>L113+L128</f>
        <v>-8</v>
      </c>
      <c r="M130" s="80">
        <f>M113+M128</f>
        <v>7244258108.6300001</v>
      </c>
      <c r="N130" s="79"/>
      <c r="O130" s="240">
        <f>O113+O128</f>
        <v>1746688303</v>
      </c>
      <c r="P130" s="240">
        <f>P113+P128</f>
        <v>8990946411.6300011</v>
      </c>
      <c r="Q130" s="71"/>
    </row>
    <row r="131" spans="1:18" s="29" customFormat="1" ht="12" customHeight="1" thickTop="1">
      <c r="A131" s="22"/>
      <c r="B131" s="54"/>
      <c r="C131" s="24"/>
      <c r="D131" s="25"/>
      <c r="E131" s="25"/>
      <c r="F131" s="235" t="s">
        <v>255</v>
      </c>
      <c r="G131" s="25"/>
      <c r="H131" s="25"/>
      <c r="I131" s="26"/>
      <c r="J131" s="26"/>
      <c r="K131" s="168"/>
      <c r="L131" s="168"/>
      <c r="M131" s="26"/>
      <c r="N131" s="27"/>
      <c r="O131" s="27"/>
      <c r="P131" s="27"/>
      <c r="Q131" s="28"/>
      <c r="R131" s="242"/>
    </row>
    <row r="132" spans="1:18">
      <c r="B132" s="52"/>
      <c r="C132" s="7"/>
      <c r="D132" s="313" t="s">
        <v>167</v>
      </c>
      <c r="E132" s="313"/>
      <c r="F132" s="313"/>
      <c r="G132" s="313"/>
      <c r="H132" s="313"/>
      <c r="I132" s="313"/>
      <c r="J132" s="313"/>
      <c r="K132" s="313"/>
      <c r="L132" s="313"/>
      <c r="M132" s="313"/>
      <c r="N132" s="313"/>
      <c r="O132" s="313"/>
      <c r="P132" s="100"/>
      <c r="Q132" s="101"/>
    </row>
    <row r="133" spans="1:18" s="29" customFormat="1" ht="12" customHeight="1">
      <c r="A133" s="22"/>
      <c r="B133" s="23"/>
      <c r="C133" s="23"/>
      <c r="D133" s="150" t="s">
        <v>168</v>
      </c>
      <c r="E133" s="102"/>
      <c r="F133" s="102"/>
      <c r="G133" s="102"/>
      <c r="H133" s="102"/>
      <c r="I133" s="55"/>
      <c r="J133" s="55"/>
      <c r="K133" s="145"/>
      <c r="L133" s="145"/>
      <c r="M133" s="55"/>
      <c r="N133" s="27"/>
      <c r="Q133" s="28"/>
      <c r="R133" s="242"/>
    </row>
    <row r="134" spans="1:18" ht="12.75" customHeight="1">
      <c r="D134" s="150"/>
      <c r="E134" s="150"/>
      <c r="F134" s="150"/>
      <c r="G134" s="150"/>
      <c r="H134" s="150"/>
      <c r="I134" s="150"/>
      <c r="J134" s="150"/>
      <c r="K134" s="142">
        <f>K51-K130</f>
        <v>-0.29899978637695313</v>
      </c>
      <c r="L134" s="142">
        <f>L51-L130</f>
        <v>5.88</v>
      </c>
      <c r="M134" s="103">
        <f>M51-M130</f>
        <v>4.5810003280639648</v>
      </c>
      <c r="N134" s="8"/>
      <c r="O134" s="103">
        <f>O51-O130</f>
        <v>0</v>
      </c>
      <c r="P134" s="103">
        <f>P51-P130</f>
        <v>3.5809993743896484</v>
      </c>
      <c r="Q134" s="104"/>
    </row>
    <row r="135" spans="1:18" hidden="1">
      <c r="M135" s="99"/>
      <c r="N135" s="99"/>
      <c r="O135" s="99"/>
      <c r="P135" s="99"/>
      <c r="Q135" s="99"/>
    </row>
    <row r="136" spans="1:18" hidden="1">
      <c r="J136" s="105" t="s">
        <v>169</v>
      </c>
      <c r="K136" s="213"/>
      <c r="L136" s="213"/>
      <c r="M136" s="99"/>
      <c r="N136" s="99"/>
      <c r="O136" s="99"/>
      <c r="P136" s="99"/>
      <c r="Q136" s="99"/>
    </row>
    <row r="137" spans="1:18" hidden="1">
      <c r="M137" s="99"/>
      <c r="N137" s="99"/>
      <c r="O137" s="99"/>
      <c r="P137" s="99"/>
      <c r="Q137" s="99"/>
    </row>
    <row r="138" spans="1:18" hidden="1">
      <c r="A138" s="4"/>
      <c r="B138" s="4"/>
      <c r="C138" s="4"/>
      <c r="J138" s="4"/>
      <c r="K138" s="141"/>
      <c r="L138" s="141"/>
      <c r="M138" s="99"/>
      <c r="N138" s="99"/>
      <c r="O138" s="99"/>
      <c r="P138" s="99"/>
      <c r="Q138" s="99"/>
    </row>
    <row r="139" spans="1:18" hidden="1">
      <c r="A139" s="4"/>
      <c r="B139" s="4"/>
      <c r="C139" s="4"/>
      <c r="J139" s="4"/>
      <c r="K139" s="141"/>
      <c r="L139" s="141"/>
      <c r="M139" s="99"/>
      <c r="N139" s="99"/>
      <c r="O139" s="99"/>
      <c r="P139" s="99"/>
      <c r="Q139" s="99"/>
    </row>
    <row r="140" spans="1:18" hidden="1">
      <c r="A140" s="4"/>
      <c r="B140" s="4"/>
      <c r="C140" s="4"/>
      <c r="J140" s="4"/>
      <c r="K140" s="141"/>
      <c r="L140" s="141"/>
      <c r="M140" s="99"/>
      <c r="N140" s="99"/>
      <c r="O140" s="99"/>
      <c r="P140" s="99"/>
      <c r="Q140" s="99"/>
    </row>
    <row r="141" spans="1:18" hidden="1">
      <c r="A141" s="4"/>
      <c r="B141" s="4"/>
      <c r="C141" s="4"/>
      <c r="J141" s="4"/>
      <c r="K141" s="141"/>
      <c r="L141" s="141"/>
      <c r="M141" s="99"/>
      <c r="N141" s="99"/>
      <c r="O141" s="99"/>
      <c r="P141" s="99"/>
      <c r="Q141" s="99"/>
    </row>
    <row r="142" spans="1:18" hidden="1">
      <c r="A142" s="4"/>
      <c r="B142" s="4"/>
      <c r="C142" s="4"/>
      <c r="J142" s="4"/>
      <c r="K142" s="141"/>
      <c r="L142" s="141"/>
      <c r="M142" s="99"/>
      <c r="N142" s="99"/>
      <c r="O142" s="99"/>
      <c r="P142" s="99"/>
      <c r="Q142" s="99"/>
    </row>
    <row r="143" spans="1:18" hidden="1">
      <c r="A143" s="4"/>
      <c r="B143" s="4"/>
      <c r="C143" s="4"/>
      <c r="J143" s="4"/>
      <c r="K143" s="141"/>
      <c r="L143" s="141"/>
      <c r="M143" s="99"/>
      <c r="N143" s="99"/>
      <c r="O143" s="99"/>
      <c r="P143" s="99"/>
      <c r="Q143" s="99"/>
    </row>
    <row r="144" spans="1:18" hidden="1">
      <c r="A144" s="4"/>
      <c r="B144" s="4"/>
      <c r="C144" s="4"/>
      <c r="J144" s="4"/>
      <c r="K144" s="141"/>
      <c r="L144" s="141"/>
      <c r="M144" s="99"/>
      <c r="N144" s="99"/>
      <c r="O144" s="99"/>
      <c r="P144" s="99"/>
      <c r="Q144" s="99"/>
    </row>
    <row r="145" spans="1:17" hidden="1">
      <c r="A145" s="4"/>
      <c r="B145" s="4"/>
      <c r="C145" s="4"/>
      <c r="J145" s="4"/>
      <c r="K145" s="141"/>
      <c r="L145" s="141"/>
      <c r="M145" s="99"/>
      <c r="N145" s="99"/>
      <c r="O145" s="99"/>
      <c r="P145" s="99"/>
      <c r="Q145" s="99"/>
    </row>
    <row r="146" spans="1:17" hidden="1">
      <c r="A146" s="4"/>
      <c r="B146" s="4"/>
      <c r="C146" s="4"/>
      <c r="J146" s="4"/>
      <c r="K146" s="141"/>
      <c r="L146" s="141"/>
      <c r="M146" s="99"/>
      <c r="N146" s="99"/>
      <c r="O146" s="99"/>
      <c r="P146" s="99"/>
      <c r="Q146" s="99"/>
    </row>
    <row r="147" spans="1:17" hidden="1">
      <c r="A147" s="4"/>
      <c r="B147" s="4"/>
      <c r="C147" s="4"/>
      <c r="J147" s="4"/>
      <c r="K147" s="141"/>
      <c r="L147" s="141"/>
      <c r="M147" s="99"/>
      <c r="N147" s="99"/>
      <c r="O147" s="99"/>
      <c r="P147" s="99"/>
      <c r="Q147" s="99"/>
    </row>
    <row r="148" spans="1:17" hidden="1">
      <c r="A148" s="4"/>
      <c r="B148" s="4"/>
      <c r="C148" s="4"/>
      <c r="J148" s="4"/>
      <c r="K148" s="141"/>
      <c r="L148" s="141"/>
      <c r="M148" s="99"/>
      <c r="N148" s="99"/>
      <c r="O148" s="99"/>
      <c r="P148" s="99"/>
      <c r="Q148" s="99"/>
    </row>
    <row r="149" spans="1:17" hidden="1">
      <c r="A149" s="4"/>
      <c r="B149" s="4"/>
      <c r="C149" s="4"/>
      <c r="J149" s="4"/>
      <c r="K149" s="141"/>
      <c r="L149" s="141"/>
      <c r="M149" s="99"/>
      <c r="N149" s="99"/>
      <c r="O149" s="99"/>
      <c r="P149" s="99"/>
      <c r="Q149" s="99"/>
    </row>
    <row r="150" spans="1:17" hidden="1">
      <c r="A150" s="4"/>
      <c r="B150" s="4"/>
      <c r="C150" s="4"/>
      <c r="J150" s="4"/>
      <c r="K150" s="141"/>
      <c r="L150" s="141"/>
      <c r="M150" s="99"/>
      <c r="N150" s="99"/>
      <c r="O150" s="99"/>
      <c r="P150" s="99"/>
      <c r="Q150" s="99"/>
    </row>
    <row r="151" spans="1:17" hidden="1">
      <c r="A151" s="4"/>
      <c r="B151" s="4"/>
      <c r="C151" s="4"/>
      <c r="J151" s="4"/>
      <c r="K151" s="141"/>
      <c r="L151" s="141"/>
      <c r="M151" s="99"/>
      <c r="N151" s="99"/>
      <c r="O151" s="99"/>
      <c r="P151" s="99"/>
      <c r="Q151" s="99"/>
    </row>
    <row r="152" spans="1:17" hidden="1">
      <c r="A152" s="4"/>
      <c r="B152" s="4"/>
      <c r="C152" s="4"/>
      <c r="J152" s="4"/>
      <c r="K152" s="141"/>
      <c r="L152" s="141"/>
      <c r="M152" s="99"/>
      <c r="N152" s="99"/>
      <c r="O152" s="99"/>
      <c r="P152" s="99"/>
      <c r="Q152" s="99"/>
    </row>
    <row r="153" spans="1:17" hidden="1">
      <c r="A153" s="4"/>
      <c r="B153" s="4"/>
      <c r="C153" s="4"/>
      <c r="J153" s="4"/>
      <c r="K153" s="141"/>
      <c r="L153" s="141"/>
      <c r="M153" s="99"/>
      <c r="N153" s="99"/>
      <c r="O153" s="99"/>
      <c r="P153" s="99"/>
      <c r="Q153" s="99"/>
    </row>
    <row r="154" spans="1:17" hidden="1">
      <c r="A154" s="4"/>
      <c r="B154" s="4"/>
      <c r="C154" s="4"/>
      <c r="M154" s="99"/>
      <c r="N154" s="99"/>
      <c r="O154" s="99"/>
      <c r="P154" s="99"/>
      <c r="Q154" s="99"/>
    </row>
    <row r="155" spans="1:17" hidden="1">
      <c r="A155" s="4"/>
      <c r="B155" s="4"/>
      <c r="C155" s="4"/>
      <c r="M155" s="99"/>
      <c r="N155" s="99"/>
      <c r="O155" s="99"/>
      <c r="P155" s="99"/>
      <c r="Q155" s="99"/>
    </row>
    <row r="156" spans="1:17" hidden="1">
      <c r="A156" s="4"/>
      <c r="B156" s="4"/>
      <c r="C156" s="4"/>
      <c r="M156" s="99"/>
      <c r="N156" s="99"/>
      <c r="O156" s="99"/>
      <c r="P156" s="99"/>
      <c r="Q156" s="99"/>
    </row>
    <row r="167" spans="1:17">
      <c r="A167" s="4"/>
      <c r="B167" s="4"/>
      <c r="C167" s="4"/>
      <c r="H167" s="77"/>
      <c r="O167" s="77"/>
      <c r="P167" s="77"/>
      <c r="Q167" s="77"/>
    </row>
    <row r="168" spans="1:17">
      <c r="A168" s="4"/>
      <c r="B168" s="4"/>
      <c r="C168" s="4"/>
      <c r="H168" s="77"/>
      <c r="O168" s="77"/>
      <c r="P168" s="77"/>
      <c r="Q168" s="77"/>
    </row>
    <row r="169" spans="1:17">
      <c r="A169" s="4"/>
      <c r="B169" s="4"/>
      <c r="C169" s="4"/>
      <c r="H169" s="77"/>
      <c r="O169" s="77"/>
      <c r="P169" s="77"/>
      <c r="Q169" s="77"/>
    </row>
    <row r="170" spans="1:17">
      <c r="A170" s="4"/>
      <c r="B170" s="4"/>
      <c r="C170" s="4"/>
      <c r="H170" s="77"/>
      <c r="O170" s="77"/>
      <c r="P170" s="77"/>
      <c r="Q170" s="77"/>
    </row>
    <row r="171" spans="1:17">
      <c r="A171" s="4"/>
      <c r="B171" s="4"/>
      <c r="C171" s="4"/>
      <c r="H171" s="77"/>
      <c r="O171" s="77"/>
      <c r="P171" s="77"/>
      <c r="Q171" s="77"/>
    </row>
    <row r="172" spans="1:17">
      <c r="A172" s="4"/>
      <c r="B172" s="4"/>
      <c r="C172" s="4"/>
      <c r="H172" s="77"/>
      <c r="O172" s="77"/>
      <c r="P172" s="77"/>
      <c r="Q172" s="77"/>
    </row>
    <row r="173" spans="1:17">
      <c r="A173" s="4"/>
      <c r="B173" s="4"/>
      <c r="C173" s="4"/>
      <c r="H173" s="77"/>
      <c r="O173" s="77"/>
      <c r="P173" s="77"/>
      <c r="Q173" s="77"/>
    </row>
    <row r="174" spans="1:17">
      <c r="A174" s="4"/>
      <c r="B174" s="4"/>
      <c r="C174" s="4"/>
      <c r="H174" s="77"/>
      <c r="O174" s="77"/>
      <c r="P174" s="77"/>
      <c r="Q174" s="77"/>
    </row>
    <row r="175" spans="1:17">
      <c r="A175" s="4"/>
      <c r="B175" s="4"/>
      <c r="C175" s="4"/>
      <c r="H175" s="77"/>
      <c r="O175" s="77"/>
      <c r="P175" s="77"/>
      <c r="Q175" s="77"/>
    </row>
    <row r="176" spans="1:17">
      <c r="A176" s="4"/>
      <c r="B176" s="4"/>
      <c r="C176" s="4"/>
      <c r="H176" s="77"/>
      <c r="O176" s="77"/>
      <c r="P176" s="77"/>
      <c r="Q176" s="77"/>
    </row>
    <row r="177" spans="1:17">
      <c r="A177" s="4"/>
      <c r="B177" s="4"/>
      <c r="C177" s="4"/>
      <c r="H177" s="77"/>
      <c r="O177" s="77"/>
      <c r="P177" s="77"/>
      <c r="Q177" s="77"/>
    </row>
    <row r="178" spans="1:17">
      <c r="A178" s="4"/>
      <c r="B178" s="4"/>
      <c r="C178" s="4"/>
      <c r="H178" s="77"/>
      <c r="O178" s="77"/>
      <c r="P178" s="77"/>
      <c r="Q178" s="77"/>
    </row>
  </sheetData>
  <sheetProtection formatColumns="0" formatRows="0"/>
  <conditionalFormatting sqref="K116:L127 M12:P23 M28:P35 N116:O127">
    <cfRule type="cellIs" dxfId="546" priority="225" operator="notEqual">
      <formula>0</formula>
    </cfRule>
    <cfRule type="containsBlanks" dxfId="545" priority="226">
      <formula>LEN(TRIM(K12))=0</formula>
    </cfRule>
  </conditionalFormatting>
  <conditionalFormatting sqref="K12:P23">
    <cfRule type="cellIs" dxfId="544" priority="224" operator="notEqual">
      <formula>K25</formula>
    </cfRule>
  </conditionalFormatting>
  <conditionalFormatting sqref="O134 K134:M134">
    <cfRule type="cellIs" dxfId="543" priority="209" operator="notEqual">
      <formula>0</formula>
    </cfRule>
    <cfRule type="cellIs" dxfId="542" priority="210" operator="equal">
      <formula>0</formula>
    </cfRule>
  </conditionalFormatting>
  <conditionalFormatting sqref="K87:L97 N87:O87 N88:N97 O88:O99">
    <cfRule type="cellIs" dxfId="541" priority="200" operator="notEqual">
      <formula>K101</formula>
    </cfRule>
  </conditionalFormatting>
  <conditionalFormatting sqref="P134">
    <cfRule type="cellIs" dxfId="540" priority="198" operator="notEqual">
      <formula>0</formula>
    </cfRule>
    <cfRule type="cellIs" dxfId="539" priority="199" operator="equal">
      <formula>0</formula>
    </cfRule>
  </conditionalFormatting>
  <conditionalFormatting sqref="K104:L110 N104:O104 N105:N110 O105:O112">
    <cfRule type="cellIs" dxfId="538" priority="188" operator="notEqual">
      <formula>0</formula>
    </cfRule>
    <cfRule type="containsBlanks" dxfId="537" priority="189">
      <formula>LEN(TRIM(K104))=0</formula>
    </cfRule>
  </conditionalFormatting>
  <conditionalFormatting sqref="K12:P23">
    <cfRule type="cellIs" dxfId="536" priority="183" operator="notEqual">
      <formula>K30</formula>
    </cfRule>
  </conditionalFormatting>
  <conditionalFormatting sqref="K87:L97 N87:O87 N88:N97 O88:O99">
    <cfRule type="cellIs" dxfId="535" priority="181" operator="notEqual">
      <formula>K106</formula>
    </cfRule>
  </conditionalFormatting>
  <conditionalFormatting sqref="K116:L118 N116:O118 O117:O127">
    <cfRule type="cellIs" dxfId="534" priority="179" operator="notEqual">
      <formula>K125</formula>
    </cfRule>
  </conditionalFormatting>
  <conditionalFormatting sqref="M28:P35">
    <cfRule type="cellIs" dxfId="533" priority="227" operator="notEqual">
      <formula>M42</formula>
    </cfRule>
  </conditionalFormatting>
  <conditionalFormatting sqref="K55:L75 K12:P23 K28:P35 N55:O75">
    <cfRule type="cellIs" dxfId="532" priority="173" operator="notEqual">
      <formula>0</formula>
    </cfRule>
    <cfRule type="containsBlanks" dxfId="531" priority="174">
      <formula>LEN(TRIM(K12))=0</formula>
    </cfRule>
  </conditionalFormatting>
  <conditionalFormatting sqref="K28:P35">
    <cfRule type="cellIs" dxfId="530" priority="172" operator="notEqual">
      <formula>K42</formula>
    </cfRule>
  </conditionalFormatting>
  <conditionalFormatting sqref="K42:L48 N42:O49 M50:P50">
    <cfRule type="cellIs" dxfId="529" priority="168" operator="notEqual">
      <formula>0</formula>
    </cfRule>
    <cfRule type="containsBlanks" dxfId="528" priority="169">
      <formula>LEN(TRIM(K42))=0</formula>
    </cfRule>
  </conditionalFormatting>
  <conditionalFormatting sqref="N55:O75 L55:L75 K55:K59 K61:K75">
    <cfRule type="cellIs" dxfId="527" priority="166" operator="notEqual">
      <formula>K77</formula>
    </cfRule>
  </conditionalFormatting>
  <conditionalFormatting sqref="L28:L35 L12:L23">
    <cfRule type="cellIs" dxfId="526" priority="160" operator="notEqual">
      <formula>0</formula>
    </cfRule>
    <cfRule type="containsBlanks" dxfId="525" priority="161">
      <formula>LEN(TRIM(L12))=0</formula>
    </cfRule>
  </conditionalFormatting>
  <conditionalFormatting sqref="L28:L35">
    <cfRule type="cellIs" dxfId="524" priority="159" operator="notEqual">
      <formula>L42</formula>
    </cfRule>
  </conditionalFormatting>
  <conditionalFormatting sqref="K28:P35">
    <cfRule type="cellIs" dxfId="523" priority="153" operator="notEqual">
      <formula>K51</formula>
    </cfRule>
  </conditionalFormatting>
  <conditionalFormatting sqref="K87:L97 N87:O87 N88:N97 O88:O99">
    <cfRule type="cellIs" dxfId="522" priority="133" operator="notEqual">
      <formula>0</formula>
    </cfRule>
    <cfRule type="containsBlanks" dxfId="521" priority="134">
      <formula>LEN(TRIM(K87))=0</formula>
    </cfRule>
  </conditionalFormatting>
  <conditionalFormatting sqref="K120:L127 N120:O127">
    <cfRule type="cellIs" dxfId="520" priority="233" operator="notEqual">
      <formula>K128</formula>
    </cfRule>
  </conditionalFormatting>
  <conditionalFormatting sqref="K119:L119 N119:O119">
    <cfRule type="cellIs" dxfId="519" priority="234" operator="notEqual">
      <formula>#REF!</formula>
    </cfRule>
  </conditionalFormatting>
  <conditionalFormatting sqref="M28:M35">
    <cfRule type="cellIs" dxfId="518" priority="94" operator="notEqual">
      <formula>M41</formula>
    </cfRule>
  </conditionalFormatting>
  <conditionalFormatting sqref="M28:M35">
    <cfRule type="cellIs" dxfId="517" priority="93" operator="notEqual">
      <formula>M46</formula>
    </cfRule>
  </conditionalFormatting>
  <conditionalFormatting sqref="P28:P35">
    <cfRule type="cellIs" dxfId="516" priority="92" operator="notEqual">
      <formula>P41</formula>
    </cfRule>
  </conditionalFormatting>
  <conditionalFormatting sqref="P28:P35">
    <cfRule type="cellIs" dxfId="515" priority="91" operator="notEqual">
      <formula>P46</formula>
    </cfRule>
  </conditionalFormatting>
  <conditionalFormatting sqref="M42:M49">
    <cfRule type="cellIs" dxfId="514" priority="88" operator="notEqual">
      <formula>0</formula>
    </cfRule>
    <cfRule type="containsBlanks" dxfId="513" priority="89">
      <formula>LEN(TRIM(M42))=0</formula>
    </cfRule>
  </conditionalFormatting>
  <conditionalFormatting sqref="M42:M49">
    <cfRule type="cellIs" dxfId="512" priority="90" operator="notEqual">
      <formula>M56</formula>
    </cfRule>
  </conditionalFormatting>
  <conditionalFormatting sqref="M42:M49">
    <cfRule type="cellIs" dxfId="511" priority="86" operator="notEqual">
      <formula>0</formula>
    </cfRule>
    <cfRule type="containsBlanks" dxfId="510" priority="87">
      <formula>LEN(TRIM(M42))=0</formula>
    </cfRule>
  </conditionalFormatting>
  <conditionalFormatting sqref="M42:M49">
    <cfRule type="cellIs" dxfId="509" priority="85" operator="notEqual">
      <formula>M56</formula>
    </cfRule>
  </conditionalFormatting>
  <conditionalFormatting sqref="M42:M49">
    <cfRule type="cellIs" dxfId="508" priority="84" operator="notEqual">
      <formula>M65</formula>
    </cfRule>
  </conditionalFormatting>
  <conditionalFormatting sqref="M42:M49">
    <cfRule type="cellIs" dxfId="507" priority="83" operator="notEqual">
      <formula>M55</formula>
    </cfRule>
  </conditionalFormatting>
  <conditionalFormatting sqref="M42:M49">
    <cfRule type="cellIs" dxfId="506" priority="82" operator="notEqual">
      <formula>M60</formula>
    </cfRule>
  </conditionalFormatting>
  <conditionalFormatting sqref="P42:P49">
    <cfRule type="cellIs" dxfId="505" priority="79" operator="notEqual">
      <formula>0</formula>
    </cfRule>
    <cfRule type="containsBlanks" dxfId="504" priority="80">
      <formula>LEN(TRIM(P42))=0</formula>
    </cfRule>
  </conditionalFormatting>
  <conditionalFormatting sqref="P42:P49">
    <cfRule type="cellIs" dxfId="503" priority="81" operator="notEqual">
      <formula>P56</formula>
    </cfRule>
  </conditionalFormatting>
  <conditionalFormatting sqref="P42:P49">
    <cfRule type="cellIs" dxfId="502" priority="77" operator="notEqual">
      <formula>0</formula>
    </cfRule>
    <cfRule type="containsBlanks" dxfId="501" priority="78">
      <formula>LEN(TRIM(P42))=0</formula>
    </cfRule>
  </conditionalFormatting>
  <conditionalFormatting sqref="P42:P49">
    <cfRule type="cellIs" dxfId="500" priority="76" operator="notEqual">
      <formula>P56</formula>
    </cfRule>
  </conditionalFormatting>
  <conditionalFormatting sqref="P42:P49">
    <cfRule type="cellIs" dxfId="499" priority="75" operator="notEqual">
      <formula>P65</formula>
    </cfRule>
  </conditionalFormatting>
  <conditionalFormatting sqref="P42:P49">
    <cfRule type="cellIs" dxfId="498" priority="74" operator="notEqual">
      <formula>P55</formula>
    </cfRule>
  </conditionalFormatting>
  <conditionalFormatting sqref="P42:P49">
    <cfRule type="cellIs" dxfId="497" priority="73" operator="notEqual">
      <formula>P60</formula>
    </cfRule>
  </conditionalFormatting>
  <conditionalFormatting sqref="M55:M75">
    <cfRule type="cellIs" dxfId="496" priority="70" operator="notEqual">
      <formula>0</formula>
    </cfRule>
    <cfRule type="containsBlanks" dxfId="495" priority="71">
      <formula>LEN(TRIM(M55))=0</formula>
    </cfRule>
  </conditionalFormatting>
  <conditionalFormatting sqref="M55:M75">
    <cfRule type="cellIs" dxfId="494" priority="72" operator="notEqual">
      <formula>M69</formula>
    </cfRule>
  </conditionalFormatting>
  <conditionalFormatting sqref="M55:M75">
    <cfRule type="cellIs" dxfId="493" priority="68" operator="notEqual">
      <formula>0</formula>
    </cfRule>
    <cfRule type="containsBlanks" dxfId="492" priority="69">
      <formula>LEN(TRIM(M55))=0</formula>
    </cfRule>
  </conditionalFormatting>
  <conditionalFormatting sqref="M55:M75">
    <cfRule type="cellIs" dxfId="491" priority="67" operator="notEqual">
      <formula>M69</formula>
    </cfRule>
  </conditionalFormatting>
  <conditionalFormatting sqref="M55:M75">
    <cfRule type="cellIs" dxfId="490" priority="66" operator="notEqual">
      <formula>M78</formula>
    </cfRule>
  </conditionalFormatting>
  <conditionalFormatting sqref="M55:M75">
    <cfRule type="cellIs" dxfId="489" priority="65" operator="notEqual">
      <formula>M68</formula>
    </cfRule>
  </conditionalFormatting>
  <conditionalFormatting sqref="M55:M75">
    <cfRule type="cellIs" dxfId="488" priority="64" operator="notEqual">
      <formula>M73</formula>
    </cfRule>
  </conditionalFormatting>
  <conditionalFormatting sqref="P55:P75">
    <cfRule type="cellIs" dxfId="487" priority="61" operator="notEqual">
      <formula>0</formula>
    </cfRule>
    <cfRule type="containsBlanks" dxfId="486" priority="62">
      <formula>LEN(TRIM(P55))=0</formula>
    </cfRule>
  </conditionalFormatting>
  <conditionalFormatting sqref="P55:P75">
    <cfRule type="cellIs" dxfId="485" priority="63" operator="notEqual">
      <formula>P69</formula>
    </cfRule>
  </conditionalFormatting>
  <conditionalFormatting sqref="P55:P75">
    <cfRule type="cellIs" dxfId="484" priority="59" operator="notEqual">
      <formula>0</formula>
    </cfRule>
    <cfRule type="containsBlanks" dxfId="483" priority="60">
      <formula>LEN(TRIM(P55))=0</formula>
    </cfRule>
  </conditionalFormatting>
  <conditionalFormatting sqref="P55:P75">
    <cfRule type="cellIs" dxfId="482" priority="58" operator="notEqual">
      <formula>P69</formula>
    </cfRule>
  </conditionalFormatting>
  <conditionalFormatting sqref="P55:P75">
    <cfRule type="cellIs" dxfId="481" priority="57" operator="notEqual">
      <formula>P78</formula>
    </cfRule>
  </conditionalFormatting>
  <conditionalFormatting sqref="P55:P75">
    <cfRule type="cellIs" dxfId="480" priority="56" operator="notEqual">
      <formula>P68</formula>
    </cfRule>
  </conditionalFormatting>
  <conditionalFormatting sqref="P55:P75">
    <cfRule type="cellIs" dxfId="479" priority="55" operator="notEqual">
      <formula>P73</formula>
    </cfRule>
  </conditionalFormatting>
  <conditionalFormatting sqref="M87:M99">
    <cfRule type="cellIs" dxfId="478" priority="52" operator="notEqual">
      <formula>0</formula>
    </cfRule>
    <cfRule type="containsBlanks" dxfId="477" priority="53">
      <formula>LEN(TRIM(M87))=0</formula>
    </cfRule>
  </conditionalFormatting>
  <conditionalFormatting sqref="M87:M99">
    <cfRule type="cellIs" dxfId="476" priority="54" operator="notEqual">
      <formula>M101</formula>
    </cfRule>
  </conditionalFormatting>
  <conditionalFormatting sqref="M87:M99">
    <cfRule type="cellIs" dxfId="475" priority="50" operator="notEqual">
      <formula>0</formula>
    </cfRule>
    <cfRule type="containsBlanks" dxfId="474" priority="51">
      <formula>LEN(TRIM(M87))=0</formula>
    </cfRule>
  </conditionalFormatting>
  <conditionalFormatting sqref="M87:M99">
    <cfRule type="cellIs" dxfId="473" priority="49" operator="notEqual">
      <formula>M101</formula>
    </cfRule>
  </conditionalFormatting>
  <conditionalFormatting sqref="M87:M99">
    <cfRule type="cellIs" dxfId="472" priority="48" operator="notEqual">
      <formula>M110</formula>
    </cfRule>
  </conditionalFormatting>
  <conditionalFormatting sqref="M87:M99">
    <cfRule type="cellIs" dxfId="471" priority="47" operator="notEqual">
      <formula>M100</formula>
    </cfRule>
  </conditionalFormatting>
  <conditionalFormatting sqref="M87:M99">
    <cfRule type="cellIs" dxfId="470" priority="46" operator="notEqual">
      <formula>M105</formula>
    </cfRule>
  </conditionalFormatting>
  <conditionalFormatting sqref="P87:P99">
    <cfRule type="cellIs" dxfId="469" priority="43" operator="notEqual">
      <formula>0</formula>
    </cfRule>
    <cfRule type="containsBlanks" dxfId="468" priority="44">
      <formula>LEN(TRIM(P87))=0</formula>
    </cfRule>
  </conditionalFormatting>
  <conditionalFormatting sqref="P87:P99">
    <cfRule type="cellIs" dxfId="467" priority="45" operator="notEqual">
      <formula>P101</formula>
    </cfRule>
  </conditionalFormatting>
  <conditionalFormatting sqref="P87:P99">
    <cfRule type="cellIs" dxfId="466" priority="41" operator="notEqual">
      <formula>0</formula>
    </cfRule>
    <cfRule type="containsBlanks" dxfId="465" priority="42">
      <formula>LEN(TRIM(P87))=0</formula>
    </cfRule>
  </conditionalFormatting>
  <conditionalFormatting sqref="P87:P99">
    <cfRule type="cellIs" dxfId="464" priority="40" operator="notEqual">
      <formula>P101</formula>
    </cfRule>
  </conditionalFormatting>
  <conditionalFormatting sqref="P87:P99">
    <cfRule type="cellIs" dxfId="463" priority="39" operator="notEqual">
      <formula>P110</formula>
    </cfRule>
  </conditionalFormatting>
  <conditionalFormatting sqref="P87:P99">
    <cfRule type="cellIs" dxfId="462" priority="38" operator="notEqual">
      <formula>P100</formula>
    </cfRule>
  </conditionalFormatting>
  <conditionalFormatting sqref="P87:P99">
    <cfRule type="cellIs" dxfId="461" priority="37" operator="notEqual">
      <formula>P105</formula>
    </cfRule>
  </conditionalFormatting>
  <conditionalFormatting sqref="M104:M112">
    <cfRule type="cellIs" dxfId="460" priority="34" operator="notEqual">
      <formula>0</formula>
    </cfRule>
    <cfRule type="containsBlanks" dxfId="459" priority="35">
      <formula>LEN(TRIM(M104))=0</formula>
    </cfRule>
  </conditionalFormatting>
  <conditionalFormatting sqref="M104:M112">
    <cfRule type="cellIs" dxfId="458" priority="36" operator="notEqual">
      <formula>M118</formula>
    </cfRule>
  </conditionalFormatting>
  <conditionalFormatting sqref="M104:M112">
    <cfRule type="cellIs" dxfId="457" priority="32" operator="notEqual">
      <formula>0</formula>
    </cfRule>
    <cfRule type="containsBlanks" dxfId="456" priority="33">
      <formula>LEN(TRIM(M104))=0</formula>
    </cfRule>
  </conditionalFormatting>
  <conditionalFormatting sqref="M104:M112">
    <cfRule type="cellIs" dxfId="455" priority="31" operator="notEqual">
      <formula>M118</formula>
    </cfRule>
  </conditionalFormatting>
  <conditionalFormatting sqref="M104:M112">
    <cfRule type="cellIs" dxfId="454" priority="30" operator="notEqual">
      <formula>M127</formula>
    </cfRule>
  </conditionalFormatting>
  <conditionalFormatting sqref="M104:M112">
    <cfRule type="cellIs" dxfId="453" priority="29" operator="notEqual">
      <formula>M117</formula>
    </cfRule>
  </conditionalFormatting>
  <conditionalFormatting sqref="M104:M112">
    <cfRule type="cellIs" dxfId="452" priority="28" operator="notEqual">
      <formula>M122</formula>
    </cfRule>
  </conditionalFormatting>
  <conditionalFormatting sqref="P104:P112">
    <cfRule type="cellIs" dxfId="451" priority="25" operator="notEqual">
      <formula>0</formula>
    </cfRule>
    <cfRule type="containsBlanks" dxfId="450" priority="26">
      <formula>LEN(TRIM(P104))=0</formula>
    </cfRule>
  </conditionalFormatting>
  <conditionalFormatting sqref="P104:P112">
    <cfRule type="cellIs" dxfId="449" priority="27" operator="notEqual">
      <formula>P118</formula>
    </cfRule>
  </conditionalFormatting>
  <conditionalFormatting sqref="P104:P112">
    <cfRule type="cellIs" dxfId="448" priority="23" operator="notEqual">
      <formula>0</formula>
    </cfRule>
    <cfRule type="containsBlanks" dxfId="447" priority="24">
      <formula>LEN(TRIM(P104))=0</formula>
    </cfRule>
  </conditionalFormatting>
  <conditionalFormatting sqref="P104:P112">
    <cfRule type="cellIs" dxfId="446" priority="22" operator="notEqual">
      <formula>P118</formula>
    </cfRule>
  </conditionalFormatting>
  <conditionalFormatting sqref="P104:P112">
    <cfRule type="cellIs" dxfId="445" priority="21" operator="notEqual">
      <formula>P127</formula>
    </cfRule>
  </conditionalFormatting>
  <conditionalFormatting sqref="P104:P112">
    <cfRule type="cellIs" dxfId="444" priority="20" operator="notEqual">
      <formula>P117</formula>
    </cfRule>
  </conditionalFormatting>
  <conditionalFormatting sqref="P104:P112">
    <cfRule type="cellIs" dxfId="443" priority="19" operator="notEqual">
      <formula>P122</formula>
    </cfRule>
  </conditionalFormatting>
  <conditionalFormatting sqref="M116:M127">
    <cfRule type="cellIs" dxfId="442" priority="16" operator="notEqual">
      <formula>0</formula>
    </cfRule>
    <cfRule type="containsBlanks" dxfId="441" priority="17">
      <formula>LEN(TRIM(M116))=0</formula>
    </cfRule>
  </conditionalFormatting>
  <conditionalFormatting sqref="M116:M127">
    <cfRule type="cellIs" dxfId="440" priority="18" operator="notEqual">
      <formula>M130</formula>
    </cfRule>
  </conditionalFormatting>
  <conditionalFormatting sqref="M116:M127">
    <cfRule type="cellIs" dxfId="439" priority="14" operator="notEqual">
      <formula>0</formula>
    </cfRule>
    <cfRule type="containsBlanks" dxfId="438" priority="15">
      <formula>LEN(TRIM(M116))=0</formula>
    </cfRule>
  </conditionalFormatting>
  <conditionalFormatting sqref="M116:M127">
    <cfRule type="cellIs" dxfId="437" priority="13" operator="notEqual">
      <formula>M130</formula>
    </cfRule>
  </conditionalFormatting>
  <conditionalFormatting sqref="M116:M127">
    <cfRule type="cellIs" dxfId="436" priority="12" operator="notEqual">
      <formula>M139</formula>
    </cfRule>
  </conditionalFormatting>
  <conditionalFormatting sqref="M116:M127">
    <cfRule type="cellIs" dxfId="435" priority="11" operator="notEqual">
      <formula>M129</formula>
    </cfRule>
  </conditionalFormatting>
  <conditionalFormatting sqref="M116:M127">
    <cfRule type="cellIs" dxfId="434" priority="10" operator="notEqual">
      <formula>M134</formula>
    </cfRule>
  </conditionalFormatting>
  <conditionalFormatting sqref="P116:P127">
    <cfRule type="cellIs" dxfId="433" priority="7" operator="notEqual">
      <formula>0</formula>
    </cfRule>
    <cfRule type="containsBlanks" dxfId="432" priority="8">
      <formula>LEN(TRIM(P116))=0</formula>
    </cfRule>
  </conditionalFormatting>
  <conditionalFormatting sqref="P116:P127">
    <cfRule type="cellIs" dxfId="431" priority="9" operator="notEqual">
      <formula>P130</formula>
    </cfRule>
  </conditionalFormatting>
  <conditionalFormatting sqref="P116:P127">
    <cfRule type="cellIs" dxfId="430" priority="5" operator="notEqual">
      <formula>0</formula>
    </cfRule>
    <cfRule type="containsBlanks" dxfId="429" priority="6">
      <formula>LEN(TRIM(P116))=0</formula>
    </cfRule>
  </conditionalFormatting>
  <conditionalFormatting sqref="P116:P127">
    <cfRule type="cellIs" dxfId="428" priority="4" operator="notEqual">
      <formula>P130</formula>
    </cfRule>
  </conditionalFormatting>
  <conditionalFormatting sqref="P116:P127">
    <cfRule type="cellIs" dxfId="427" priority="3" operator="notEqual">
      <formula>P139</formula>
    </cfRule>
  </conditionalFormatting>
  <conditionalFormatting sqref="P116:P127">
    <cfRule type="cellIs" dxfId="426" priority="2" operator="notEqual">
      <formula>P129</formula>
    </cfRule>
  </conditionalFormatting>
  <conditionalFormatting sqref="P116:P127">
    <cfRule type="cellIs" dxfId="425" priority="1" operator="notEqual">
      <formula>P134</formula>
    </cfRule>
  </conditionalFormatting>
  <conditionalFormatting sqref="K60">
    <cfRule type="cellIs" dxfId="424" priority="236" operator="notEqual">
      <formula>#REF!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8" max="14" man="1"/>
  </rowBreaks>
  <colBreaks count="1" manualBreakCount="1">
    <brk id="16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233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4955146.59</v>
      </c>
      <c r="L12" s="248">
        <v>-1051917</v>
      </c>
      <c r="M12" s="148">
        <v>3903229.59</v>
      </c>
      <c r="N12" s="249"/>
      <c r="O12" s="247">
        <v>663967.39</v>
      </c>
      <c r="P12" s="148">
        <v>4567197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1659269.27</v>
      </c>
      <c r="L13" s="245">
        <v>549416</v>
      </c>
      <c r="M13" s="148">
        <v>2208685.27</v>
      </c>
      <c r="N13" s="177"/>
      <c r="O13" s="245">
        <v>0</v>
      </c>
      <c r="P13" s="148">
        <v>2208685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20260409</v>
      </c>
      <c r="P15" s="148">
        <v>20260409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669134.65</v>
      </c>
      <c r="L16" s="245">
        <v>0</v>
      </c>
      <c r="M16" s="148">
        <v>669134.65</v>
      </c>
      <c r="N16" s="177"/>
      <c r="O16" s="245">
        <v>237841</v>
      </c>
      <c r="P16" s="148">
        <v>906976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23930.790000000005</v>
      </c>
      <c r="L17" s="245">
        <v>0</v>
      </c>
      <c r="M17" s="148">
        <v>23930.790000000005</v>
      </c>
      <c r="N17" s="177"/>
      <c r="O17" s="245">
        <v>0</v>
      </c>
      <c r="P17" s="148">
        <v>23931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14940377.130000001</v>
      </c>
      <c r="L18" s="245">
        <v>0</v>
      </c>
      <c r="M18" s="148">
        <v>14940377.130000001</v>
      </c>
      <c r="N18" s="177"/>
      <c r="O18" s="245">
        <v>0</v>
      </c>
      <c r="P18" s="148">
        <v>14940377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431</v>
      </c>
      <c r="L19" s="245">
        <v>0</v>
      </c>
      <c r="M19" s="148">
        <v>431</v>
      </c>
      <c r="N19" s="177"/>
      <c r="O19" s="245">
        <v>0</v>
      </c>
      <c r="P19" s="148">
        <v>431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457142.01</v>
      </c>
      <c r="L20" s="245">
        <v>0</v>
      </c>
      <c r="M20" s="148">
        <v>457142.01</v>
      </c>
      <c r="N20" s="177"/>
      <c r="O20" s="245">
        <v>0</v>
      </c>
      <c r="P20" s="148">
        <v>457142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827841</v>
      </c>
      <c r="L21" s="245">
        <v>0</v>
      </c>
      <c r="M21" s="148">
        <v>827841</v>
      </c>
      <c r="N21" s="177"/>
      <c r="O21" s="245">
        <v>0</v>
      </c>
      <c r="P21" s="148">
        <v>827841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23533272.440000001</v>
      </c>
      <c r="L25" s="252">
        <v>-502501</v>
      </c>
      <c r="M25" s="253">
        <v>23030771</v>
      </c>
      <c r="N25" s="178"/>
      <c r="O25" s="253">
        <v>21162217</v>
      </c>
      <c r="P25" s="253">
        <v>44192989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5341812.6000000006</v>
      </c>
      <c r="L28" s="254">
        <v>502501</v>
      </c>
      <c r="M28" s="148">
        <v>5844313.6000000006</v>
      </c>
      <c r="N28" s="177"/>
      <c r="O28" s="245">
        <v>0</v>
      </c>
      <c r="P28" s="148">
        <v>5844314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465859.2</v>
      </c>
      <c r="L30" s="245">
        <v>0</v>
      </c>
      <c r="M30" s="148">
        <v>465859.2</v>
      </c>
      <c r="N30" s="177"/>
      <c r="O30" s="245">
        <v>17258866.93</v>
      </c>
      <c r="P30" s="148">
        <v>17724726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80516601.510000005</v>
      </c>
      <c r="L33" s="245">
        <v>0</v>
      </c>
      <c r="M33" s="148">
        <v>80516601.510000005</v>
      </c>
      <c r="N33" s="177"/>
      <c r="O33" s="245">
        <v>0</v>
      </c>
      <c r="P33" s="148">
        <v>80516602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6600453.3100000005</v>
      </c>
      <c r="L34" s="245">
        <v>0</v>
      </c>
      <c r="M34" s="148">
        <v>6600453.3100000005</v>
      </c>
      <c r="N34" s="177"/>
      <c r="O34" s="245">
        <v>112687</v>
      </c>
      <c r="P34" s="148">
        <v>6713140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16242</v>
      </c>
      <c r="L35" s="250">
        <v>0</v>
      </c>
      <c r="M35" s="251">
        <v>16242</v>
      </c>
      <c r="N35" s="177"/>
      <c r="O35" s="250">
        <v>37247</v>
      </c>
      <c r="P35" s="251">
        <v>53489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92940968.620000005</v>
      </c>
      <c r="L37" s="252">
        <v>502501</v>
      </c>
      <c r="M37" s="185">
        <v>93443470</v>
      </c>
      <c r="N37" s="177"/>
      <c r="O37" s="185">
        <v>17408801</v>
      </c>
      <c r="P37" s="185">
        <v>110852271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116474241.06</v>
      </c>
      <c r="L39" s="256">
        <v>0</v>
      </c>
      <c r="M39" s="204">
        <v>116474241</v>
      </c>
      <c r="N39" s="183"/>
      <c r="O39" s="70">
        <v>38571018</v>
      </c>
      <c r="P39" s="70">
        <v>155045260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5847697</v>
      </c>
      <c r="L43" s="244">
        <v>0</v>
      </c>
      <c r="M43" s="148">
        <v>5847697</v>
      </c>
      <c r="N43" s="177"/>
      <c r="O43" s="245">
        <v>0</v>
      </c>
      <c r="P43" s="148">
        <v>5847697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1297327</v>
      </c>
      <c r="L44" s="244">
        <v>0</v>
      </c>
      <c r="M44" s="148">
        <v>1297327</v>
      </c>
      <c r="N44" s="177"/>
      <c r="O44" s="245">
        <v>0</v>
      </c>
      <c r="P44" s="148">
        <v>1297327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727584</v>
      </c>
      <c r="L45" s="244">
        <v>0</v>
      </c>
      <c r="M45" s="148">
        <v>727584</v>
      </c>
      <c r="N45" s="177"/>
      <c r="O45" s="245">
        <v>0</v>
      </c>
      <c r="P45" s="148">
        <v>727584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7872608</v>
      </c>
      <c r="L50" s="259">
        <v>0</v>
      </c>
      <c r="M50" s="240">
        <v>7872608</v>
      </c>
      <c r="N50" s="239"/>
      <c r="O50" s="240">
        <v>0</v>
      </c>
      <c r="P50" s="240">
        <v>7872608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124346849.06</v>
      </c>
      <c r="L51" s="259">
        <v>0</v>
      </c>
      <c r="M51" s="240">
        <v>124346849</v>
      </c>
      <c r="N51" s="239"/>
      <c r="O51" s="240">
        <v>38571018</v>
      </c>
      <c r="P51" s="70">
        <v>162917868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880898.45000000007</v>
      </c>
      <c r="L55" s="244">
        <v>0</v>
      </c>
      <c r="M55" s="260">
        <v>880898.45000000007</v>
      </c>
      <c r="N55" s="249"/>
      <c r="O55" s="247">
        <v>5394.72</v>
      </c>
      <c r="P55" s="148">
        <v>886293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1251172</v>
      </c>
      <c r="L57" s="244">
        <v>0</v>
      </c>
      <c r="M57" s="148">
        <v>1251172</v>
      </c>
      <c r="N57" s="178"/>
      <c r="O57" s="245">
        <v>0</v>
      </c>
      <c r="P57" s="148">
        <v>1251172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2060766.2100000002</v>
      </c>
      <c r="L61" s="244">
        <v>0</v>
      </c>
      <c r="M61" s="148">
        <v>2060766.2100000002</v>
      </c>
      <c r="N61" s="178"/>
      <c r="O61" s="245">
        <v>0</v>
      </c>
      <c r="P61" s="148">
        <v>2060766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0</v>
      </c>
      <c r="L63" s="244">
        <v>0</v>
      </c>
      <c r="M63" s="148">
        <v>0</v>
      </c>
      <c r="N63" s="178"/>
      <c r="O63" s="245">
        <v>0</v>
      </c>
      <c r="P63" s="148">
        <v>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325000</v>
      </c>
      <c r="L65" s="244">
        <v>0</v>
      </c>
      <c r="M65" s="148">
        <v>325000</v>
      </c>
      <c r="N65" s="178"/>
      <c r="O65" s="245">
        <v>0</v>
      </c>
      <c r="P65" s="148">
        <v>325000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281373.42</v>
      </c>
      <c r="L66" s="244">
        <v>0</v>
      </c>
      <c r="M66" s="148">
        <v>281373.42</v>
      </c>
      <c r="N66" s="178"/>
      <c r="O66" s="245">
        <v>55660</v>
      </c>
      <c r="P66" s="148">
        <v>337033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288866</v>
      </c>
      <c r="L71" s="244">
        <v>0</v>
      </c>
      <c r="M71" s="148">
        <v>288866</v>
      </c>
      <c r="N71" s="181"/>
      <c r="O71" s="245">
        <v>0</v>
      </c>
      <c r="P71" s="148">
        <v>288866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64267</v>
      </c>
      <c r="L73" s="244">
        <v>0</v>
      </c>
      <c r="M73" s="148">
        <v>64267</v>
      </c>
      <c r="N73" s="181"/>
      <c r="O73" s="245">
        <v>0</v>
      </c>
      <c r="P73" s="148">
        <v>64267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31965</v>
      </c>
      <c r="L74" s="244">
        <v>0</v>
      </c>
      <c r="M74" s="148">
        <v>31965</v>
      </c>
      <c r="N74" s="181"/>
      <c r="O74" s="245">
        <v>0</v>
      </c>
      <c r="P74" s="148">
        <v>31965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5184308.08</v>
      </c>
      <c r="L77" s="264">
        <v>0</v>
      </c>
      <c r="M77" s="70">
        <v>5184308</v>
      </c>
      <c r="N77" s="178"/>
      <c r="O77" s="70">
        <v>61055</v>
      </c>
      <c r="P77" s="70">
        <v>5245362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233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3105000</v>
      </c>
      <c r="L87" s="244">
        <v>0</v>
      </c>
      <c r="M87" s="260">
        <v>3105000</v>
      </c>
      <c r="N87" s="249"/>
      <c r="O87" s="247">
        <v>0</v>
      </c>
      <c r="P87" s="148">
        <v>3105000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110564.06</v>
      </c>
      <c r="L88" s="244">
        <v>0</v>
      </c>
      <c r="M88" s="148">
        <v>110564.06</v>
      </c>
      <c r="N88" s="178"/>
      <c r="O88" s="245"/>
      <c r="P88" s="148">
        <v>110564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3307166.7</v>
      </c>
      <c r="L93" s="244">
        <v>0</v>
      </c>
      <c r="M93" s="148">
        <v>3307166.7</v>
      </c>
      <c r="N93" s="178"/>
      <c r="O93" s="245">
        <v>0</v>
      </c>
      <c r="P93" s="148">
        <v>3307167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15047050</v>
      </c>
      <c r="L94" s="244">
        <v>0</v>
      </c>
      <c r="M94" s="148">
        <v>15047050</v>
      </c>
      <c r="N94" s="178"/>
      <c r="O94" s="245">
        <v>0</v>
      </c>
      <c r="P94" s="148">
        <v>15047050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6100433</v>
      </c>
      <c r="L95" s="244">
        <v>0</v>
      </c>
      <c r="M95" s="148">
        <v>6100433</v>
      </c>
      <c r="N95" s="178"/>
      <c r="O95" s="245">
        <v>0</v>
      </c>
      <c r="P95" s="148">
        <v>6100433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2545180</v>
      </c>
      <c r="L96" s="244">
        <v>0</v>
      </c>
      <c r="M96" s="148">
        <v>2545180</v>
      </c>
      <c r="N96" s="181"/>
      <c r="O96" s="245">
        <v>0</v>
      </c>
      <c r="P96" s="148">
        <v>2545180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30215393.759999998</v>
      </c>
      <c r="L99" s="185">
        <v>0</v>
      </c>
      <c r="M99" s="203">
        <v>30215394</v>
      </c>
      <c r="N99" s="178"/>
      <c r="O99" s="203">
        <v>0</v>
      </c>
      <c r="P99" s="203">
        <v>30215394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35399701.839999996</v>
      </c>
      <c r="L101" s="265">
        <v>0</v>
      </c>
      <c r="M101" s="204">
        <v>35399702</v>
      </c>
      <c r="N101" s="183"/>
      <c r="O101" s="70">
        <v>61055</v>
      </c>
      <c r="P101" s="70">
        <v>35460756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590844</v>
      </c>
      <c r="L105" s="244">
        <v>0</v>
      </c>
      <c r="M105" s="148">
        <v>590844</v>
      </c>
      <c r="N105" s="178"/>
      <c r="O105" s="245">
        <v>0</v>
      </c>
      <c r="P105" s="148">
        <v>590844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868865</v>
      </c>
      <c r="L106" s="244">
        <v>0</v>
      </c>
      <c r="M106" s="148">
        <v>868865</v>
      </c>
      <c r="N106" s="178"/>
      <c r="O106" s="245">
        <v>0</v>
      </c>
      <c r="P106" s="148">
        <v>868865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188251</v>
      </c>
      <c r="L107" s="244"/>
      <c r="M107" s="148">
        <v>188251</v>
      </c>
      <c r="N107" s="178"/>
      <c r="O107" s="245">
        <v>0</v>
      </c>
      <c r="P107" s="148">
        <v>188251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1647960</v>
      </c>
      <c r="L112" s="259">
        <v>0</v>
      </c>
      <c r="M112" s="240">
        <v>1647960</v>
      </c>
      <c r="N112" s="239"/>
      <c r="O112" s="240">
        <v>0</v>
      </c>
      <c r="P112" s="81">
        <v>1647960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37047661.839999996</v>
      </c>
      <c r="L113" s="240">
        <v>0</v>
      </c>
      <c r="M113" s="240">
        <v>37047662</v>
      </c>
      <c r="N113" s="239"/>
      <c r="O113" s="240">
        <v>61055</v>
      </c>
      <c r="P113" s="240">
        <v>37108716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83687054.820000008</v>
      </c>
      <c r="L116" s="244">
        <v>0</v>
      </c>
      <c r="M116" s="148">
        <v>83687054.820000008</v>
      </c>
      <c r="N116" s="178"/>
      <c r="O116" s="245">
        <v>0</v>
      </c>
      <c r="P116" s="148">
        <v>83687055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24473298</v>
      </c>
      <c r="P119" s="148">
        <v>24473298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1847888.95</v>
      </c>
      <c r="L122" s="244">
        <v>0</v>
      </c>
      <c r="M122" s="148">
        <v>1847888.95</v>
      </c>
      <c r="N122" s="178"/>
      <c r="O122" s="245">
        <v>0</v>
      </c>
      <c r="P122" s="148">
        <v>1847889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3837.82</v>
      </c>
      <c r="L123" s="244">
        <v>0</v>
      </c>
      <c r="M123" s="148">
        <v>3837.82</v>
      </c>
      <c r="N123" s="178"/>
      <c r="O123" s="245">
        <v>13991377</v>
      </c>
      <c r="P123" s="148">
        <v>13995215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17259885.120000001</v>
      </c>
      <c r="L124" s="244">
        <v>0.01</v>
      </c>
      <c r="M124" s="148">
        <v>17259885.130000003</v>
      </c>
      <c r="N124" s="178"/>
      <c r="O124" s="245">
        <v>0</v>
      </c>
      <c r="P124" s="148">
        <v>17259885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-15499479.49</v>
      </c>
      <c r="L127" s="257">
        <v>-0.01</v>
      </c>
      <c r="M127" s="251">
        <v>-15499479.5</v>
      </c>
      <c r="N127" s="178"/>
      <c r="O127" s="266">
        <v>45288</v>
      </c>
      <c r="P127" s="251">
        <v>-15454190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87299187.220000014</v>
      </c>
      <c r="L129" s="265">
        <v>0</v>
      </c>
      <c r="M129" s="204">
        <v>87299187</v>
      </c>
      <c r="N129" s="183"/>
      <c r="O129" s="204">
        <v>38509963</v>
      </c>
      <c r="P129" s="204">
        <v>125809152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124346849.06</v>
      </c>
      <c r="L131" s="259">
        <v>0</v>
      </c>
      <c r="M131" s="240">
        <v>124346849</v>
      </c>
      <c r="N131" s="239"/>
      <c r="O131" s="240">
        <v>38571018</v>
      </c>
      <c r="P131" s="240">
        <v>162917868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99" priority="24" operator="notEqual">
      <formula>0</formula>
    </cfRule>
    <cfRule type="containsBlanks" dxfId="298" priority="25">
      <formula>LEN(TRIM(M12))=0</formula>
    </cfRule>
  </conditionalFormatting>
  <conditionalFormatting sqref="O12">
    <cfRule type="cellIs" dxfId="297" priority="23" operator="notEqual">
      <formula>O25</formula>
    </cfRule>
  </conditionalFormatting>
  <conditionalFormatting sqref="M55">
    <cfRule type="cellIs" dxfId="296" priority="22" operator="notEqual">
      <formula>M77</formula>
    </cfRule>
  </conditionalFormatting>
  <conditionalFormatting sqref="O55">
    <cfRule type="cellIs" dxfId="295" priority="21" operator="notEqual">
      <formula>O77</formula>
    </cfRule>
  </conditionalFormatting>
  <conditionalFormatting sqref="M92:M95 K92:K95">
    <cfRule type="cellIs" dxfId="294" priority="20" operator="notEqual">
      <formula>K103</formula>
    </cfRule>
  </conditionalFormatting>
  <conditionalFormatting sqref="O87">
    <cfRule type="cellIs" dxfId="293" priority="19" operator="notEqual">
      <formula>O101</formula>
    </cfRule>
  </conditionalFormatting>
  <conditionalFormatting sqref="M135 O135">
    <cfRule type="cellIs" dxfId="292" priority="13" operator="notEqual">
      <formula>0</formula>
    </cfRule>
    <cfRule type="cellIs" dxfId="291" priority="14" operator="equal">
      <formula>0</formula>
    </cfRule>
  </conditionalFormatting>
  <conditionalFormatting sqref="P135">
    <cfRule type="cellIs" dxfId="290" priority="11" operator="notEqual">
      <formula>0</formula>
    </cfRule>
    <cfRule type="cellIs" dxfId="289" priority="12" operator="equal">
      <formula>0</formula>
    </cfRule>
  </conditionalFormatting>
  <conditionalFormatting sqref="K135">
    <cfRule type="cellIs" dxfId="288" priority="3" operator="notEqual">
      <formula>0</formula>
    </cfRule>
    <cfRule type="cellIs" dxfId="287" priority="4" operator="equal">
      <formula>0</formula>
    </cfRule>
  </conditionalFormatting>
  <conditionalFormatting sqref="L135">
    <cfRule type="cellIs" dxfId="286" priority="1" operator="notEqual">
      <formula>0</formula>
    </cfRule>
    <cfRule type="cellIs" dxfId="28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234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35626722.150000006</v>
      </c>
      <c r="L12" s="248"/>
      <c r="M12" s="148">
        <v>35626722.150000006</v>
      </c>
      <c r="N12" s="249"/>
      <c r="O12" s="247">
        <v>1429203</v>
      </c>
      <c r="P12" s="148">
        <v>37055925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-9100017.090000011</v>
      </c>
      <c r="L13" s="245">
        <v>0</v>
      </c>
      <c r="M13" s="148">
        <v>-9100017.090000011</v>
      </c>
      <c r="N13" s="177"/>
      <c r="O13" s="245">
        <v>0</v>
      </c>
      <c r="P13" s="148">
        <v>-9100017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2624257.5</v>
      </c>
      <c r="L14" s="245">
        <v>0</v>
      </c>
      <c r="M14" s="148">
        <v>2624257.5</v>
      </c>
      <c r="N14" s="177"/>
      <c r="O14" s="245">
        <v>0</v>
      </c>
      <c r="P14" s="148">
        <v>2624258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4809795.49</v>
      </c>
      <c r="L16" s="245">
        <v>0</v>
      </c>
      <c r="M16" s="148">
        <v>4809795.49</v>
      </c>
      <c r="N16" s="177"/>
      <c r="O16" s="245">
        <v>775589</v>
      </c>
      <c r="P16" s="148">
        <v>5585384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14073.44</v>
      </c>
      <c r="L17" s="245">
        <v>0</v>
      </c>
      <c r="M17" s="148">
        <v>14073.44</v>
      </c>
      <c r="N17" s="177"/>
      <c r="O17" s="245">
        <v>0</v>
      </c>
      <c r="P17" s="148">
        <v>14073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17888085.609999999</v>
      </c>
      <c r="L18" s="245">
        <v>0</v>
      </c>
      <c r="M18" s="148">
        <v>17888085.609999999</v>
      </c>
      <c r="N18" s="177"/>
      <c r="O18" s="245">
        <v>0</v>
      </c>
      <c r="P18" s="148">
        <v>17888086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373794.28</v>
      </c>
      <c r="L19" s="245">
        <v>0</v>
      </c>
      <c r="M19" s="148">
        <v>373794.28</v>
      </c>
      <c r="N19" s="177"/>
      <c r="O19" s="245">
        <v>0</v>
      </c>
      <c r="P19" s="148">
        <v>373794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1687223.46</v>
      </c>
      <c r="L20" s="245">
        <v>0</v>
      </c>
      <c r="M20" s="148">
        <v>1687223.46</v>
      </c>
      <c r="N20" s="177"/>
      <c r="O20" s="245">
        <v>0</v>
      </c>
      <c r="P20" s="148">
        <v>1687223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2258178.35</v>
      </c>
      <c r="L21" s="245">
        <v>0</v>
      </c>
      <c r="M21" s="148">
        <v>2258178.35</v>
      </c>
      <c r="N21" s="177"/>
      <c r="O21" s="245">
        <v>63382</v>
      </c>
      <c r="P21" s="148">
        <v>2321560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56182113.189999998</v>
      </c>
      <c r="L25" s="252">
        <v>0</v>
      </c>
      <c r="M25" s="253">
        <v>56182113</v>
      </c>
      <c r="N25" s="178"/>
      <c r="O25" s="253">
        <v>2268174</v>
      </c>
      <c r="P25" s="253">
        <v>58450286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44835514.249999993</v>
      </c>
      <c r="L28" s="254">
        <v>0</v>
      </c>
      <c r="M28" s="148">
        <v>44835514.249999993</v>
      </c>
      <c r="N28" s="177"/>
      <c r="O28" s="245">
        <v>2747241</v>
      </c>
      <c r="P28" s="148">
        <v>47582755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6657368.8399999999</v>
      </c>
      <c r="L29" s="245">
        <v>0</v>
      </c>
      <c r="M29" s="148">
        <v>6657368.8399999999</v>
      </c>
      <c r="N29" s="177"/>
      <c r="O29" s="245">
        <v>14110507</v>
      </c>
      <c r="P29" s="148">
        <v>20767876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136845867.77999997</v>
      </c>
      <c r="L33" s="245">
        <v>0</v>
      </c>
      <c r="M33" s="148">
        <v>136845867.77999997</v>
      </c>
      <c r="N33" s="177"/>
      <c r="O33" s="245">
        <v>9118090</v>
      </c>
      <c r="P33" s="148">
        <v>145963958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30040839.260000002</v>
      </c>
      <c r="L34" s="245">
        <v>0</v>
      </c>
      <c r="M34" s="148">
        <v>30040839.260000002</v>
      </c>
      <c r="N34" s="177"/>
      <c r="O34" s="245">
        <v>0</v>
      </c>
      <c r="P34" s="148">
        <v>30040839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137500</v>
      </c>
      <c r="L35" s="250">
        <v>0</v>
      </c>
      <c r="M35" s="251">
        <v>137500</v>
      </c>
      <c r="N35" s="177"/>
      <c r="O35" s="250">
        <v>793961</v>
      </c>
      <c r="P35" s="251">
        <v>931461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218517090.12999994</v>
      </c>
      <c r="L37" s="252">
        <v>0</v>
      </c>
      <c r="M37" s="185">
        <v>218517090</v>
      </c>
      <c r="N37" s="177"/>
      <c r="O37" s="185">
        <v>26769799</v>
      </c>
      <c r="P37" s="185">
        <v>245286889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274699203.31999993</v>
      </c>
      <c r="L39" s="256">
        <v>0</v>
      </c>
      <c r="M39" s="204">
        <v>274699203</v>
      </c>
      <c r="N39" s="183"/>
      <c r="O39" s="70">
        <v>29037973</v>
      </c>
      <c r="P39" s="70">
        <v>303737175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20214950.75</v>
      </c>
      <c r="L43" s="244">
        <v>0</v>
      </c>
      <c r="M43" s="148">
        <v>20214950.75</v>
      </c>
      <c r="N43" s="177"/>
      <c r="O43" s="245">
        <v>0</v>
      </c>
      <c r="P43" s="148">
        <v>20214951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4512980.5999999996</v>
      </c>
      <c r="L44" s="244">
        <v>0</v>
      </c>
      <c r="M44" s="148">
        <v>4512980.5999999996</v>
      </c>
      <c r="N44" s="177"/>
      <c r="O44" s="245">
        <v>0</v>
      </c>
      <c r="P44" s="148">
        <v>4512981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810843</v>
      </c>
      <c r="L45" s="244">
        <v>0</v>
      </c>
      <c r="M45" s="148">
        <v>810843</v>
      </c>
      <c r="N45" s="177"/>
      <c r="O45" s="245">
        <v>0</v>
      </c>
      <c r="P45" s="148">
        <v>810843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25538774.350000001</v>
      </c>
      <c r="L50" s="259">
        <v>0</v>
      </c>
      <c r="M50" s="240">
        <v>25538774</v>
      </c>
      <c r="N50" s="239"/>
      <c r="O50" s="240">
        <v>0</v>
      </c>
      <c r="P50" s="240">
        <v>25538775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300237977.66999996</v>
      </c>
      <c r="L51" s="259">
        <v>0</v>
      </c>
      <c r="M51" s="240">
        <v>300237977</v>
      </c>
      <c r="N51" s="239"/>
      <c r="O51" s="240">
        <v>29037973</v>
      </c>
      <c r="P51" s="70">
        <v>329275950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6827383.459999999</v>
      </c>
      <c r="L55" s="244">
        <v>0</v>
      </c>
      <c r="M55" s="260">
        <v>6827383.459999999</v>
      </c>
      <c r="N55" s="249"/>
      <c r="O55" s="247">
        <v>288762</v>
      </c>
      <c r="P55" s="148">
        <v>7116145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19127</v>
      </c>
      <c r="P56" s="148">
        <v>19127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3754405.23</v>
      </c>
      <c r="L57" s="244">
        <v>0</v>
      </c>
      <c r="M57" s="148">
        <v>3754405.23</v>
      </c>
      <c r="N57" s="178"/>
      <c r="O57" s="245">
        <v>0</v>
      </c>
      <c r="P57" s="148">
        <v>3754405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167323.25</v>
      </c>
      <c r="L58" s="244">
        <v>0</v>
      </c>
      <c r="M58" s="148">
        <v>167323.25</v>
      </c>
      <c r="N58" s="178"/>
      <c r="O58" s="245">
        <v>0</v>
      </c>
      <c r="P58" s="148">
        <v>167323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917825.76</v>
      </c>
      <c r="L59" s="244">
        <v>0</v>
      </c>
      <c r="M59" s="148">
        <v>917825.76</v>
      </c>
      <c r="N59" s="178"/>
      <c r="O59" s="245">
        <v>0</v>
      </c>
      <c r="P59" s="148">
        <v>917826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373794</v>
      </c>
      <c r="P60" s="148">
        <v>373794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3847.9699999999993</v>
      </c>
      <c r="L61" s="244">
        <v>0</v>
      </c>
      <c r="M61" s="148">
        <v>3847.9699999999993</v>
      </c>
      <c r="N61" s="178"/>
      <c r="O61" s="245">
        <v>97862</v>
      </c>
      <c r="P61" s="148">
        <v>101710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1620837</v>
      </c>
      <c r="L62" s="244">
        <v>0</v>
      </c>
      <c r="M62" s="148">
        <v>1620837</v>
      </c>
      <c r="N62" s="178"/>
      <c r="O62" s="245">
        <v>0</v>
      </c>
      <c r="P62" s="148">
        <v>1620837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554251.90999999992</v>
      </c>
      <c r="L63" s="244">
        <v>0</v>
      </c>
      <c r="M63" s="148">
        <v>554251.90999999992</v>
      </c>
      <c r="N63" s="178"/>
      <c r="O63" s="245">
        <v>0</v>
      </c>
      <c r="P63" s="148">
        <v>554252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864000</v>
      </c>
      <c r="P66" s="148">
        <v>864000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400000</v>
      </c>
      <c r="L71" s="244">
        <v>0</v>
      </c>
      <c r="M71" s="148">
        <v>400000</v>
      </c>
      <c r="N71" s="181"/>
      <c r="O71" s="245">
        <v>0</v>
      </c>
      <c r="P71" s="148">
        <v>400000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539084.63</v>
      </c>
      <c r="L73" s="244">
        <v>0</v>
      </c>
      <c r="M73" s="148">
        <v>539084.63</v>
      </c>
      <c r="N73" s="181"/>
      <c r="O73" s="245">
        <v>0</v>
      </c>
      <c r="P73" s="148">
        <v>539085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282366</v>
      </c>
      <c r="L74" s="244">
        <v>0</v>
      </c>
      <c r="M74" s="148">
        <v>282366</v>
      </c>
      <c r="N74" s="181"/>
      <c r="O74" s="245">
        <v>0</v>
      </c>
      <c r="P74" s="148">
        <v>282366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15067325.210000001</v>
      </c>
      <c r="L77" s="264">
        <v>0</v>
      </c>
      <c r="M77" s="70">
        <v>15067325</v>
      </c>
      <c r="N77" s="178"/>
      <c r="O77" s="70">
        <v>1643545</v>
      </c>
      <c r="P77" s="70">
        <v>16710870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234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0.04</v>
      </c>
      <c r="L88" s="244">
        <v>0</v>
      </c>
      <c r="M88" s="148">
        <v>0.04</v>
      </c>
      <c r="N88" s="178"/>
      <c r="O88" s="245">
        <v>10170434</v>
      </c>
      <c r="P88" s="148">
        <v>10170434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3969589.5</v>
      </c>
      <c r="L93" s="244">
        <v>0</v>
      </c>
      <c r="M93" s="148">
        <v>3969589.5</v>
      </c>
      <c r="N93" s="178"/>
      <c r="O93" s="245">
        <v>0</v>
      </c>
      <c r="P93" s="148">
        <v>3969590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53502573</v>
      </c>
      <c r="L94" s="244">
        <v>0</v>
      </c>
      <c r="M94" s="148">
        <v>53502573</v>
      </c>
      <c r="N94" s="178"/>
      <c r="O94" s="245">
        <v>0</v>
      </c>
      <c r="P94" s="148">
        <v>53502573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20183884.370000001</v>
      </c>
      <c r="L95" s="244">
        <v>0</v>
      </c>
      <c r="M95" s="148">
        <v>20183884.370000001</v>
      </c>
      <c r="N95" s="178"/>
      <c r="O95" s="245">
        <v>0</v>
      </c>
      <c r="P95" s="148">
        <v>20183884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1330224</v>
      </c>
      <c r="L96" s="244">
        <v>0</v>
      </c>
      <c r="M96" s="148">
        <v>1330224</v>
      </c>
      <c r="N96" s="181"/>
      <c r="O96" s="245">
        <v>0</v>
      </c>
      <c r="P96" s="148">
        <v>1330224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78986270.909999996</v>
      </c>
      <c r="L99" s="185">
        <v>0</v>
      </c>
      <c r="M99" s="203">
        <v>78986271</v>
      </c>
      <c r="N99" s="178"/>
      <c r="O99" s="203">
        <v>10170434</v>
      </c>
      <c r="P99" s="203">
        <v>89156705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94053596.120000005</v>
      </c>
      <c r="L101" s="265">
        <v>0</v>
      </c>
      <c r="M101" s="204">
        <v>94053596</v>
      </c>
      <c r="N101" s="183"/>
      <c r="O101" s="70">
        <v>11813979</v>
      </c>
      <c r="P101" s="70">
        <v>105867575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1121207</v>
      </c>
      <c r="L105" s="244">
        <v>0</v>
      </c>
      <c r="M105" s="148">
        <v>1121207</v>
      </c>
      <c r="N105" s="178"/>
      <c r="O105" s="245">
        <v>0</v>
      </c>
      <c r="P105" s="148">
        <v>1121207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1654720</v>
      </c>
      <c r="L106" s="244">
        <v>0</v>
      </c>
      <c r="M106" s="148">
        <v>1654720</v>
      </c>
      <c r="N106" s="178"/>
      <c r="O106" s="245">
        <v>0</v>
      </c>
      <c r="P106" s="148">
        <v>1654720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234903</v>
      </c>
      <c r="L107" s="244"/>
      <c r="M107" s="148">
        <v>234903</v>
      </c>
      <c r="N107" s="178"/>
      <c r="O107" s="245">
        <v>0</v>
      </c>
      <c r="P107" s="148">
        <v>234903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3010830</v>
      </c>
      <c r="L112" s="259">
        <v>0</v>
      </c>
      <c r="M112" s="240">
        <v>3010830</v>
      </c>
      <c r="N112" s="239"/>
      <c r="O112" s="240">
        <v>0</v>
      </c>
      <c r="P112" s="81">
        <v>3010830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97064426.120000005</v>
      </c>
      <c r="L113" s="240">
        <v>0</v>
      </c>
      <c r="M113" s="240">
        <v>97064426</v>
      </c>
      <c r="N113" s="239"/>
      <c r="O113" s="240">
        <v>11813979</v>
      </c>
      <c r="P113" s="240">
        <v>108878405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168504710.82999998</v>
      </c>
      <c r="L116" s="244">
        <v>0</v>
      </c>
      <c r="M116" s="148">
        <v>168504710.82999998</v>
      </c>
      <c r="N116" s="178"/>
      <c r="O116" s="245">
        <v>-1916344</v>
      </c>
      <c r="P116" s="148">
        <v>166588367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5231595</v>
      </c>
      <c r="P119" s="148">
        <v>5231595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460763.71999999974</v>
      </c>
      <c r="L122" s="244">
        <v>0</v>
      </c>
      <c r="M122" s="148">
        <v>460763.71999999974</v>
      </c>
      <c r="N122" s="178"/>
      <c r="O122" s="245">
        <v>2146178</v>
      </c>
      <c r="P122" s="148">
        <v>2606942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-20736.13999999821</v>
      </c>
      <c r="L123" s="244">
        <v>0</v>
      </c>
      <c r="M123" s="148">
        <v>-20736.13999999821</v>
      </c>
      <c r="N123" s="178"/>
      <c r="O123" s="245">
        <v>4765681</v>
      </c>
      <c r="P123" s="148">
        <v>4744945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44835514.25</v>
      </c>
      <c r="L124" s="244">
        <v>0</v>
      </c>
      <c r="M124" s="148">
        <v>44835514.25</v>
      </c>
      <c r="N124" s="178"/>
      <c r="O124" s="245">
        <v>0</v>
      </c>
      <c r="P124" s="148">
        <v>44835514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1487897</v>
      </c>
      <c r="P126" s="148">
        <v>1487897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-10606701.109999999</v>
      </c>
      <c r="L127" s="257">
        <v>0</v>
      </c>
      <c r="M127" s="251">
        <v>-10606701.109999999</v>
      </c>
      <c r="N127" s="178"/>
      <c r="O127" s="266">
        <v>5508987</v>
      </c>
      <c r="P127" s="251">
        <v>-5097715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203173551.55000001</v>
      </c>
      <c r="L129" s="265">
        <v>0</v>
      </c>
      <c r="M129" s="204">
        <v>203173552</v>
      </c>
      <c r="N129" s="183"/>
      <c r="O129" s="204">
        <v>17223994</v>
      </c>
      <c r="P129" s="204">
        <v>220397545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300237977.67000002</v>
      </c>
      <c r="L131" s="259">
        <v>0</v>
      </c>
      <c r="M131" s="240">
        <v>300237978</v>
      </c>
      <c r="N131" s="239"/>
      <c r="O131" s="240">
        <v>29037973</v>
      </c>
      <c r="P131" s="240">
        <v>329275950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84" priority="24" operator="notEqual">
      <formula>0</formula>
    </cfRule>
    <cfRule type="containsBlanks" dxfId="283" priority="25">
      <formula>LEN(TRIM(M12))=0</formula>
    </cfRule>
  </conditionalFormatting>
  <conditionalFormatting sqref="O12">
    <cfRule type="cellIs" dxfId="282" priority="23" operator="notEqual">
      <formula>O25</formula>
    </cfRule>
  </conditionalFormatting>
  <conditionalFormatting sqref="M55">
    <cfRule type="cellIs" dxfId="281" priority="22" operator="notEqual">
      <formula>M77</formula>
    </cfRule>
  </conditionalFormatting>
  <conditionalFormatting sqref="O55">
    <cfRule type="cellIs" dxfId="280" priority="21" operator="notEqual">
      <formula>O77</formula>
    </cfRule>
  </conditionalFormatting>
  <conditionalFormatting sqref="M92:M95 K92:K95">
    <cfRule type="cellIs" dxfId="279" priority="20" operator="notEqual">
      <formula>K103</formula>
    </cfRule>
  </conditionalFormatting>
  <conditionalFormatting sqref="O87">
    <cfRule type="cellIs" dxfId="278" priority="19" operator="notEqual">
      <formula>O101</formula>
    </cfRule>
  </conditionalFormatting>
  <conditionalFormatting sqref="M135 O135">
    <cfRule type="cellIs" dxfId="277" priority="13" operator="notEqual">
      <formula>0</formula>
    </cfRule>
    <cfRule type="cellIs" dxfId="276" priority="14" operator="equal">
      <formula>0</formula>
    </cfRule>
  </conditionalFormatting>
  <conditionalFormatting sqref="P135">
    <cfRule type="cellIs" dxfId="275" priority="11" operator="notEqual">
      <formula>0</formula>
    </cfRule>
    <cfRule type="cellIs" dxfId="274" priority="12" operator="equal">
      <formula>0</formula>
    </cfRule>
  </conditionalFormatting>
  <conditionalFormatting sqref="K135">
    <cfRule type="cellIs" dxfId="273" priority="3" operator="notEqual">
      <formula>0</formula>
    </cfRule>
    <cfRule type="cellIs" dxfId="272" priority="4" operator="equal">
      <formula>0</formula>
    </cfRule>
  </conditionalFormatting>
  <conditionalFormatting sqref="L135">
    <cfRule type="cellIs" dxfId="271" priority="1" operator="notEqual">
      <formula>0</formula>
    </cfRule>
    <cfRule type="cellIs" dxfId="27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1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235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11024350.060000001</v>
      </c>
      <c r="L12" s="248"/>
      <c r="M12" s="148">
        <v>11024350.060000001</v>
      </c>
      <c r="N12" s="249"/>
      <c r="O12" s="247">
        <v>22560133</v>
      </c>
      <c r="P12" s="148">
        <v>33584483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3560753.7100000004</v>
      </c>
      <c r="L13" s="245">
        <v>0</v>
      </c>
      <c r="M13" s="148">
        <v>3560753.7100000004</v>
      </c>
      <c r="N13" s="177"/>
      <c r="O13" s="245">
        <v>0</v>
      </c>
      <c r="P13" s="148">
        <v>3560754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65033359</v>
      </c>
      <c r="P14" s="148">
        <v>65033359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9142225.5499999989</v>
      </c>
      <c r="L16" s="245">
        <v>0</v>
      </c>
      <c r="M16" s="148">
        <v>9142225.5499999989</v>
      </c>
      <c r="N16" s="177"/>
      <c r="O16" s="245">
        <v>0</v>
      </c>
      <c r="P16" s="148">
        <v>9142226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746.1</v>
      </c>
      <c r="L17" s="245">
        <v>0</v>
      </c>
      <c r="M17" s="148">
        <v>746.1</v>
      </c>
      <c r="N17" s="177"/>
      <c r="O17" s="245">
        <v>0</v>
      </c>
      <c r="P17" s="148">
        <v>746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10950295.550000001</v>
      </c>
      <c r="L18" s="245">
        <v>0</v>
      </c>
      <c r="M18" s="148">
        <v>10950295.550000001</v>
      </c>
      <c r="N18" s="177"/>
      <c r="O18" s="245">
        <v>0</v>
      </c>
      <c r="P18" s="148">
        <v>10950296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6353226.29</v>
      </c>
      <c r="L19" s="245">
        <v>0</v>
      </c>
      <c r="M19" s="148">
        <v>6353226.29</v>
      </c>
      <c r="N19" s="177"/>
      <c r="O19" s="245">
        <v>0</v>
      </c>
      <c r="P19" s="148">
        <v>6353226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1915157.98</v>
      </c>
      <c r="L20" s="245">
        <v>0</v>
      </c>
      <c r="M20" s="148">
        <v>1915157.98</v>
      </c>
      <c r="N20" s="177"/>
      <c r="O20" s="245">
        <v>0</v>
      </c>
      <c r="P20" s="148">
        <v>1915158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2580447.2100000004</v>
      </c>
      <c r="L21" s="245">
        <v>0</v>
      </c>
      <c r="M21" s="148">
        <v>2580447.2100000004</v>
      </c>
      <c r="N21" s="177"/>
      <c r="O21" s="245">
        <v>0</v>
      </c>
      <c r="P21" s="148">
        <v>2580447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7104.49</v>
      </c>
      <c r="L22" s="245">
        <v>0</v>
      </c>
      <c r="M22" s="148">
        <v>7104.49</v>
      </c>
      <c r="N22" s="177"/>
      <c r="O22" s="245">
        <v>244838</v>
      </c>
      <c r="P22" s="148">
        <v>251942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6129038</v>
      </c>
      <c r="P23" s="251">
        <v>6129038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45534306.939999998</v>
      </c>
      <c r="L25" s="252">
        <v>0</v>
      </c>
      <c r="M25" s="253">
        <v>45534307</v>
      </c>
      <c r="N25" s="178"/>
      <c r="O25" s="253">
        <v>93967368</v>
      </c>
      <c r="P25" s="253">
        <v>139501675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6052175.6000000006</v>
      </c>
      <c r="L28" s="254">
        <v>0</v>
      </c>
      <c r="M28" s="148">
        <v>6052175.6000000006</v>
      </c>
      <c r="N28" s="177"/>
      <c r="O28" s="245">
        <v>0</v>
      </c>
      <c r="P28" s="148">
        <v>6052176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11326315.149999999</v>
      </c>
      <c r="L29" s="245">
        <v>0</v>
      </c>
      <c r="M29" s="148">
        <v>11326315.149999999</v>
      </c>
      <c r="N29" s="177"/>
      <c r="O29" s="245">
        <v>81684026</v>
      </c>
      <c r="P29" s="148">
        <v>93010341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8214550.2300000004</v>
      </c>
      <c r="L30" s="245">
        <v>0</v>
      </c>
      <c r="M30" s="148">
        <v>8214550.2300000004</v>
      </c>
      <c r="N30" s="177"/>
      <c r="O30" s="245">
        <v>0</v>
      </c>
      <c r="P30" s="148">
        <v>8214550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129600</v>
      </c>
      <c r="L31" s="245">
        <v>0</v>
      </c>
      <c r="M31" s="148">
        <v>129600</v>
      </c>
      <c r="N31" s="177"/>
      <c r="O31" s="245">
        <v>0</v>
      </c>
      <c r="P31" s="148">
        <v>129600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183027052.81</v>
      </c>
      <c r="L33" s="245">
        <v>0</v>
      </c>
      <c r="M33" s="148">
        <v>183027052.81</v>
      </c>
      <c r="N33" s="177"/>
      <c r="O33" s="245">
        <v>4749261</v>
      </c>
      <c r="P33" s="148">
        <v>187776314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33024059.710000001</v>
      </c>
      <c r="L34" s="245">
        <v>0</v>
      </c>
      <c r="M34" s="148">
        <v>33024059.710000001</v>
      </c>
      <c r="N34" s="177"/>
      <c r="O34" s="245">
        <v>251407</v>
      </c>
      <c r="P34" s="148">
        <v>33275467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818284</v>
      </c>
      <c r="P35" s="251">
        <v>818284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241773753.5</v>
      </c>
      <c r="L37" s="252">
        <v>0</v>
      </c>
      <c r="M37" s="185">
        <v>241773754</v>
      </c>
      <c r="N37" s="177"/>
      <c r="O37" s="185">
        <v>87502978</v>
      </c>
      <c r="P37" s="185">
        <v>329276732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287308060.44</v>
      </c>
      <c r="L39" s="256">
        <v>0</v>
      </c>
      <c r="M39" s="204">
        <v>287308061</v>
      </c>
      <c r="N39" s="183"/>
      <c r="O39" s="70">
        <v>181470346</v>
      </c>
      <c r="P39" s="70">
        <v>468778407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16614331.800000001</v>
      </c>
      <c r="L43" s="244">
        <v>0</v>
      </c>
      <c r="M43" s="148">
        <v>16614331.800000001</v>
      </c>
      <c r="N43" s="177"/>
      <c r="O43" s="245">
        <v>0</v>
      </c>
      <c r="P43" s="148">
        <v>16614332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3741059.43</v>
      </c>
      <c r="L44" s="244">
        <v>0</v>
      </c>
      <c r="M44" s="148">
        <v>3741059.43</v>
      </c>
      <c r="N44" s="177"/>
      <c r="O44" s="245">
        <v>0</v>
      </c>
      <c r="P44" s="148">
        <v>3741059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777910</v>
      </c>
      <c r="L45" s="244">
        <v>0</v>
      </c>
      <c r="M45" s="148">
        <v>777910</v>
      </c>
      <c r="N45" s="177"/>
      <c r="O45" s="245">
        <v>0</v>
      </c>
      <c r="P45" s="148">
        <v>777910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21133301.23</v>
      </c>
      <c r="L50" s="259">
        <v>0</v>
      </c>
      <c r="M50" s="240">
        <v>21133301</v>
      </c>
      <c r="N50" s="239"/>
      <c r="O50" s="240">
        <v>0</v>
      </c>
      <c r="P50" s="240">
        <v>21133301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308441361.67000002</v>
      </c>
      <c r="L51" s="259">
        <v>0</v>
      </c>
      <c r="M51" s="240">
        <v>308441362</v>
      </c>
      <c r="N51" s="239"/>
      <c r="O51" s="240">
        <v>181470346</v>
      </c>
      <c r="P51" s="70">
        <v>489911708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992596.29</v>
      </c>
      <c r="L55" s="244">
        <v>0</v>
      </c>
      <c r="M55" s="260">
        <v>992596.29</v>
      </c>
      <c r="N55" s="249"/>
      <c r="O55" s="247">
        <v>22461</v>
      </c>
      <c r="P55" s="148">
        <v>1015057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2928646.8</v>
      </c>
      <c r="L57" s="244">
        <v>0</v>
      </c>
      <c r="M57" s="148">
        <v>2928646.8</v>
      </c>
      <c r="N57" s="178"/>
      <c r="O57" s="245">
        <v>0</v>
      </c>
      <c r="P57" s="148">
        <v>2928647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403270.83999999997</v>
      </c>
      <c r="L58" s="244">
        <v>0</v>
      </c>
      <c r="M58" s="148">
        <v>403270.83999999997</v>
      </c>
      <c r="N58" s="178"/>
      <c r="O58" s="245">
        <v>0</v>
      </c>
      <c r="P58" s="148">
        <v>403271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1519854.99</v>
      </c>
      <c r="L61" s="244">
        <v>0</v>
      </c>
      <c r="M61" s="148">
        <v>1519854.99</v>
      </c>
      <c r="N61" s="178"/>
      <c r="O61" s="245">
        <v>0</v>
      </c>
      <c r="P61" s="148">
        <v>1519855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1094817.3799999999</v>
      </c>
      <c r="L63" s="244">
        <v>0</v>
      </c>
      <c r="M63" s="148">
        <v>1094817.3799999999</v>
      </c>
      <c r="N63" s="178"/>
      <c r="O63" s="245">
        <v>2941680</v>
      </c>
      <c r="P63" s="148">
        <v>4036497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155000</v>
      </c>
      <c r="L65" s="244">
        <v>0</v>
      </c>
      <c r="M65" s="148">
        <v>155000</v>
      </c>
      <c r="N65" s="178"/>
      <c r="O65" s="245">
        <v>0</v>
      </c>
      <c r="P65" s="148">
        <v>155000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233201</v>
      </c>
      <c r="P66" s="148">
        <v>233201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658405.43999999994</v>
      </c>
      <c r="L68" s="244">
        <v>0</v>
      </c>
      <c r="M68" s="148">
        <v>658405.43999999994</v>
      </c>
      <c r="N68" s="178"/>
      <c r="O68" s="245">
        <v>0</v>
      </c>
      <c r="P68" s="148">
        <v>658405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648447.35</v>
      </c>
      <c r="L71" s="244">
        <v>0</v>
      </c>
      <c r="M71" s="148">
        <v>648447.35</v>
      </c>
      <c r="N71" s="181"/>
      <c r="O71" s="245">
        <v>0</v>
      </c>
      <c r="P71" s="148">
        <v>648447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193664.83</v>
      </c>
      <c r="L73" s="244">
        <v>0</v>
      </c>
      <c r="M73" s="148">
        <v>193664.83</v>
      </c>
      <c r="N73" s="181"/>
      <c r="O73" s="245">
        <v>0</v>
      </c>
      <c r="P73" s="148">
        <v>193665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142509</v>
      </c>
      <c r="L74" s="244">
        <v>0</v>
      </c>
      <c r="M74" s="148">
        <v>142509</v>
      </c>
      <c r="N74" s="181"/>
      <c r="O74" s="245">
        <v>0</v>
      </c>
      <c r="P74" s="148">
        <v>142509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8737212.9199999999</v>
      </c>
      <c r="L77" s="264">
        <v>0</v>
      </c>
      <c r="M77" s="70">
        <v>8737213</v>
      </c>
      <c r="N77" s="178"/>
      <c r="O77" s="70">
        <v>3197342</v>
      </c>
      <c r="P77" s="70">
        <v>11934554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235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165000</v>
      </c>
      <c r="L87" s="244">
        <v>0</v>
      </c>
      <c r="M87" s="260">
        <v>165000</v>
      </c>
      <c r="N87" s="249"/>
      <c r="O87" s="247">
        <v>0</v>
      </c>
      <c r="P87" s="148">
        <v>165000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4396993</v>
      </c>
      <c r="P88" s="148">
        <v>4396993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7015027.46</v>
      </c>
      <c r="L90" s="244">
        <v>0</v>
      </c>
      <c r="M90" s="148">
        <v>7015027.46</v>
      </c>
      <c r="N90" s="178"/>
      <c r="O90" s="245">
        <v>0</v>
      </c>
      <c r="P90" s="148">
        <v>7015027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9658909.0999999996</v>
      </c>
      <c r="L93" s="244">
        <v>0</v>
      </c>
      <c r="M93" s="148">
        <v>9658909.0999999996</v>
      </c>
      <c r="N93" s="178"/>
      <c r="O93" s="245">
        <v>0</v>
      </c>
      <c r="P93" s="148">
        <v>9658909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45853399</v>
      </c>
      <c r="L94" s="244">
        <v>0</v>
      </c>
      <c r="M94" s="148">
        <v>45853399</v>
      </c>
      <c r="N94" s="178"/>
      <c r="O94" s="245">
        <v>0</v>
      </c>
      <c r="P94" s="148">
        <v>45853399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18383271.170000002</v>
      </c>
      <c r="L95" s="244">
        <v>0</v>
      </c>
      <c r="M95" s="148">
        <v>18383271.170000002</v>
      </c>
      <c r="N95" s="178"/>
      <c r="O95" s="245">
        <v>0</v>
      </c>
      <c r="P95" s="148">
        <v>18383271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3837901</v>
      </c>
      <c r="L96" s="244">
        <v>0</v>
      </c>
      <c r="M96" s="148">
        <v>3837901</v>
      </c>
      <c r="N96" s="181"/>
      <c r="O96" s="245">
        <v>0</v>
      </c>
      <c r="P96" s="148">
        <v>3837901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84913507.730000004</v>
      </c>
      <c r="L99" s="185">
        <v>0</v>
      </c>
      <c r="M99" s="203">
        <v>84913507</v>
      </c>
      <c r="N99" s="178"/>
      <c r="O99" s="203">
        <v>4396993</v>
      </c>
      <c r="P99" s="203">
        <v>89310500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93650720.650000006</v>
      </c>
      <c r="L101" s="265">
        <v>0</v>
      </c>
      <c r="M101" s="204">
        <v>93650720</v>
      </c>
      <c r="N101" s="183"/>
      <c r="O101" s="70">
        <v>7594335</v>
      </c>
      <c r="P101" s="70">
        <v>101245054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2237807</v>
      </c>
      <c r="L105" s="244">
        <v>0</v>
      </c>
      <c r="M105" s="148">
        <v>2237807</v>
      </c>
      <c r="N105" s="178"/>
      <c r="O105" s="245">
        <v>0</v>
      </c>
      <c r="P105" s="148">
        <v>2237807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2325163</v>
      </c>
      <c r="L106" s="244">
        <v>0</v>
      </c>
      <c r="M106" s="148">
        <v>2325163</v>
      </c>
      <c r="N106" s="178"/>
      <c r="O106" s="245">
        <v>0</v>
      </c>
      <c r="P106" s="148">
        <v>2325163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191245</v>
      </c>
      <c r="L107" s="244"/>
      <c r="M107" s="148">
        <v>191245</v>
      </c>
      <c r="N107" s="178"/>
      <c r="O107" s="245">
        <v>0</v>
      </c>
      <c r="P107" s="148">
        <v>191245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4754215</v>
      </c>
      <c r="L112" s="259">
        <v>0</v>
      </c>
      <c r="M112" s="240">
        <v>4754215</v>
      </c>
      <c r="N112" s="239"/>
      <c r="O112" s="240">
        <v>0</v>
      </c>
      <c r="P112" s="81">
        <v>4754215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98404935.650000006</v>
      </c>
      <c r="L113" s="240">
        <v>0</v>
      </c>
      <c r="M113" s="240">
        <v>98404935</v>
      </c>
      <c r="N113" s="239"/>
      <c r="O113" s="240">
        <v>7594335</v>
      </c>
      <c r="P113" s="240">
        <v>105999269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208057679.62</v>
      </c>
      <c r="L116" s="244">
        <v>0</v>
      </c>
      <c r="M116" s="148">
        <v>208057679.62</v>
      </c>
      <c r="N116" s="178"/>
      <c r="O116" s="245">
        <v>370474</v>
      </c>
      <c r="P116" s="148">
        <v>208428154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28526945</v>
      </c>
      <c r="P119" s="148">
        <v>28526945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12708316.770000001</v>
      </c>
      <c r="L122" s="244">
        <v>0</v>
      </c>
      <c r="M122" s="148">
        <v>12708316.770000001</v>
      </c>
      <c r="N122" s="178"/>
      <c r="O122" s="245">
        <v>0</v>
      </c>
      <c r="P122" s="148">
        <v>12708317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72001.09</v>
      </c>
      <c r="L123" s="244">
        <v>0</v>
      </c>
      <c r="M123" s="148">
        <v>72001.09</v>
      </c>
      <c r="N123" s="178"/>
      <c r="O123" s="245">
        <v>53800163</v>
      </c>
      <c r="P123" s="148">
        <v>53872164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27181162.454999998</v>
      </c>
      <c r="L124" s="244">
        <v>0</v>
      </c>
      <c r="M124" s="148">
        <v>27181162.454999998</v>
      </c>
      <c r="N124" s="178"/>
      <c r="O124" s="245">
        <v>0</v>
      </c>
      <c r="P124" s="148">
        <v>27181162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4842.46</v>
      </c>
      <c r="L125" s="244">
        <v>0</v>
      </c>
      <c r="M125" s="148">
        <v>4842.46</v>
      </c>
      <c r="N125" s="178"/>
      <c r="O125" s="245">
        <v>314937</v>
      </c>
      <c r="P125" s="148">
        <v>319779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6126751</v>
      </c>
      <c r="P126" s="148">
        <v>6126751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-37987576.380000003</v>
      </c>
      <c r="L127" s="257">
        <v>0</v>
      </c>
      <c r="M127" s="251">
        <v>-37987576.380000003</v>
      </c>
      <c r="N127" s="178"/>
      <c r="O127" s="266">
        <v>84736741</v>
      </c>
      <c r="P127" s="251">
        <v>46749167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210036426.01500002</v>
      </c>
      <c r="L129" s="265">
        <v>0</v>
      </c>
      <c r="M129" s="204">
        <v>210036426</v>
      </c>
      <c r="N129" s="183"/>
      <c r="O129" s="204">
        <v>173876011</v>
      </c>
      <c r="P129" s="204">
        <v>383912439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308441361.66500002</v>
      </c>
      <c r="L131" s="259">
        <v>0</v>
      </c>
      <c r="M131" s="240">
        <v>308441361</v>
      </c>
      <c r="N131" s="239"/>
      <c r="O131" s="240">
        <v>181470346</v>
      </c>
      <c r="P131" s="240">
        <v>489911708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4.999995231628418E-3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69" priority="24" operator="notEqual">
      <formula>0</formula>
    </cfRule>
    <cfRule type="containsBlanks" dxfId="268" priority="25">
      <formula>LEN(TRIM(M12))=0</formula>
    </cfRule>
  </conditionalFormatting>
  <conditionalFormatting sqref="O12">
    <cfRule type="cellIs" dxfId="267" priority="23" operator="notEqual">
      <formula>O25</formula>
    </cfRule>
  </conditionalFormatting>
  <conditionalFormatting sqref="M55">
    <cfRule type="cellIs" dxfId="266" priority="22" operator="notEqual">
      <formula>M77</formula>
    </cfRule>
  </conditionalFormatting>
  <conditionalFormatting sqref="O55">
    <cfRule type="cellIs" dxfId="265" priority="21" operator="notEqual">
      <formula>O77</formula>
    </cfRule>
  </conditionalFormatting>
  <conditionalFormatting sqref="M92:M95 K92:K95">
    <cfRule type="cellIs" dxfId="264" priority="20" operator="notEqual">
      <formula>K103</formula>
    </cfRule>
  </conditionalFormatting>
  <conditionalFormatting sqref="O87">
    <cfRule type="cellIs" dxfId="263" priority="19" operator="notEqual">
      <formula>O101</formula>
    </cfRule>
  </conditionalFormatting>
  <conditionalFormatting sqref="M135 O135">
    <cfRule type="cellIs" dxfId="262" priority="13" operator="notEqual">
      <formula>0</formula>
    </cfRule>
    <cfRule type="cellIs" dxfId="261" priority="14" operator="equal">
      <formula>0</formula>
    </cfRule>
  </conditionalFormatting>
  <conditionalFormatting sqref="P135">
    <cfRule type="cellIs" dxfId="260" priority="11" operator="notEqual">
      <formula>0</formula>
    </cfRule>
    <cfRule type="cellIs" dxfId="259" priority="12" operator="equal">
      <formula>0</formula>
    </cfRule>
  </conditionalFormatting>
  <conditionalFormatting sqref="K135">
    <cfRule type="cellIs" dxfId="258" priority="3" operator="notEqual">
      <formula>0</formula>
    </cfRule>
    <cfRule type="cellIs" dxfId="257" priority="4" operator="equal">
      <formula>0</formula>
    </cfRule>
  </conditionalFormatting>
  <conditionalFormatting sqref="L135">
    <cfRule type="cellIs" dxfId="256" priority="1" operator="notEqual">
      <formula>0</formula>
    </cfRule>
    <cfRule type="cellIs" dxfId="25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140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7" width="1.28515625" style="141" customWidth="1"/>
    <col min="18" max="16384" width="11.140625" style="141"/>
  </cols>
  <sheetData>
    <row r="1" spans="1:18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  <c r="Q1" s="220"/>
      <c r="R1" s="209"/>
    </row>
    <row r="2" spans="1:18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  <c r="Q2" s="150"/>
      <c r="R2" s="210"/>
    </row>
    <row r="3" spans="1:18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236</v>
      </c>
      <c r="L3" s="298"/>
      <c r="M3" s="298"/>
      <c r="N3" s="298"/>
      <c r="O3" s="298"/>
      <c r="P3" s="298"/>
      <c r="Q3" s="224"/>
      <c r="R3" s="210"/>
    </row>
    <row r="4" spans="1:18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  <c r="Q4" s="224"/>
      <c r="R4" s="210"/>
    </row>
    <row r="5" spans="1:18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  <c r="Q5" s="215"/>
      <c r="R5" s="210"/>
    </row>
    <row r="6" spans="1:18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  <c r="Q6" s="225"/>
      <c r="R6" s="211"/>
    </row>
    <row r="7" spans="1:18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  <c r="Q7" s="217"/>
      <c r="R7" s="211"/>
    </row>
    <row r="8" spans="1:18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  <c r="Q8" s="221"/>
      <c r="R8" s="211"/>
    </row>
    <row r="9" spans="1:18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  <c r="Q9" s="216"/>
      <c r="R9" s="211"/>
    </row>
    <row r="10" spans="1:18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  <c r="Q10" s="226"/>
    </row>
    <row r="11" spans="1:18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  <c r="Q11" s="226"/>
    </row>
    <row r="12" spans="1:18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10636918.319999998</v>
      </c>
      <c r="L12" s="248">
        <v>-840397.1</v>
      </c>
      <c r="M12" s="148">
        <v>9796521.2199999988</v>
      </c>
      <c r="N12" s="249"/>
      <c r="O12" s="247">
        <v>284979</v>
      </c>
      <c r="P12" s="148">
        <v>10081500</v>
      </c>
      <c r="Q12" s="231"/>
    </row>
    <row r="13" spans="1:18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-274627.66999999993</v>
      </c>
      <c r="L13" s="245">
        <v>321578.7</v>
      </c>
      <c r="M13" s="148">
        <v>46951.030000000086</v>
      </c>
      <c r="N13" s="177"/>
      <c r="O13" s="245">
        <v>0</v>
      </c>
      <c r="P13" s="148">
        <v>46951</v>
      </c>
      <c r="Q13" s="148"/>
    </row>
    <row r="14" spans="1:18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17067574</v>
      </c>
      <c r="P14" s="148">
        <v>17067574</v>
      </c>
      <c r="Q14" s="148"/>
    </row>
    <row r="15" spans="1:18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  <c r="Q15" s="148"/>
    </row>
    <row r="16" spans="1:18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80029.840000000011</v>
      </c>
      <c r="L16" s="245">
        <v>0</v>
      </c>
      <c r="M16" s="148">
        <v>80029.840000000011</v>
      </c>
      <c r="N16" s="177"/>
      <c r="O16" s="245">
        <v>41018</v>
      </c>
      <c r="P16" s="148">
        <v>121048</v>
      </c>
      <c r="Q16" s="148"/>
    </row>
    <row r="17" spans="1:17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  <c r="Q17" s="148"/>
    </row>
    <row r="18" spans="1:17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9595517.120000001</v>
      </c>
      <c r="L18" s="245">
        <v>0</v>
      </c>
      <c r="M18" s="148">
        <v>9595517.120000001</v>
      </c>
      <c r="N18" s="177"/>
      <c r="O18" s="245">
        <v>0</v>
      </c>
      <c r="P18" s="148">
        <v>9595517</v>
      </c>
      <c r="Q18" s="148"/>
    </row>
    <row r="19" spans="1:17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33706.83</v>
      </c>
      <c r="L19" s="245">
        <v>0</v>
      </c>
      <c r="M19" s="148">
        <v>33706.83</v>
      </c>
      <c r="N19" s="177"/>
      <c r="O19" s="245">
        <v>0</v>
      </c>
      <c r="P19" s="148">
        <v>33707</v>
      </c>
      <c r="Q19" s="148"/>
    </row>
    <row r="20" spans="1:17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66547.98</v>
      </c>
      <c r="L20" s="245">
        <v>0</v>
      </c>
      <c r="M20" s="148">
        <v>66547.98</v>
      </c>
      <c r="N20" s="177"/>
      <c r="O20" s="245">
        <v>0</v>
      </c>
      <c r="P20" s="148">
        <v>66548</v>
      </c>
      <c r="Q20" s="148"/>
    </row>
    <row r="21" spans="1:17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7837.77</v>
      </c>
      <c r="L21" s="245">
        <v>0</v>
      </c>
      <c r="M21" s="148">
        <v>7837.77</v>
      </c>
      <c r="N21" s="177"/>
      <c r="O21" s="245">
        <v>0</v>
      </c>
      <c r="P21" s="148">
        <v>7838</v>
      </c>
      <c r="Q21" s="148"/>
    </row>
    <row r="22" spans="1:17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200</v>
      </c>
      <c r="L22" s="245">
        <v>0</v>
      </c>
      <c r="M22" s="148">
        <v>200</v>
      </c>
      <c r="N22" s="177"/>
      <c r="O22" s="245">
        <v>0</v>
      </c>
      <c r="P22" s="148">
        <v>200</v>
      </c>
      <c r="Q22" s="148"/>
    </row>
    <row r="23" spans="1:17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  <c r="Q23" s="148"/>
    </row>
    <row r="24" spans="1:17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  <c r="Q24" s="217"/>
    </row>
    <row r="25" spans="1:17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20146130.189999998</v>
      </c>
      <c r="L25" s="252">
        <v>-518818.39999999997</v>
      </c>
      <c r="M25" s="253">
        <v>19627312</v>
      </c>
      <c r="N25" s="178"/>
      <c r="O25" s="253">
        <v>17393571</v>
      </c>
      <c r="P25" s="253">
        <v>37020883</v>
      </c>
      <c r="Q25" s="148"/>
    </row>
    <row r="26" spans="1:17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  <c r="Q26" s="227"/>
    </row>
    <row r="27" spans="1:17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  <c r="Q27" s="222"/>
    </row>
    <row r="28" spans="1:17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1063661.0499999998</v>
      </c>
      <c r="L28" s="254">
        <v>518818.4</v>
      </c>
      <c r="M28" s="148">
        <v>1582479.4499999997</v>
      </c>
      <c r="N28" s="177"/>
      <c r="O28" s="245">
        <v>0</v>
      </c>
      <c r="P28" s="148">
        <v>1582479</v>
      </c>
      <c r="Q28" s="148"/>
    </row>
    <row r="29" spans="1:17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  <c r="Q29" s="148"/>
    </row>
    <row r="30" spans="1:17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4979366</v>
      </c>
      <c r="P30" s="148">
        <v>4979366</v>
      </c>
      <c r="Q30" s="148"/>
    </row>
    <row r="31" spans="1:17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  <c r="Q31" s="148"/>
    </row>
    <row r="32" spans="1:17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  <c r="Q32" s="148"/>
    </row>
    <row r="33" spans="1:17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28272411.130000003</v>
      </c>
      <c r="L33" s="245">
        <v>0</v>
      </c>
      <c r="M33" s="148">
        <v>28272411.130000003</v>
      </c>
      <c r="N33" s="177"/>
      <c r="O33" s="245">
        <v>600524</v>
      </c>
      <c r="P33" s="148">
        <v>28872935</v>
      </c>
      <c r="Q33" s="148"/>
    </row>
    <row r="34" spans="1:17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6944186.9000000004</v>
      </c>
      <c r="L34" s="245">
        <v>0</v>
      </c>
      <c r="M34" s="148">
        <v>6944186.9000000004</v>
      </c>
      <c r="N34" s="177"/>
      <c r="O34" s="245">
        <v>225214</v>
      </c>
      <c r="P34" s="148">
        <v>7169401</v>
      </c>
      <c r="Q34" s="148"/>
    </row>
    <row r="35" spans="1:17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  <c r="Q35" s="148"/>
    </row>
    <row r="36" spans="1:17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  <c r="Q36" s="148"/>
    </row>
    <row r="37" spans="1:17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36280259.080000006</v>
      </c>
      <c r="L37" s="252">
        <v>518818.4</v>
      </c>
      <c r="M37" s="185">
        <v>36799077</v>
      </c>
      <c r="N37" s="177"/>
      <c r="O37" s="185">
        <v>5805104</v>
      </c>
      <c r="P37" s="185">
        <v>42604181</v>
      </c>
      <c r="Q37" s="148"/>
    </row>
    <row r="38" spans="1:17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  <c r="Q38" s="217"/>
    </row>
    <row r="39" spans="1:17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56426389.270000003</v>
      </c>
      <c r="L39" s="256">
        <v>5.8207660913467407E-11</v>
      </c>
      <c r="M39" s="204">
        <v>56426389</v>
      </c>
      <c r="N39" s="183"/>
      <c r="O39" s="70">
        <v>23198675</v>
      </c>
      <c r="P39" s="70">
        <v>79625064</v>
      </c>
      <c r="Q39" s="223"/>
    </row>
    <row r="40" spans="1:17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  <c r="Q40" s="223"/>
    </row>
    <row r="41" spans="1:17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  <c r="Q41" s="223"/>
    </row>
    <row r="42" spans="1:17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  <c r="Q42" s="223"/>
    </row>
    <row r="43" spans="1:17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3743577</v>
      </c>
      <c r="L43" s="244">
        <v>0</v>
      </c>
      <c r="M43" s="148">
        <v>3743577</v>
      </c>
      <c r="N43" s="177"/>
      <c r="O43" s="245">
        <v>0</v>
      </c>
      <c r="P43" s="148">
        <v>3743577</v>
      </c>
      <c r="Q43" s="223"/>
    </row>
    <row r="44" spans="1:17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760005</v>
      </c>
      <c r="L44" s="244">
        <v>0</v>
      </c>
      <c r="M44" s="148">
        <v>760005</v>
      </c>
      <c r="N44" s="177"/>
      <c r="O44" s="245">
        <v>0</v>
      </c>
      <c r="P44" s="148">
        <v>760005</v>
      </c>
      <c r="Q44" s="223"/>
    </row>
    <row r="45" spans="1:17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211358</v>
      </c>
      <c r="L45" s="244">
        <v>0</v>
      </c>
      <c r="M45" s="148">
        <v>211358</v>
      </c>
      <c r="N45" s="177"/>
      <c r="O45" s="245">
        <v>0</v>
      </c>
      <c r="P45" s="148">
        <v>211358</v>
      </c>
      <c r="Q45" s="223"/>
    </row>
    <row r="46" spans="1:17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  <c r="Q46" s="223"/>
    </row>
    <row r="47" spans="1:17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  <c r="Q47" s="223"/>
    </row>
    <row r="48" spans="1:17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  <c r="Q48" s="223"/>
    </row>
    <row r="49" spans="1:17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  <c r="Q49" s="223"/>
    </row>
    <row r="50" spans="1:17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4714940</v>
      </c>
      <c r="L50" s="259">
        <v>0</v>
      </c>
      <c r="M50" s="240">
        <v>4714940</v>
      </c>
      <c r="N50" s="239"/>
      <c r="O50" s="240">
        <v>0</v>
      </c>
      <c r="P50" s="240">
        <v>4714940</v>
      </c>
      <c r="Q50" s="223"/>
    </row>
    <row r="51" spans="1:17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61141329.270000003</v>
      </c>
      <c r="L51" s="259">
        <v>5.8207660913467407E-11</v>
      </c>
      <c r="M51" s="240">
        <v>61141329</v>
      </c>
      <c r="N51" s="239"/>
      <c r="O51" s="240">
        <v>23198675</v>
      </c>
      <c r="P51" s="70">
        <v>84340004</v>
      </c>
      <c r="Q51" s="217"/>
    </row>
    <row r="52" spans="1:17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  <c r="Q52" s="217"/>
    </row>
    <row r="53" spans="1:17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  <c r="Q53" s="228"/>
    </row>
    <row r="54" spans="1:17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  <c r="Q54" s="228"/>
    </row>
    <row r="55" spans="1:17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822465.15999999992</v>
      </c>
      <c r="L55" s="244">
        <v>0</v>
      </c>
      <c r="M55" s="260">
        <v>822465.15999999992</v>
      </c>
      <c r="N55" s="249"/>
      <c r="O55" s="247">
        <v>2070</v>
      </c>
      <c r="P55" s="148">
        <v>824535</v>
      </c>
      <c r="Q55" s="231"/>
    </row>
    <row r="56" spans="1:17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  <c r="Q56" s="148"/>
    </row>
    <row r="57" spans="1:17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1198652.76</v>
      </c>
      <c r="L57" s="244">
        <v>0</v>
      </c>
      <c r="M57" s="148">
        <v>1198652.76</v>
      </c>
      <c r="N57" s="178"/>
      <c r="O57" s="245">
        <v>0</v>
      </c>
      <c r="P57" s="148">
        <v>1198653</v>
      </c>
      <c r="Q57" s="148"/>
    </row>
    <row r="58" spans="1:17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261997.67</v>
      </c>
      <c r="L58" s="244">
        <v>0</v>
      </c>
      <c r="M58" s="148">
        <v>261997.67</v>
      </c>
      <c r="N58" s="178"/>
      <c r="O58" s="245">
        <v>0</v>
      </c>
      <c r="P58" s="148">
        <v>261998</v>
      </c>
      <c r="Q58" s="148"/>
    </row>
    <row r="59" spans="1:17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  <c r="Q59" s="148"/>
    </row>
    <row r="60" spans="1:17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119161</v>
      </c>
      <c r="P60" s="148">
        <v>119161</v>
      </c>
      <c r="Q60" s="148"/>
    </row>
    <row r="61" spans="1:17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0</v>
      </c>
      <c r="L61" s="244">
        <v>0</v>
      </c>
      <c r="M61" s="148">
        <v>0</v>
      </c>
      <c r="N61" s="178"/>
      <c r="O61" s="245">
        <v>0</v>
      </c>
      <c r="P61" s="148">
        <v>0</v>
      </c>
      <c r="Q61" s="148"/>
    </row>
    <row r="62" spans="1:17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  <c r="Q62" s="148"/>
    </row>
    <row r="63" spans="1:17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40426.21</v>
      </c>
      <c r="L63" s="244">
        <v>0</v>
      </c>
      <c r="M63" s="148">
        <v>40426.21</v>
      </c>
      <c r="N63" s="178"/>
      <c r="O63" s="245">
        <v>0</v>
      </c>
      <c r="P63" s="148">
        <v>40426</v>
      </c>
      <c r="Q63" s="148"/>
    </row>
    <row r="64" spans="1:17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  <c r="Q64" s="148"/>
    </row>
    <row r="65" spans="1:17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  <c r="Q65" s="148"/>
    </row>
    <row r="66" spans="1:17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351532.98</v>
      </c>
      <c r="L66" s="244">
        <v>0</v>
      </c>
      <c r="M66" s="148">
        <v>351532.98</v>
      </c>
      <c r="N66" s="178"/>
      <c r="O66" s="245">
        <v>0</v>
      </c>
      <c r="P66" s="148">
        <v>351533</v>
      </c>
      <c r="Q66" s="148"/>
    </row>
    <row r="67" spans="1:17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  <c r="Q67" s="148"/>
    </row>
    <row r="68" spans="1:17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55599.98</v>
      </c>
      <c r="L68" s="244">
        <v>0</v>
      </c>
      <c r="M68" s="148">
        <v>55599.98</v>
      </c>
      <c r="N68" s="178"/>
      <c r="O68" s="245">
        <v>0</v>
      </c>
      <c r="P68" s="148">
        <v>55600</v>
      </c>
      <c r="Q68" s="148"/>
    </row>
    <row r="69" spans="1:17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  <c r="Q69" s="148"/>
    </row>
    <row r="70" spans="1:17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26930.23</v>
      </c>
      <c r="L70" s="244">
        <v>0</v>
      </c>
      <c r="M70" s="148">
        <v>26930.23</v>
      </c>
      <c r="N70" s="178"/>
      <c r="O70" s="245">
        <v>0</v>
      </c>
      <c r="P70" s="148">
        <v>26930</v>
      </c>
      <c r="Q70" s="148"/>
    </row>
    <row r="71" spans="1:17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149883.81</v>
      </c>
      <c r="L71" s="244">
        <v>0</v>
      </c>
      <c r="M71" s="148">
        <v>149883.81</v>
      </c>
      <c r="N71" s="181"/>
      <c r="O71" s="245">
        <v>0</v>
      </c>
      <c r="P71" s="148">
        <v>149884</v>
      </c>
      <c r="Q71" s="148"/>
    </row>
    <row r="72" spans="1:17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  <c r="Q72" s="148"/>
    </row>
    <row r="73" spans="1:17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37816.89</v>
      </c>
      <c r="L73" s="244">
        <v>0</v>
      </c>
      <c r="M73" s="148">
        <v>37816.89</v>
      </c>
      <c r="N73" s="181"/>
      <c r="O73" s="245">
        <v>0</v>
      </c>
      <c r="P73" s="148">
        <v>37817</v>
      </c>
      <c r="Q73" s="148"/>
    </row>
    <row r="74" spans="1:17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25146</v>
      </c>
      <c r="L74" s="244">
        <v>0</v>
      </c>
      <c r="M74" s="148">
        <v>25146</v>
      </c>
      <c r="N74" s="181"/>
      <c r="O74" s="245">
        <v>0</v>
      </c>
      <c r="P74" s="148">
        <v>25146</v>
      </c>
      <c r="Q74" s="148"/>
    </row>
    <row r="75" spans="1:17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  <c r="Q75" s="148"/>
    </row>
    <row r="76" spans="1:17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  <c r="Q76" s="217"/>
    </row>
    <row r="77" spans="1:17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2970451.69</v>
      </c>
      <c r="L77" s="264">
        <v>0</v>
      </c>
      <c r="M77" s="70">
        <v>2970452</v>
      </c>
      <c r="N77" s="178"/>
      <c r="O77" s="70">
        <v>121231</v>
      </c>
      <c r="P77" s="70">
        <v>3091683</v>
      </c>
      <c r="Q77" s="148"/>
    </row>
    <row r="78" spans="1:17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  <c r="Q78" s="217"/>
    </row>
    <row r="79" spans="1:17">
      <c r="B79" s="158"/>
      <c r="C79" s="194"/>
      <c r="E79" s="305"/>
      <c r="F79" s="305"/>
      <c r="G79" s="305"/>
      <c r="H79" s="305"/>
      <c r="I79" s="305"/>
      <c r="J79" s="305"/>
      <c r="K79" s="306" t="s">
        <v>236</v>
      </c>
      <c r="L79" s="305"/>
      <c r="M79" s="305"/>
      <c r="N79" s="305"/>
      <c r="O79" s="305"/>
      <c r="P79" s="293"/>
      <c r="Q79" s="214"/>
    </row>
    <row r="80" spans="1:17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  <c r="Q80" s="214"/>
    </row>
    <row r="81" spans="1:17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  <c r="Q81" s="214"/>
    </row>
    <row r="82" spans="1:17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  <c r="Q82" s="229"/>
    </row>
    <row r="83" spans="1:17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  <c r="Q83" s="217"/>
    </row>
    <row r="84" spans="1:17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  <c r="Q84" s="216"/>
    </row>
    <row r="85" spans="1:17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  <c r="Q85" s="216"/>
    </row>
    <row r="86" spans="1:17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  <c r="Q86" s="218"/>
    </row>
    <row r="87" spans="1:17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  <c r="Q87" s="231"/>
    </row>
    <row r="88" spans="1:17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7128067.2000000002</v>
      </c>
      <c r="L88" s="244">
        <v>0</v>
      </c>
      <c r="M88" s="148">
        <v>7128067.2000000002</v>
      </c>
      <c r="N88" s="178"/>
      <c r="O88" s="245">
        <v>0</v>
      </c>
      <c r="P88" s="148">
        <v>7128067</v>
      </c>
      <c r="Q88" s="148"/>
    </row>
    <row r="89" spans="1:17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  <c r="Q89" s="148"/>
    </row>
    <row r="90" spans="1:17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98446.21</v>
      </c>
      <c r="L90" s="244">
        <v>0</v>
      </c>
      <c r="M90" s="148">
        <v>98446.21</v>
      </c>
      <c r="N90" s="178"/>
      <c r="O90" s="245">
        <v>0</v>
      </c>
      <c r="P90" s="148">
        <v>98446</v>
      </c>
      <c r="Q90" s="148"/>
    </row>
    <row r="91" spans="1:17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  <c r="Q91" s="148"/>
    </row>
    <row r="92" spans="1:17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32699.8</v>
      </c>
      <c r="L92" s="244">
        <v>0</v>
      </c>
      <c r="M92" s="148">
        <v>32699.8</v>
      </c>
      <c r="N92" s="178"/>
      <c r="O92" s="245">
        <v>0</v>
      </c>
      <c r="P92" s="148">
        <v>32700</v>
      </c>
      <c r="Q92" s="148"/>
    </row>
    <row r="93" spans="1:17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1304363.08</v>
      </c>
      <c r="L93" s="244">
        <v>0</v>
      </c>
      <c r="M93" s="148">
        <v>1304363.08</v>
      </c>
      <c r="N93" s="178"/>
      <c r="O93" s="245">
        <v>0</v>
      </c>
      <c r="P93" s="148">
        <v>1304363</v>
      </c>
      <c r="Q93" s="148"/>
    </row>
    <row r="94" spans="1:17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10067540</v>
      </c>
      <c r="L94" s="244">
        <v>0</v>
      </c>
      <c r="M94" s="148">
        <v>10067540</v>
      </c>
      <c r="N94" s="178"/>
      <c r="O94" s="245">
        <v>0</v>
      </c>
      <c r="P94" s="148">
        <v>10067540</v>
      </c>
      <c r="Q94" s="148"/>
    </row>
    <row r="95" spans="1:17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3589694.11</v>
      </c>
      <c r="L95" s="244">
        <v>0</v>
      </c>
      <c r="M95" s="148">
        <v>3589694.11</v>
      </c>
      <c r="N95" s="178"/>
      <c r="O95" s="245">
        <v>0</v>
      </c>
      <c r="P95" s="148">
        <v>3589694</v>
      </c>
      <c r="Q95" s="148"/>
    </row>
    <row r="96" spans="1:17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361660</v>
      </c>
      <c r="L96" s="244">
        <v>0</v>
      </c>
      <c r="M96" s="148">
        <v>361660</v>
      </c>
      <c r="N96" s="181"/>
      <c r="O96" s="245">
        <v>0</v>
      </c>
      <c r="P96" s="148">
        <v>361660</v>
      </c>
      <c r="Q96" s="148"/>
    </row>
    <row r="97" spans="1:17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  <c r="Q97" s="148"/>
    </row>
    <row r="98" spans="1:17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  <c r="Q98" s="219"/>
    </row>
    <row r="99" spans="1:17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22582470.399999999</v>
      </c>
      <c r="L99" s="185">
        <v>0</v>
      </c>
      <c r="M99" s="203">
        <v>22582470</v>
      </c>
      <c r="N99" s="178"/>
      <c r="O99" s="203">
        <v>0</v>
      </c>
      <c r="P99" s="203">
        <v>22582470</v>
      </c>
      <c r="Q99" s="148"/>
    </row>
    <row r="100" spans="1:17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  <c r="Q100" s="217"/>
    </row>
    <row r="101" spans="1:17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25552922.09</v>
      </c>
      <c r="L101" s="265">
        <v>0</v>
      </c>
      <c r="M101" s="204">
        <v>25552922</v>
      </c>
      <c r="N101" s="183"/>
      <c r="O101" s="70">
        <v>121231</v>
      </c>
      <c r="P101" s="70">
        <v>25674153</v>
      </c>
      <c r="Q101" s="148"/>
    </row>
    <row r="102" spans="1:17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  <c r="Q102" s="148"/>
    </row>
    <row r="103" spans="1:17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  <c r="Q103" s="223"/>
    </row>
    <row r="104" spans="1:17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  <c r="Q104" s="223"/>
    </row>
    <row r="105" spans="1:17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423535</v>
      </c>
      <c r="L105" s="244">
        <v>0</v>
      </c>
      <c r="M105" s="148">
        <v>423535</v>
      </c>
      <c r="N105" s="178"/>
      <c r="O105" s="245">
        <v>0</v>
      </c>
      <c r="P105" s="148">
        <v>423535</v>
      </c>
      <c r="Q105" s="223"/>
    </row>
    <row r="106" spans="1:17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420928</v>
      </c>
      <c r="L106" s="244">
        <v>0</v>
      </c>
      <c r="M106" s="148">
        <v>420928</v>
      </c>
      <c r="N106" s="178"/>
      <c r="O106" s="245">
        <v>0</v>
      </c>
      <c r="P106" s="148">
        <v>420928</v>
      </c>
      <c r="Q106" s="223"/>
    </row>
    <row r="107" spans="1:17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73845</v>
      </c>
      <c r="L107" s="244"/>
      <c r="M107" s="148">
        <v>73845</v>
      </c>
      <c r="N107" s="178"/>
      <c r="O107" s="245">
        <v>0</v>
      </c>
      <c r="P107" s="148">
        <v>73845</v>
      </c>
      <c r="Q107" s="223"/>
    </row>
    <row r="108" spans="1:17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  <c r="Q108" s="223"/>
    </row>
    <row r="109" spans="1:17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  <c r="Q109" s="223"/>
    </row>
    <row r="110" spans="1:17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  <c r="Q110" s="223"/>
    </row>
    <row r="111" spans="1:17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  <c r="Q111" s="223"/>
    </row>
    <row r="112" spans="1:17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918308</v>
      </c>
      <c r="L112" s="259">
        <v>0</v>
      </c>
      <c r="M112" s="240">
        <v>918308</v>
      </c>
      <c r="N112" s="239"/>
      <c r="O112" s="240">
        <v>0</v>
      </c>
      <c r="P112" s="81">
        <v>918308</v>
      </c>
      <c r="Q112" s="223"/>
    </row>
    <row r="113" spans="1:17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26471230.09</v>
      </c>
      <c r="L113" s="240">
        <v>0</v>
      </c>
      <c r="M113" s="240">
        <v>26471230</v>
      </c>
      <c r="N113" s="239"/>
      <c r="O113" s="240">
        <v>121231</v>
      </c>
      <c r="P113" s="240">
        <v>26592461</v>
      </c>
      <c r="Q113" s="223"/>
    </row>
    <row r="114" spans="1:17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  <c r="Q114" s="217"/>
    </row>
    <row r="115" spans="1:17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  <c r="Q115" s="218"/>
    </row>
    <row r="116" spans="1:17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27320953.989999998</v>
      </c>
      <c r="L116" s="244">
        <v>0</v>
      </c>
      <c r="M116" s="148">
        <v>27320953.989999998</v>
      </c>
      <c r="N116" s="178"/>
      <c r="O116" s="245">
        <v>825738</v>
      </c>
      <c r="P116" s="148">
        <v>28146692</v>
      </c>
      <c r="Q116" s="231"/>
    </row>
    <row r="117" spans="1:17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  <c r="Q117" s="222"/>
    </row>
    <row r="118" spans="1:17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  <c r="Q118" s="222"/>
    </row>
    <row r="119" spans="1:17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4979365</v>
      </c>
      <c r="P119" s="148">
        <v>4979365</v>
      </c>
      <c r="Q119" s="148"/>
    </row>
    <row r="120" spans="1:17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  <c r="Q120" s="148"/>
    </row>
    <row r="121" spans="1:17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15975878</v>
      </c>
      <c r="P121" s="148">
        <v>15975878</v>
      </c>
      <c r="Q121" s="148"/>
    </row>
    <row r="122" spans="1:17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291980.40000000002</v>
      </c>
      <c r="L122" s="244">
        <v>0</v>
      </c>
      <c r="M122" s="148">
        <v>291980.40000000002</v>
      </c>
      <c r="N122" s="178"/>
      <c r="O122" s="245">
        <v>0</v>
      </c>
      <c r="P122" s="148">
        <v>291980</v>
      </c>
      <c r="Q122" s="148"/>
    </row>
    <row r="123" spans="1:17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106286.83</v>
      </c>
      <c r="L123" s="244">
        <v>0</v>
      </c>
      <c r="M123" s="148">
        <v>106286.83</v>
      </c>
      <c r="N123" s="178"/>
      <c r="O123" s="245">
        <v>0</v>
      </c>
      <c r="P123" s="148">
        <v>106287</v>
      </c>
      <c r="Q123" s="148"/>
    </row>
    <row r="124" spans="1:17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9270390.25</v>
      </c>
      <c r="L124" s="244">
        <v>0</v>
      </c>
      <c r="M124" s="148">
        <v>9270390.25</v>
      </c>
      <c r="N124" s="178"/>
      <c r="O124" s="245">
        <v>0</v>
      </c>
      <c r="P124" s="148">
        <v>9270390</v>
      </c>
      <c r="Q124" s="148"/>
    </row>
    <row r="125" spans="1:17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  <c r="Q125" s="148"/>
    </row>
    <row r="126" spans="1:17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  <c r="Q126" s="148"/>
    </row>
    <row r="127" spans="1:17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-2319512.29</v>
      </c>
      <c r="L127" s="257">
        <v>0</v>
      </c>
      <c r="M127" s="251">
        <v>-2319512.29</v>
      </c>
      <c r="N127" s="178"/>
      <c r="O127" s="266">
        <v>1296463</v>
      </c>
      <c r="P127" s="251">
        <v>-1023049</v>
      </c>
      <c r="Q127" s="148"/>
    </row>
    <row r="128" spans="1:17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  <c r="Q128" s="219"/>
    </row>
    <row r="129" spans="1:17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34670099.18</v>
      </c>
      <c r="L129" s="265">
        <v>0</v>
      </c>
      <c r="M129" s="204">
        <v>34670099</v>
      </c>
      <c r="N129" s="183"/>
      <c r="O129" s="204">
        <v>23077444</v>
      </c>
      <c r="P129" s="204">
        <v>57747543</v>
      </c>
      <c r="Q129" s="148"/>
    </row>
    <row r="130" spans="1:17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  <c r="Q130" s="217"/>
    </row>
    <row r="131" spans="1:17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61141329.269999996</v>
      </c>
      <c r="L131" s="259">
        <v>0</v>
      </c>
      <c r="M131" s="240">
        <v>61141329</v>
      </c>
      <c r="N131" s="239"/>
      <c r="O131" s="240">
        <v>23198675</v>
      </c>
      <c r="P131" s="240">
        <v>84340004</v>
      </c>
      <c r="Q131" s="223"/>
    </row>
    <row r="132" spans="1:17" s="146" customFormat="1" ht="11.2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  <c r="Q132" s="217"/>
    </row>
    <row r="133" spans="1:17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30"/>
    </row>
    <row r="134" spans="1:17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  <c r="Q134" s="217"/>
    </row>
    <row r="135" spans="1:17" ht="12.75" customHeight="1">
      <c r="K135" s="142">
        <v>0</v>
      </c>
      <c r="L135" s="142">
        <v>5.8207660913467407E-11</v>
      </c>
      <c r="M135" s="142">
        <v>0</v>
      </c>
      <c r="N135" s="163"/>
      <c r="O135" s="142">
        <v>0</v>
      </c>
      <c r="P135" s="142">
        <v>0</v>
      </c>
      <c r="Q135" s="206"/>
    </row>
    <row r="136" spans="1:17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  <c r="Q136" s="212"/>
    </row>
    <row r="137" spans="1:17">
      <c r="L137" s="213" t="s">
        <v>169</v>
      </c>
      <c r="M137" s="212"/>
      <c r="N137" s="212"/>
      <c r="O137" s="212"/>
      <c r="P137" s="212"/>
      <c r="Q137" s="212"/>
    </row>
    <row r="138" spans="1:17">
      <c r="M138" s="212"/>
      <c r="N138" s="212"/>
      <c r="O138" s="212"/>
      <c r="P138" s="212"/>
      <c r="Q138" s="212"/>
    </row>
    <row r="139" spans="1:17">
      <c r="M139" s="212"/>
      <c r="N139" s="212"/>
      <c r="O139" s="212"/>
      <c r="P139" s="212"/>
      <c r="Q139" s="212"/>
    </row>
    <row r="140" spans="1:17">
      <c r="M140" s="212"/>
      <c r="N140" s="212"/>
      <c r="O140" s="212"/>
      <c r="P140" s="212"/>
      <c r="Q140" s="212"/>
    </row>
    <row r="141" spans="1:17">
      <c r="M141" s="212"/>
      <c r="N141" s="212"/>
      <c r="O141" s="212"/>
      <c r="P141" s="212"/>
      <c r="Q141" s="212"/>
    </row>
    <row r="142" spans="1:17">
      <c r="M142" s="212"/>
      <c r="N142" s="212"/>
      <c r="O142" s="212"/>
      <c r="P142" s="212"/>
      <c r="Q142" s="212"/>
    </row>
    <row r="143" spans="1:17">
      <c r="M143" s="212"/>
      <c r="N143" s="212"/>
      <c r="O143" s="212"/>
      <c r="P143" s="212"/>
      <c r="Q143" s="212"/>
    </row>
    <row r="144" spans="1:17">
      <c r="M144" s="212"/>
      <c r="N144" s="212"/>
      <c r="O144" s="212"/>
      <c r="P144" s="212"/>
      <c r="Q144" s="212"/>
    </row>
    <row r="145" spans="1:17">
      <c r="A145" s="141"/>
      <c r="B145" s="141"/>
      <c r="C145" s="141"/>
      <c r="L145" s="141"/>
      <c r="M145" s="212"/>
      <c r="N145" s="212"/>
      <c r="O145" s="212"/>
      <c r="P145" s="212"/>
      <c r="Q145" s="212"/>
    </row>
    <row r="146" spans="1:17">
      <c r="A146" s="141"/>
      <c r="B146" s="141"/>
      <c r="C146" s="141"/>
      <c r="L146" s="141"/>
      <c r="M146" s="212"/>
      <c r="N146" s="212"/>
      <c r="O146" s="212"/>
      <c r="P146" s="212"/>
      <c r="Q146" s="212"/>
    </row>
    <row r="147" spans="1:17">
      <c r="A147" s="141"/>
      <c r="B147" s="141"/>
      <c r="C147" s="141"/>
      <c r="L147" s="141"/>
      <c r="M147" s="212"/>
      <c r="N147" s="212"/>
      <c r="O147" s="212"/>
      <c r="P147" s="212"/>
      <c r="Q147" s="212"/>
    </row>
    <row r="148" spans="1:17">
      <c r="A148" s="141"/>
      <c r="B148" s="141"/>
      <c r="C148" s="141"/>
      <c r="L148" s="141"/>
      <c r="M148" s="212"/>
      <c r="N148" s="212"/>
      <c r="O148" s="212"/>
      <c r="P148" s="212"/>
      <c r="Q148" s="212"/>
    </row>
    <row r="149" spans="1:17">
      <c r="A149" s="141"/>
      <c r="B149" s="141"/>
      <c r="C149" s="141"/>
      <c r="L149" s="141"/>
      <c r="M149" s="212"/>
      <c r="N149" s="212"/>
      <c r="O149" s="212"/>
      <c r="P149" s="212"/>
      <c r="Q149" s="212"/>
    </row>
    <row r="150" spans="1:17">
      <c r="A150" s="141"/>
      <c r="B150" s="141"/>
      <c r="C150" s="141"/>
      <c r="L150" s="141"/>
      <c r="M150" s="212"/>
      <c r="N150" s="212"/>
      <c r="O150" s="212"/>
      <c r="P150" s="212"/>
      <c r="Q150" s="212"/>
    </row>
    <row r="151" spans="1:17">
      <c r="A151" s="141"/>
      <c r="B151" s="141"/>
      <c r="C151" s="141"/>
      <c r="L151" s="141"/>
      <c r="M151" s="212"/>
      <c r="N151" s="212"/>
      <c r="O151" s="212"/>
      <c r="P151" s="212"/>
      <c r="Q151" s="212"/>
    </row>
    <row r="152" spans="1:17">
      <c r="A152" s="141"/>
      <c r="B152" s="141"/>
      <c r="C152" s="141"/>
      <c r="L152" s="141"/>
      <c r="M152" s="212"/>
      <c r="N152" s="212"/>
      <c r="O152" s="212"/>
      <c r="P152" s="212"/>
      <c r="Q152" s="212"/>
    </row>
    <row r="153" spans="1:17">
      <c r="A153" s="141"/>
      <c r="B153" s="141"/>
      <c r="C153" s="141"/>
      <c r="L153" s="141"/>
      <c r="M153" s="212"/>
      <c r="N153" s="212"/>
      <c r="O153" s="212"/>
      <c r="P153" s="212"/>
      <c r="Q153" s="212"/>
    </row>
    <row r="154" spans="1:17">
      <c r="A154" s="141"/>
      <c r="B154" s="141"/>
      <c r="C154" s="141"/>
      <c r="L154" s="141"/>
      <c r="M154" s="212"/>
      <c r="N154" s="212"/>
      <c r="O154" s="212"/>
      <c r="P154" s="212"/>
      <c r="Q154" s="212"/>
    </row>
    <row r="155" spans="1:17">
      <c r="A155" s="141"/>
      <c r="B155" s="141"/>
      <c r="C155" s="141"/>
      <c r="L155" s="141"/>
      <c r="M155" s="212"/>
      <c r="N155" s="212"/>
      <c r="O155" s="212"/>
      <c r="P155" s="212"/>
      <c r="Q155" s="212"/>
    </row>
    <row r="156" spans="1:17">
      <c r="A156" s="141"/>
      <c r="B156" s="141"/>
      <c r="C156" s="141"/>
      <c r="L156" s="141"/>
      <c r="M156" s="212"/>
      <c r="N156" s="212"/>
      <c r="O156" s="212"/>
      <c r="P156" s="212"/>
      <c r="Q156" s="212"/>
    </row>
    <row r="157" spans="1:17">
      <c r="A157" s="141"/>
      <c r="B157" s="141"/>
      <c r="C157" s="141"/>
      <c r="L157" s="141"/>
      <c r="M157" s="212"/>
      <c r="N157" s="212"/>
      <c r="O157" s="212"/>
      <c r="P157" s="212"/>
      <c r="Q157" s="212"/>
    </row>
    <row r="168" spans="1:17">
      <c r="A168" s="141"/>
      <c r="B168" s="141"/>
      <c r="C168" s="141"/>
      <c r="H168" s="143"/>
      <c r="O168" s="143"/>
      <c r="P168" s="143"/>
      <c r="Q168" s="143"/>
    </row>
    <row r="169" spans="1:17">
      <c r="A169" s="141"/>
      <c r="B169" s="141"/>
      <c r="C169" s="141"/>
      <c r="H169" s="143"/>
      <c r="O169" s="143"/>
      <c r="P169" s="143"/>
      <c r="Q169" s="143"/>
    </row>
    <row r="170" spans="1:17">
      <c r="A170" s="141"/>
      <c r="B170" s="141"/>
      <c r="C170" s="141"/>
      <c r="H170" s="143"/>
      <c r="O170" s="143"/>
      <c r="P170" s="143"/>
      <c r="Q170" s="143"/>
    </row>
    <row r="171" spans="1:17">
      <c r="A171" s="141"/>
      <c r="B171" s="141"/>
      <c r="C171" s="141"/>
      <c r="H171" s="143"/>
      <c r="O171" s="143"/>
      <c r="P171" s="143"/>
      <c r="Q171" s="143"/>
    </row>
    <row r="172" spans="1:17">
      <c r="A172" s="141"/>
      <c r="B172" s="141"/>
      <c r="C172" s="141"/>
      <c r="H172" s="143"/>
      <c r="O172" s="143"/>
      <c r="P172" s="143"/>
      <c r="Q172" s="143"/>
    </row>
    <row r="173" spans="1:17">
      <c r="A173" s="141"/>
      <c r="B173" s="141"/>
      <c r="C173" s="141"/>
      <c r="H173" s="143"/>
      <c r="O173" s="143"/>
      <c r="P173" s="143"/>
      <c r="Q173" s="143"/>
    </row>
    <row r="174" spans="1:17">
      <c r="A174" s="141"/>
      <c r="B174" s="141"/>
      <c r="C174" s="141"/>
      <c r="H174" s="143"/>
      <c r="O174" s="143"/>
      <c r="P174" s="143"/>
      <c r="Q174" s="143"/>
    </row>
    <row r="175" spans="1:17">
      <c r="A175" s="141"/>
      <c r="B175" s="141"/>
      <c r="C175" s="141"/>
      <c r="H175" s="143"/>
      <c r="O175" s="143"/>
      <c r="P175" s="143"/>
      <c r="Q175" s="143"/>
    </row>
    <row r="176" spans="1:17">
      <c r="A176" s="141"/>
      <c r="B176" s="141"/>
      <c r="C176" s="141"/>
      <c r="H176" s="143"/>
      <c r="O176" s="143"/>
      <c r="P176" s="143"/>
      <c r="Q176" s="143"/>
    </row>
    <row r="177" spans="1:17">
      <c r="A177" s="141"/>
      <c r="B177" s="141"/>
      <c r="C177" s="141"/>
      <c r="H177" s="143"/>
      <c r="O177" s="143"/>
      <c r="P177" s="143"/>
      <c r="Q177" s="143"/>
    </row>
    <row r="178" spans="1:17">
      <c r="A178" s="141"/>
      <c r="B178" s="141"/>
      <c r="C178" s="141"/>
      <c r="H178" s="143"/>
      <c r="O178" s="143"/>
      <c r="P178" s="143"/>
      <c r="Q178" s="143"/>
    </row>
    <row r="179" spans="1:17">
      <c r="A179" s="141"/>
      <c r="B179" s="141"/>
      <c r="C179" s="141"/>
      <c r="H179" s="143"/>
      <c r="O179" s="143"/>
      <c r="P179" s="143"/>
      <c r="Q179" s="143"/>
    </row>
  </sheetData>
  <sheetProtection formatColumns="0" formatRows="0"/>
  <conditionalFormatting sqref="O119 M119 O12:O23 M116 O121:O126 O116 O87:O97 M87:M97 M121:M127 M28:M35 O28:O35 M13:M23 O55:O75 M55:M75">
    <cfRule type="cellIs" dxfId="254" priority="24" operator="notEqual">
      <formula>0</formula>
    </cfRule>
    <cfRule type="containsBlanks" dxfId="253" priority="25">
      <formula>LEN(TRIM(M12))=0</formula>
    </cfRule>
  </conditionalFormatting>
  <conditionalFormatting sqref="O12">
    <cfRule type="cellIs" dxfId="252" priority="23" operator="notEqual">
      <formula>O25</formula>
    </cfRule>
  </conditionalFormatting>
  <conditionalFormatting sqref="M55">
    <cfRule type="cellIs" dxfId="251" priority="22" operator="notEqual">
      <formula>M77</formula>
    </cfRule>
  </conditionalFormatting>
  <conditionalFormatting sqref="O55">
    <cfRule type="cellIs" dxfId="250" priority="21" operator="notEqual">
      <formula>O77</formula>
    </cfRule>
  </conditionalFormatting>
  <conditionalFormatting sqref="M92:M95 K92:K95">
    <cfRule type="cellIs" dxfId="249" priority="20" operator="notEqual">
      <formula>K103</formula>
    </cfRule>
  </conditionalFormatting>
  <conditionalFormatting sqref="O87">
    <cfRule type="cellIs" dxfId="248" priority="19" operator="notEqual">
      <formula>O101</formula>
    </cfRule>
  </conditionalFormatting>
  <conditionalFormatting sqref="M135 O135">
    <cfRule type="cellIs" dxfId="247" priority="13" operator="notEqual">
      <formula>0</formula>
    </cfRule>
    <cfRule type="cellIs" dxfId="246" priority="14" operator="equal">
      <formula>0</formula>
    </cfRule>
  </conditionalFormatting>
  <conditionalFormatting sqref="P135">
    <cfRule type="cellIs" dxfId="245" priority="11" operator="notEqual">
      <formula>0</formula>
    </cfRule>
    <cfRule type="cellIs" dxfId="244" priority="12" operator="equal">
      <formula>0</formula>
    </cfRule>
  </conditionalFormatting>
  <conditionalFormatting sqref="K135">
    <cfRule type="cellIs" dxfId="243" priority="3" operator="notEqual">
      <formula>0</formula>
    </cfRule>
    <cfRule type="cellIs" dxfId="242" priority="4" operator="equal">
      <formula>0</formula>
    </cfRule>
  </conditionalFormatting>
  <conditionalFormatting sqref="L135">
    <cfRule type="cellIs" dxfId="241" priority="1" operator="notEqual">
      <formula>0</formula>
    </cfRule>
    <cfRule type="cellIs" dxfId="240" priority="2" operator="equal">
      <formula>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237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3803566.2</v>
      </c>
      <c r="L12" s="248"/>
      <c r="M12" s="148">
        <v>3803566.2</v>
      </c>
      <c r="N12" s="249"/>
      <c r="O12" s="247">
        <v>1851704</v>
      </c>
      <c r="P12" s="148">
        <v>5655270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796479.26</v>
      </c>
      <c r="L13" s="245">
        <v>0</v>
      </c>
      <c r="M13" s="148">
        <v>796479.26</v>
      </c>
      <c r="N13" s="177"/>
      <c r="O13" s="245">
        <v>0</v>
      </c>
      <c r="P13" s="148">
        <v>796479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15641740</v>
      </c>
      <c r="P14" s="148">
        <v>15641740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898828.99</v>
      </c>
      <c r="L16" s="245">
        <v>0</v>
      </c>
      <c r="M16" s="148">
        <v>898828.99</v>
      </c>
      <c r="N16" s="177"/>
      <c r="O16" s="245">
        <v>15042</v>
      </c>
      <c r="P16" s="148">
        <v>913871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315257.81</v>
      </c>
      <c r="L18" s="245">
        <v>0</v>
      </c>
      <c r="M18" s="148">
        <v>315257.81</v>
      </c>
      <c r="N18" s="177"/>
      <c r="O18" s="245">
        <v>0</v>
      </c>
      <c r="P18" s="148">
        <v>315258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83205.19</v>
      </c>
      <c r="L19" s="245">
        <v>0</v>
      </c>
      <c r="M19" s="148">
        <v>83205.19</v>
      </c>
      <c r="N19" s="177"/>
      <c r="O19" s="245">
        <v>0</v>
      </c>
      <c r="P19" s="148">
        <v>83205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181487.25</v>
      </c>
      <c r="L21" s="245">
        <v>0</v>
      </c>
      <c r="M21" s="148">
        <v>181487.25</v>
      </c>
      <c r="N21" s="177"/>
      <c r="O21" s="245">
        <v>15500</v>
      </c>
      <c r="P21" s="148">
        <v>196987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6078824.7000000002</v>
      </c>
      <c r="L25" s="252">
        <v>0</v>
      </c>
      <c r="M25" s="253">
        <v>6078825</v>
      </c>
      <c r="N25" s="178"/>
      <c r="O25" s="253">
        <v>17523986</v>
      </c>
      <c r="P25" s="253">
        <v>23602810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5908623.5</v>
      </c>
      <c r="L28" s="254">
        <v>0</v>
      </c>
      <c r="M28" s="148">
        <v>5908623.5</v>
      </c>
      <c r="N28" s="177"/>
      <c r="O28" s="245">
        <v>0</v>
      </c>
      <c r="P28" s="148">
        <v>5908624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6751022</v>
      </c>
      <c r="P29" s="148">
        <v>6751022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57280656.010000005</v>
      </c>
      <c r="L33" s="245">
        <v>0</v>
      </c>
      <c r="M33" s="148">
        <v>57280656.010000005</v>
      </c>
      <c r="N33" s="177"/>
      <c r="O33" s="245">
        <v>0</v>
      </c>
      <c r="P33" s="148">
        <v>57280656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6750754.6799999997</v>
      </c>
      <c r="L34" s="245">
        <v>0</v>
      </c>
      <c r="M34" s="148">
        <v>6750754.6799999997</v>
      </c>
      <c r="N34" s="177"/>
      <c r="O34" s="245">
        <v>0</v>
      </c>
      <c r="P34" s="148">
        <v>6750755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2397.2199999999998</v>
      </c>
      <c r="L35" s="250">
        <v>0</v>
      </c>
      <c r="M35" s="251">
        <v>2397.2199999999998</v>
      </c>
      <c r="N35" s="177"/>
      <c r="O35" s="250">
        <v>1280921</v>
      </c>
      <c r="P35" s="251">
        <v>1283318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69942431.409999996</v>
      </c>
      <c r="L37" s="252">
        <v>0</v>
      </c>
      <c r="M37" s="185">
        <v>69942431</v>
      </c>
      <c r="N37" s="177"/>
      <c r="O37" s="185">
        <v>8031943</v>
      </c>
      <c r="P37" s="185">
        <v>77974375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76021256.109999999</v>
      </c>
      <c r="L39" s="256">
        <v>0</v>
      </c>
      <c r="M39" s="204">
        <v>76021256</v>
      </c>
      <c r="N39" s="183"/>
      <c r="O39" s="70">
        <v>25555929</v>
      </c>
      <c r="P39" s="70">
        <v>101577185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3496800.97</v>
      </c>
      <c r="L43" s="244">
        <v>0</v>
      </c>
      <c r="M43" s="148">
        <v>3496800.97</v>
      </c>
      <c r="N43" s="177"/>
      <c r="O43" s="245">
        <v>0</v>
      </c>
      <c r="P43" s="148">
        <v>3496801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751919.48</v>
      </c>
      <c r="L44" s="244">
        <v>0</v>
      </c>
      <c r="M44" s="148">
        <v>751919.48</v>
      </c>
      <c r="N44" s="177"/>
      <c r="O44" s="245">
        <v>0</v>
      </c>
      <c r="P44" s="148">
        <v>751919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40723</v>
      </c>
      <c r="L45" s="244">
        <v>0</v>
      </c>
      <c r="M45" s="148">
        <v>40723</v>
      </c>
      <c r="N45" s="177"/>
      <c r="O45" s="245">
        <v>0</v>
      </c>
      <c r="P45" s="148">
        <v>40723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4289443.45</v>
      </c>
      <c r="L50" s="259">
        <v>0</v>
      </c>
      <c r="M50" s="240">
        <v>4289443</v>
      </c>
      <c r="N50" s="239"/>
      <c r="O50" s="240">
        <v>0</v>
      </c>
      <c r="P50" s="240">
        <v>4289443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80310699.560000002</v>
      </c>
      <c r="L51" s="259">
        <v>0</v>
      </c>
      <c r="M51" s="240">
        <v>80310699</v>
      </c>
      <c r="N51" s="239"/>
      <c r="O51" s="240">
        <v>25555929</v>
      </c>
      <c r="P51" s="70">
        <v>105866628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856409.91999999981</v>
      </c>
      <c r="L55" s="244">
        <v>0</v>
      </c>
      <c r="M55" s="260">
        <v>856409.91999999981</v>
      </c>
      <c r="N55" s="249"/>
      <c r="O55" s="247">
        <v>190588</v>
      </c>
      <c r="P55" s="148">
        <v>1046998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1053191.74</v>
      </c>
      <c r="L57" s="244">
        <v>0</v>
      </c>
      <c r="M57" s="148">
        <v>1053191.74</v>
      </c>
      <c r="N57" s="178"/>
      <c r="O57" s="245">
        <v>0</v>
      </c>
      <c r="P57" s="148">
        <v>1053192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173982.36</v>
      </c>
      <c r="L59" s="244">
        <v>0</v>
      </c>
      <c r="M59" s="148">
        <v>173982.36</v>
      </c>
      <c r="N59" s="178"/>
      <c r="O59" s="245">
        <v>0</v>
      </c>
      <c r="P59" s="148">
        <v>173982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54732.53</v>
      </c>
      <c r="L61" s="244">
        <v>0</v>
      </c>
      <c r="M61" s="148">
        <v>54732.53</v>
      </c>
      <c r="N61" s="178"/>
      <c r="O61" s="245">
        <v>0</v>
      </c>
      <c r="P61" s="148">
        <v>54733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134693.28</v>
      </c>
      <c r="L63" s="244">
        <v>0</v>
      </c>
      <c r="M63" s="148">
        <v>134693.28</v>
      </c>
      <c r="N63" s="178"/>
      <c r="O63" s="245">
        <v>0</v>
      </c>
      <c r="P63" s="148">
        <v>134693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279877.13</v>
      </c>
      <c r="L71" s="244">
        <v>0</v>
      </c>
      <c r="M71" s="148">
        <v>279877.13</v>
      </c>
      <c r="N71" s="181"/>
      <c r="O71" s="245">
        <v>0</v>
      </c>
      <c r="P71" s="148">
        <v>279877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68870</v>
      </c>
      <c r="L73" s="244">
        <v>0</v>
      </c>
      <c r="M73" s="148">
        <v>68870</v>
      </c>
      <c r="N73" s="181"/>
      <c r="O73" s="245">
        <v>0</v>
      </c>
      <c r="P73" s="148">
        <v>68870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2120</v>
      </c>
      <c r="L74" s="244">
        <v>0</v>
      </c>
      <c r="M74" s="148">
        <v>2120</v>
      </c>
      <c r="N74" s="181"/>
      <c r="O74" s="245">
        <v>0</v>
      </c>
      <c r="P74" s="148">
        <v>2120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2623876.959999999</v>
      </c>
      <c r="L77" s="264">
        <v>0</v>
      </c>
      <c r="M77" s="70">
        <v>2623877</v>
      </c>
      <c r="N77" s="178"/>
      <c r="O77" s="70">
        <v>190588</v>
      </c>
      <c r="P77" s="70">
        <v>2814465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1603401.22</v>
      </c>
      <c r="L93" s="244">
        <v>0</v>
      </c>
      <c r="M93" s="148">
        <v>1603401.22</v>
      </c>
      <c r="N93" s="178"/>
      <c r="O93" s="245">
        <v>0</v>
      </c>
      <c r="P93" s="148">
        <v>1603401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11312112</v>
      </c>
      <c r="L94" s="244">
        <v>0</v>
      </c>
      <c r="M94" s="148">
        <v>11312112</v>
      </c>
      <c r="N94" s="178"/>
      <c r="O94" s="245">
        <v>0</v>
      </c>
      <c r="P94" s="148">
        <v>11312112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4226381</v>
      </c>
      <c r="L95" s="244">
        <v>0</v>
      </c>
      <c r="M95" s="148">
        <v>4226381</v>
      </c>
      <c r="N95" s="178"/>
      <c r="O95" s="245">
        <v>0</v>
      </c>
      <c r="P95" s="148">
        <v>4226381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539657</v>
      </c>
      <c r="L96" s="244">
        <v>0</v>
      </c>
      <c r="M96" s="148">
        <v>539657</v>
      </c>
      <c r="N96" s="181"/>
      <c r="O96" s="245">
        <v>0</v>
      </c>
      <c r="P96" s="148">
        <v>539657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17681551.219999999</v>
      </c>
      <c r="L99" s="185">
        <v>0</v>
      </c>
      <c r="M99" s="203">
        <v>17681551</v>
      </c>
      <c r="N99" s="178"/>
      <c r="O99" s="203">
        <v>0</v>
      </c>
      <c r="P99" s="203">
        <v>17681551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20305428.18</v>
      </c>
      <c r="L101" s="265">
        <v>0</v>
      </c>
      <c r="M101" s="204">
        <v>20305428</v>
      </c>
      <c r="N101" s="183"/>
      <c r="O101" s="70">
        <v>190588</v>
      </c>
      <c r="P101" s="70">
        <v>20496016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272887</v>
      </c>
      <c r="L105" s="244">
        <v>0</v>
      </c>
      <c r="M105" s="148">
        <v>272887</v>
      </c>
      <c r="N105" s="178"/>
      <c r="O105" s="245">
        <v>0</v>
      </c>
      <c r="P105" s="148">
        <v>272887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545302</v>
      </c>
      <c r="L106" s="244">
        <v>0</v>
      </c>
      <c r="M106" s="148">
        <v>545302</v>
      </c>
      <c r="N106" s="178"/>
      <c r="O106" s="245">
        <v>0</v>
      </c>
      <c r="P106" s="148">
        <v>545302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183927</v>
      </c>
      <c r="L107" s="244"/>
      <c r="M107" s="148">
        <v>183927</v>
      </c>
      <c r="N107" s="178"/>
      <c r="O107" s="245">
        <v>0</v>
      </c>
      <c r="P107" s="148">
        <v>183927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1280921</v>
      </c>
      <c r="P108" s="148">
        <v>1280921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1002116</v>
      </c>
      <c r="L112" s="259">
        <v>0</v>
      </c>
      <c r="M112" s="240">
        <v>1002116</v>
      </c>
      <c r="N112" s="239"/>
      <c r="O112" s="240">
        <v>1280921</v>
      </c>
      <c r="P112" s="81">
        <v>2283037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21307544.18</v>
      </c>
      <c r="L113" s="240">
        <v>0</v>
      </c>
      <c r="M113" s="240">
        <v>21307544</v>
      </c>
      <c r="N113" s="239"/>
      <c r="O113" s="240">
        <v>1471509</v>
      </c>
      <c r="P113" s="240">
        <v>22779053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64031410.689999998</v>
      </c>
      <c r="L116" s="244">
        <v>0</v>
      </c>
      <c r="M116" s="148">
        <v>64031410.689999998</v>
      </c>
      <c r="N116" s="178"/>
      <c r="O116" s="245">
        <v>0</v>
      </c>
      <c r="P116" s="148">
        <v>64031411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6751022</v>
      </c>
      <c r="P119" s="148">
        <v>6751022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5529917</v>
      </c>
      <c r="P121" s="148">
        <v>5529917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475916.13</v>
      </c>
      <c r="L122" s="244">
        <v>0</v>
      </c>
      <c r="M122" s="148">
        <v>475916.13</v>
      </c>
      <c r="N122" s="178"/>
      <c r="O122" s="245">
        <v>5790900</v>
      </c>
      <c r="P122" s="148">
        <v>6266816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36746.49</v>
      </c>
      <c r="L123" s="244">
        <v>0</v>
      </c>
      <c r="M123" s="148">
        <v>36746.49</v>
      </c>
      <c r="N123" s="178"/>
      <c r="O123" s="245">
        <v>0</v>
      </c>
      <c r="P123" s="148">
        <v>36746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5908623.5</v>
      </c>
      <c r="L124" s="244">
        <v>0</v>
      </c>
      <c r="M124" s="148">
        <v>5908623.5</v>
      </c>
      <c r="N124" s="178"/>
      <c r="O124" s="245">
        <v>2214404</v>
      </c>
      <c r="P124" s="148">
        <v>8123028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2113003</v>
      </c>
      <c r="P126" s="148">
        <v>2113003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-11449541.43</v>
      </c>
      <c r="L127" s="257">
        <v>0</v>
      </c>
      <c r="M127" s="251">
        <v>-11449541.43</v>
      </c>
      <c r="N127" s="178"/>
      <c r="O127" s="266">
        <v>1685174</v>
      </c>
      <c r="P127" s="251">
        <v>-9764368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59003155.380000003</v>
      </c>
      <c r="L129" s="265">
        <v>0</v>
      </c>
      <c r="M129" s="204">
        <v>59003156</v>
      </c>
      <c r="N129" s="183"/>
      <c r="O129" s="204">
        <v>24084420</v>
      </c>
      <c r="P129" s="204">
        <v>83087575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80310699.560000002</v>
      </c>
      <c r="L131" s="259">
        <v>0</v>
      </c>
      <c r="M131" s="240">
        <v>80310700</v>
      </c>
      <c r="N131" s="239"/>
      <c r="O131" s="240">
        <v>25555929</v>
      </c>
      <c r="P131" s="240">
        <v>105866628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39" priority="24" operator="notEqual">
      <formula>0</formula>
    </cfRule>
    <cfRule type="containsBlanks" dxfId="238" priority="25">
      <formula>LEN(TRIM(M12))=0</formula>
    </cfRule>
  </conditionalFormatting>
  <conditionalFormatting sqref="O12">
    <cfRule type="cellIs" dxfId="237" priority="23" operator="notEqual">
      <formula>O25</formula>
    </cfRule>
  </conditionalFormatting>
  <conditionalFormatting sqref="M55">
    <cfRule type="cellIs" dxfId="236" priority="22" operator="notEqual">
      <formula>M77</formula>
    </cfRule>
  </conditionalFormatting>
  <conditionalFormatting sqref="O55">
    <cfRule type="cellIs" dxfId="235" priority="21" operator="notEqual">
      <formula>O77</formula>
    </cfRule>
  </conditionalFormatting>
  <conditionalFormatting sqref="M92:M95 K92:K95">
    <cfRule type="cellIs" dxfId="234" priority="20" operator="notEqual">
      <formula>K103</formula>
    </cfRule>
  </conditionalFormatting>
  <conditionalFormatting sqref="O87">
    <cfRule type="cellIs" dxfId="233" priority="19" operator="notEqual">
      <formula>O101</formula>
    </cfRule>
  </conditionalFormatting>
  <conditionalFormatting sqref="M135 O135">
    <cfRule type="cellIs" dxfId="232" priority="13" operator="notEqual">
      <formula>0</formula>
    </cfRule>
    <cfRule type="cellIs" dxfId="231" priority="14" operator="equal">
      <formula>0</formula>
    </cfRule>
  </conditionalFormatting>
  <conditionalFormatting sqref="P135">
    <cfRule type="cellIs" dxfId="230" priority="11" operator="notEqual">
      <formula>0</formula>
    </cfRule>
    <cfRule type="cellIs" dxfId="229" priority="12" operator="equal">
      <formula>0</formula>
    </cfRule>
  </conditionalFormatting>
  <conditionalFormatting sqref="K135">
    <cfRule type="cellIs" dxfId="228" priority="3" operator="notEqual">
      <formula>0</formula>
    </cfRule>
    <cfRule type="cellIs" dxfId="227" priority="4" operator="equal">
      <formula>0</formula>
    </cfRule>
  </conditionalFormatting>
  <conditionalFormatting sqref="L135">
    <cfRule type="cellIs" dxfId="226" priority="1" operator="notEqual">
      <formula>0</formula>
    </cfRule>
    <cfRule type="cellIs" dxfId="22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6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20505894.789999999</v>
      </c>
      <c r="L12" s="248"/>
      <c r="M12" s="148">
        <v>20505894.789999999</v>
      </c>
      <c r="N12" s="249"/>
      <c r="O12" s="247">
        <v>533192</v>
      </c>
      <c r="P12" s="148">
        <v>21039087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6094341.2599999998</v>
      </c>
      <c r="L13" s="245">
        <v>0</v>
      </c>
      <c r="M13" s="148">
        <v>6094341.2599999998</v>
      </c>
      <c r="N13" s="177"/>
      <c r="O13" s="245">
        <v>0</v>
      </c>
      <c r="P13" s="148">
        <v>6094341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2364332.5900000008</v>
      </c>
      <c r="L16" s="245">
        <v>0</v>
      </c>
      <c r="M16" s="148">
        <v>2364332.5900000008</v>
      </c>
      <c r="N16" s="177"/>
      <c r="O16" s="245">
        <v>0</v>
      </c>
      <c r="P16" s="148">
        <v>2364333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3072932.4</v>
      </c>
      <c r="L18" s="245">
        <v>0</v>
      </c>
      <c r="M18" s="148">
        <v>3072932.4</v>
      </c>
      <c r="N18" s="177"/>
      <c r="O18" s="245">
        <v>0</v>
      </c>
      <c r="P18" s="148">
        <v>3072932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207400.95</v>
      </c>
      <c r="L19" s="245">
        <v>0</v>
      </c>
      <c r="M19" s="148">
        <v>207400.95</v>
      </c>
      <c r="N19" s="177"/>
      <c r="O19" s="245">
        <v>0</v>
      </c>
      <c r="P19" s="148">
        <v>207401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13743.48</v>
      </c>
      <c r="L20" s="245">
        <v>0</v>
      </c>
      <c r="M20" s="148">
        <v>13743.48</v>
      </c>
      <c r="N20" s="177"/>
      <c r="O20" s="245">
        <v>0</v>
      </c>
      <c r="P20" s="148">
        <v>13743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1189380.22</v>
      </c>
      <c r="L21" s="245">
        <v>0</v>
      </c>
      <c r="M21" s="148">
        <v>1189380.22</v>
      </c>
      <c r="N21" s="177"/>
      <c r="O21" s="245">
        <v>54608</v>
      </c>
      <c r="P21" s="148">
        <v>1243988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33448025.689999994</v>
      </c>
      <c r="L25" s="252">
        <v>0</v>
      </c>
      <c r="M25" s="253">
        <v>33448026</v>
      </c>
      <c r="N25" s="178"/>
      <c r="O25" s="253">
        <v>587800</v>
      </c>
      <c r="P25" s="253">
        <v>34035825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17788479.949999999</v>
      </c>
      <c r="L28" s="254">
        <v>0</v>
      </c>
      <c r="M28" s="148">
        <v>17788479.949999999</v>
      </c>
      <c r="N28" s="177"/>
      <c r="O28" s="245">
        <v>0</v>
      </c>
      <c r="P28" s="148">
        <v>17788480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64287259</v>
      </c>
      <c r="P29" s="148">
        <v>64287259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91545789.660000026</v>
      </c>
      <c r="L33" s="245">
        <v>0</v>
      </c>
      <c r="M33" s="148">
        <v>91545789.660000026</v>
      </c>
      <c r="N33" s="177"/>
      <c r="O33" s="245">
        <v>0</v>
      </c>
      <c r="P33" s="148">
        <v>91545790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5674116.0800000001</v>
      </c>
      <c r="L34" s="245">
        <v>0</v>
      </c>
      <c r="M34" s="148">
        <v>5674116.0800000001</v>
      </c>
      <c r="N34" s="177"/>
      <c r="O34" s="245">
        <v>0</v>
      </c>
      <c r="P34" s="148">
        <v>5674116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4306.5</v>
      </c>
      <c r="L35" s="250">
        <v>0</v>
      </c>
      <c r="M35" s="251">
        <v>4306.5</v>
      </c>
      <c r="N35" s="177"/>
      <c r="O35" s="250">
        <v>2693699</v>
      </c>
      <c r="P35" s="251">
        <v>2698006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115012692.19000003</v>
      </c>
      <c r="L37" s="252">
        <v>0</v>
      </c>
      <c r="M37" s="185">
        <v>115012692</v>
      </c>
      <c r="N37" s="177"/>
      <c r="O37" s="185">
        <v>66980958</v>
      </c>
      <c r="P37" s="185">
        <v>181993651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148460717.88000003</v>
      </c>
      <c r="L39" s="256">
        <v>0</v>
      </c>
      <c r="M39" s="204">
        <v>148460718</v>
      </c>
      <c r="N39" s="183"/>
      <c r="O39" s="70">
        <v>67568758</v>
      </c>
      <c r="P39" s="70">
        <v>216029476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7853383</v>
      </c>
      <c r="L43" s="244">
        <v>0</v>
      </c>
      <c r="M43" s="148">
        <v>7853383</v>
      </c>
      <c r="N43" s="177"/>
      <c r="O43" s="245">
        <v>0</v>
      </c>
      <c r="P43" s="148">
        <v>7853383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1873109</v>
      </c>
      <c r="L44" s="244">
        <v>0</v>
      </c>
      <c r="M44" s="148">
        <v>1873109</v>
      </c>
      <c r="N44" s="177"/>
      <c r="O44" s="245">
        <v>0</v>
      </c>
      <c r="P44" s="148">
        <v>1873109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42663</v>
      </c>
      <c r="L45" s="244">
        <v>0</v>
      </c>
      <c r="M45" s="148">
        <v>42663</v>
      </c>
      <c r="N45" s="177"/>
      <c r="O45" s="245">
        <v>0</v>
      </c>
      <c r="P45" s="148">
        <v>42663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9769155</v>
      </c>
      <c r="L50" s="259">
        <v>0</v>
      </c>
      <c r="M50" s="240">
        <v>9769155</v>
      </c>
      <c r="N50" s="239"/>
      <c r="O50" s="240">
        <v>0</v>
      </c>
      <c r="P50" s="240">
        <v>9769155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158229872.88000003</v>
      </c>
      <c r="L51" s="259">
        <v>0</v>
      </c>
      <c r="M51" s="240">
        <v>158229873</v>
      </c>
      <c r="N51" s="239"/>
      <c r="O51" s="240">
        <v>67568758</v>
      </c>
      <c r="P51" s="70">
        <v>225798631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2403162.9499999997</v>
      </c>
      <c r="L55" s="244">
        <v>0</v>
      </c>
      <c r="M55" s="260">
        <v>2403162.9499999997</v>
      </c>
      <c r="N55" s="249"/>
      <c r="O55" s="247">
        <v>35098</v>
      </c>
      <c r="P55" s="148">
        <v>2438261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3629373.5600000005</v>
      </c>
      <c r="L57" s="244">
        <v>0</v>
      </c>
      <c r="M57" s="148">
        <v>3629373.5600000005</v>
      </c>
      <c r="N57" s="178"/>
      <c r="O57" s="245">
        <v>0</v>
      </c>
      <c r="P57" s="148">
        <v>3629374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21996.080000000002</v>
      </c>
      <c r="L58" s="244">
        <v>0</v>
      </c>
      <c r="M58" s="148">
        <v>21996.080000000002</v>
      </c>
      <c r="N58" s="178"/>
      <c r="O58" s="245">
        <v>0</v>
      </c>
      <c r="P58" s="148">
        <v>21996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25434</v>
      </c>
      <c r="L59" s="244">
        <v>0</v>
      </c>
      <c r="M59" s="148">
        <v>25434</v>
      </c>
      <c r="N59" s="178"/>
      <c r="O59" s="245">
        <v>0</v>
      </c>
      <c r="P59" s="148">
        <v>25434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35574</v>
      </c>
      <c r="P60" s="148">
        <v>35574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68416.22</v>
      </c>
      <c r="L61" s="244">
        <v>0</v>
      </c>
      <c r="M61" s="148">
        <v>68416.22</v>
      </c>
      <c r="N61" s="178"/>
      <c r="O61" s="245">
        <v>98164</v>
      </c>
      <c r="P61" s="148">
        <v>166580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506993.29</v>
      </c>
      <c r="L63" s="244">
        <v>0</v>
      </c>
      <c r="M63" s="148">
        <v>506993.29</v>
      </c>
      <c r="N63" s="178"/>
      <c r="O63" s="245">
        <v>0</v>
      </c>
      <c r="P63" s="148">
        <v>506993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81179.62</v>
      </c>
      <c r="L70" s="244">
        <v>0</v>
      </c>
      <c r="M70" s="148">
        <v>81179.62</v>
      </c>
      <c r="N70" s="178"/>
      <c r="O70" s="245">
        <v>0</v>
      </c>
      <c r="P70" s="148">
        <v>81180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72455.210000000006</v>
      </c>
      <c r="L71" s="244">
        <v>0</v>
      </c>
      <c r="M71" s="148">
        <v>72455.210000000006</v>
      </c>
      <c r="N71" s="181"/>
      <c r="O71" s="245">
        <v>0</v>
      </c>
      <c r="P71" s="148">
        <v>72455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90485</v>
      </c>
      <c r="L73" s="244">
        <v>0</v>
      </c>
      <c r="M73" s="148">
        <v>90485</v>
      </c>
      <c r="N73" s="181"/>
      <c r="O73" s="245">
        <v>0</v>
      </c>
      <c r="P73" s="148">
        <v>90485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42663</v>
      </c>
      <c r="L74" s="244">
        <v>0</v>
      </c>
      <c r="M74" s="148">
        <v>42663</v>
      </c>
      <c r="N74" s="181"/>
      <c r="O74" s="245">
        <v>0</v>
      </c>
      <c r="P74" s="148">
        <v>42663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6942158.9299999997</v>
      </c>
      <c r="L77" s="264">
        <v>0</v>
      </c>
      <c r="M77" s="70">
        <v>6942159</v>
      </c>
      <c r="N77" s="178"/>
      <c r="O77" s="70">
        <v>168836</v>
      </c>
      <c r="P77" s="70">
        <v>7110995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0.32</v>
      </c>
      <c r="L90" s="244">
        <v>0</v>
      </c>
      <c r="M90" s="148">
        <v>0.32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143393.90000000002</v>
      </c>
      <c r="L92" s="244">
        <v>0</v>
      </c>
      <c r="M92" s="148">
        <v>143393.90000000002</v>
      </c>
      <c r="N92" s="178"/>
      <c r="O92" s="245">
        <v>0</v>
      </c>
      <c r="P92" s="148">
        <v>143394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3181339.0999999996</v>
      </c>
      <c r="L93" s="244">
        <v>0</v>
      </c>
      <c r="M93" s="148">
        <v>3181339.0999999996</v>
      </c>
      <c r="N93" s="178"/>
      <c r="O93" s="245">
        <v>0</v>
      </c>
      <c r="P93" s="148">
        <v>3181339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20311168</v>
      </c>
      <c r="L94" s="244">
        <v>0</v>
      </c>
      <c r="M94" s="148">
        <v>20311168</v>
      </c>
      <c r="N94" s="178"/>
      <c r="O94" s="245">
        <v>0</v>
      </c>
      <c r="P94" s="148">
        <v>20311168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8580779</v>
      </c>
      <c r="L95" s="244">
        <v>0</v>
      </c>
      <c r="M95" s="148">
        <v>8580779</v>
      </c>
      <c r="N95" s="178"/>
      <c r="O95" s="245">
        <v>0</v>
      </c>
      <c r="P95" s="148">
        <v>8580779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1093405</v>
      </c>
      <c r="L96" s="244">
        <v>0</v>
      </c>
      <c r="M96" s="148">
        <v>1093405</v>
      </c>
      <c r="N96" s="181"/>
      <c r="O96" s="245">
        <v>0</v>
      </c>
      <c r="P96" s="148">
        <v>1093405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33310085.32</v>
      </c>
      <c r="L99" s="185">
        <v>0</v>
      </c>
      <c r="M99" s="203">
        <v>33310085</v>
      </c>
      <c r="N99" s="178"/>
      <c r="O99" s="203">
        <v>0</v>
      </c>
      <c r="P99" s="203">
        <v>33310085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40252244.25</v>
      </c>
      <c r="L101" s="265">
        <v>0</v>
      </c>
      <c r="M101" s="204">
        <v>40252244</v>
      </c>
      <c r="N101" s="183"/>
      <c r="O101" s="70">
        <v>168836</v>
      </c>
      <c r="P101" s="70">
        <v>40421080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402491</v>
      </c>
      <c r="L105" s="244">
        <v>0</v>
      </c>
      <c r="M105" s="148">
        <v>402491</v>
      </c>
      <c r="N105" s="178"/>
      <c r="O105" s="245">
        <v>0</v>
      </c>
      <c r="P105" s="148">
        <v>402491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673868</v>
      </c>
      <c r="L106" s="244">
        <v>0</v>
      </c>
      <c r="M106" s="148">
        <v>673868</v>
      </c>
      <c r="N106" s="178"/>
      <c r="O106" s="245">
        <v>0</v>
      </c>
      <c r="P106" s="148">
        <v>673868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422384</v>
      </c>
      <c r="L107" s="244"/>
      <c r="M107" s="148">
        <v>422384</v>
      </c>
      <c r="N107" s="178"/>
      <c r="O107" s="245">
        <v>0</v>
      </c>
      <c r="P107" s="148">
        <v>422384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1498743</v>
      </c>
      <c r="L112" s="259">
        <v>0</v>
      </c>
      <c r="M112" s="240">
        <v>1498743</v>
      </c>
      <c r="N112" s="239"/>
      <c r="O112" s="240">
        <v>0</v>
      </c>
      <c r="P112" s="81">
        <v>1498743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41750987.25</v>
      </c>
      <c r="L113" s="240">
        <v>0</v>
      </c>
      <c r="M113" s="240">
        <v>41750987</v>
      </c>
      <c r="N113" s="239"/>
      <c r="O113" s="240">
        <v>168836</v>
      </c>
      <c r="P113" s="240">
        <v>41919823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97219905.74000001</v>
      </c>
      <c r="L116" s="244">
        <v>0</v>
      </c>
      <c r="M116" s="148">
        <v>97219905.74000001</v>
      </c>
      <c r="N116" s="178"/>
      <c r="O116" s="245">
        <v>0</v>
      </c>
      <c r="P116" s="148">
        <v>97219906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12207945</v>
      </c>
      <c r="P119" s="148">
        <v>12207945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34102662</v>
      </c>
      <c r="P121" s="148">
        <v>34102662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4429988.5200000005</v>
      </c>
      <c r="L122" s="244">
        <v>0</v>
      </c>
      <c r="M122" s="148">
        <v>4429988.5200000005</v>
      </c>
      <c r="N122" s="178"/>
      <c r="O122" s="245">
        <v>0</v>
      </c>
      <c r="P122" s="148">
        <v>4429989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-23014.2</v>
      </c>
      <c r="L123" s="244">
        <v>0</v>
      </c>
      <c r="M123" s="148">
        <v>-23014.2</v>
      </c>
      <c r="N123" s="178"/>
      <c r="O123" s="245">
        <v>9994663</v>
      </c>
      <c r="P123" s="148">
        <v>9971649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18048000.399999999</v>
      </c>
      <c r="L124" s="244">
        <v>0</v>
      </c>
      <c r="M124" s="148">
        <v>18048000.399999999</v>
      </c>
      <c r="N124" s="178"/>
      <c r="O124" s="245">
        <v>0</v>
      </c>
      <c r="P124" s="148">
        <v>18048000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-3195994.83</v>
      </c>
      <c r="L127" s="257">
        <v>0</v>
      </c>
      <c r="M127" s="251">
        <v>-3195994.83</v>
      </c>
      <c r="N127" s="178"/>
      <c r="O127" s="266">
        <v>11094652</v>
      </c>
      <c r="P127" s="251">
        <v>7898657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116478885.63000001</v>
      </c>
      <c r="L129" s="265">
        <v>0</v>
      </c>
      <c r="M129" s="204">
        <v>116478886</v>
      </c>
      <c r="N129" s="183"/>
      <c r="O129" s="204">
        <v>67399922</v>
      </c>
      <c r="P129" s="204">
        <v>183878808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158229872.88</v>
      </c>
      <c r="L131" s="259">
        <v>0</v>
      </c>
      <c r="M131" s="240">
        <v>158229873</v>
      </c>
      <c r="N131" s="239"/>
      <c r="O131" s="240">
        <v>67568758</v>
      </c>
      <c r="P131" s="240">
        <v>225798631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M13:M23 O55:O75 M55:M75 O28:O35">
    <cfRule type="cellIs" dxfId="224" priority="24" operator="notEqual">
      <formula>0</formula>
    </cfRule>
    <cfRule type="containsBlanks" dxfId="223" priority="25">
      <formula>LEN(TRIM(M12))=0</formula>
    </cfRule>
  </conditionalFormatting>
  <conditionalFormatting sqref="O12">
    <cfRule type="cellIs" dxfId="222" priority="23" operator="notEqual">
      <formula>O25</formula>
    </cfRule>
  </conditionalFormatting>
  <conditionalFormatting sqref="M55">
    <cfRule type="cellIs" dxfId="221" priority="22" operator="notEqual">
      <formula>M77</formula>
    </cfRule>
  </conditionalFormatting>
  <conditionalFormatting sqref="O55">
    <cfRule type="cellIs" dxfId="220" priority="21" operator="notEqual">
      <formula>O77</formula>
    </cfRule>
  </conditionalFormatting>
  <conditionalFormatting sqref="M92:M95 K92:K95">
    <cfRule type="cellIs" dxfId="219" priority="20" operator="notEqual">
      <formula>K103</formula>
    </cfRule>
  </conditionalFormatting>
  <conditionalFormatting sqref="O87">
    <cfRule type="cellIs" dxfId="218" priority="19" operator="notEqual">
      <formula>O101</formula>
    </cfRule>
  </conditionalFormatting>
  <conditionalFormatting sqref="M135 O135">
    <cfRule type="cellIs" dxfId="217" priority="13" operator="notEqual">
      <formula>0</formula>
    </cfRule>
    <cfRule type="cellIs" dxfId="216" priority="14" operator="equal">
      <formula>0</formula>
    </cfRule>
  </conditionalFormatting>
  <conditionalFormatting sqref="P135">
    <cfRule type="cellIs" dxfId="215" priority="11" operator="notEqual">
      <formula>0</formula>
    </cfRule>
    <cfRule type="cellIs" dxfId="214" priority="12" operator="equal">
      <formula>0</formula>
    </cfRule>
  </conditionalFormatting>
  <conditionalFormatting sqref="K135">
    <cfRule type="cellIs" dxfId="213" priority="3" operator="notEqual">
      <formula>0</formula>
    </cfRule>
    <cfRule type="cellIs" dxfId="212" priority="4" operator="equal">
      <formula>0</formula>
    </cfRule>
  </conditionalFormatting>
  <conditionalFormatting sqref="L135">
    <cfRule type="cellIs" dxfId="211" priority="1" operator="notEqual">
      <formula>0</formula>
    </cfRule>
    <cfRule type="cellIs" dxfId="21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239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54642423.100000009</v>
      </c>
      <c r="L12" s="248">
        <v>0</v>
      </c>
      <c r="M12" s="148">
        <v>54642423.100000009</v>
      </c>
      <c r="N12" s="249"/>
      <c r="O12" s="247">
        <v>18490672</v>
      </c>
      <c r="P12" s="148">
        <v>73133095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37766274.849999994</v>
      </c>
      <c r="L13" s="245">
        <v>0</v>
      </c>
      <c r="M13" s="148">
        <v>37766274.849999994</v>
      </c>
      <c r="N13" s="177"/>
      <c r="O13" s="245">
        <v>0</v>
      </c>
      <c r="P13" s="148">
        <v>37766275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6673655.7500000019</v>
      </c>
      <c r="L16" s="245">
        <v>0</v>
      </c>
      <c r="M16" s="148">
        <v>6673655.7500000019</v>
      </c>
      <c r="N16" s="177"/>
      <c r="O16" s="245">
        <v>2461889</v>
      </c>
      <c r="P16" s="148">
        <v>9135545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-1222369.4500000002</v>
      </c>
      <c r="L17" s="245">
        <v>1638945.85</v>
      </c>
      <c r="M17" s="148">
        <v>416576.39999999991</v>
      </c>
      <c r="N17" s="177"/>
      <c r="O17" s="245">
        <v>0</v>
      </c>
      <c r="P17" s="148">
        <v>416576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84982507.060000002</v>
      </c>
      <c r="L18" s="245">
        <v>0</v>
      </c>
      <c r="M18" s="148">
        <v>84982507.060000002</v>
      </c>
      <c r="N18" s="177"/>
      <c r="O18" s="245">
        <v>0</v>
      </c>
      <c r="P18" s="148">
        <v>84982507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16424325.59</v>
      </c>
      <c r="L19" s="245">
        <v>0</v>
      </c>
      <c r="M19" s="148">
        <v>16424325.59</v>
      </c>
      <c r="N19" s="177"/>
      <c r="O19" s="245">
        <v>3928291</v>
      </c>
      <c r="P19" s="148">
        <v>20352617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50574</v>
      </c>
      <c r="L20" s="245">
        <v>0</v>
      </c>
      <c r="M20" s="148">
        <v>50574</v>
      </c>
      <c r="N20" s="177"/>
      <c r="O20" s="245">
        <v>0</v>
      </c>
      <c r="P20" s="148">
        <v>50574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1525797.45</v>
      </c>
      <c r="L21" s="245">
        <v>0</v>
      </c>
      <c r="M21" s="148">
        <v>1525797.45</v>
      </c>
      <c r="N21" s="177"/>
      <c r="O21" s="245">
        <v>0</v>
      </c>
      <c r="P21" s="148">
        <v>1525797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80147.59</v>
      </c>
      <c r="L22" s="245">
        <v>0</v>
      </c>
      <c r="M22" s="148">
        <v>80147.59</v>
      </c>
      <c r="N22" s="177"/>
      <c r="O22" s="245">
        <v>0</v>
      </c>
      <c r="P22" s="148">
        <v>80148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75752807.420000002</v>
      </c>
      <c r="L23" s="250">
        <v>0</v>
      </c>
      <c r="M23" s="251">
        <v>75752807.420000002</v>
      </c>
      <c r="N23" s="177"/>
      <c r="O23" s="250">
        <v>20611433</v>
      </c>
      <c r="P23" s="251">
        <v>96364240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276676143.36000001</v>
      </c>
      <c r="L25" s="252">
        <v>1638945.85</v>
      </c>
      <c r="M25" s="253">
        <v>278315089</v>
      </c>
      <c r="N25" s="178"/>
      <c r="O25" s="253">
        <v>45492285</v>
      </c>
      <c r="P25" s="253">
        <v>323807374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173519366.26999998</v>
      </c>
      <c r="L28" s="254">
        <v>0</v>
      </c>
      <c r="M28" s="148">
        <v>173519366.26999998</v>
      </c>
      <c r="N28" s="177"/>
      <c r="O28" s="245">
        <v>30181028</v>
      </c>
      <c r="P28" s="148">
        <v>203700394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36912365.349999994</v>
      </c>
      <c r="L29" s="245">
        <v>0</v>
      </c>
      <c r="M29" s="148">
        <v>36912365.349999994</v>
      </c>
      <c r="N29" s="177"/>
      <c r="O29" s="245">
        <v>83230569</v>
      </c>
      <c r="P29" s="148">
        <v>120142934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483762349.19999993</v>
      </c>
      <c r="L30" s="245">
        <v>0</v>
      </c>
      <c r="M30" s="148">
        <v>483762349.19999993</v>
      </c>
      <c r="N30" s="177"/>
      <c r="O30" s="245">
        <v>101419350</v>
      </c>
      <c r="P30" s="148">
        <v>585181699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7924560.8100000005</v>
      </c>
      <c r="L32" s="245">
        <v>-1638945.85</v>
      </c>
      <c r="M32" s="148">
        <v>6285614.9600000009</v>
      </c>
      <c r="N32" s="177"/>
      <c r="O32" s="245">
        <v>0</v>
      </c>
      <c r="P32" s="148">
        <v>6285615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592879983.46999979</v>
      </c>
      <c r="L33" s="245">
        <v>0</v>
      </c>
      <c r="M33" s="148">
        <v>592879983.46999979</v>
      </c>
      <c r="N33" s="177"/>
      <c r="O33" s="245">
        <v>0</v>
      </c>
      <c r="P33" s="148">
        <v>592879983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184818160.17000002</v>
      </c>
      <c r="L34" s="245">
        <v>0</v>
      </c>
      <c r="M34" s="148">
        <v>184818160.17000002</v>
      </c>
      <c r="N34" s="177"/>
      <c r="O34" s="245">
        <v>0</v>
      </c>
      <c r="P34" s="148">
        <v>184818160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150</v>
      </c>
      <c r="L35" s="250">
        <v>0</v>
      </c>
      <c r="M35" s="251">
        <v>150</v>
      </c>
      <c r="N35" s="177"/>
      <c r="O35" s="250"/>
      <c r="P35" s="251">
        <v>150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1479816935.2699997</v>
      </c>
      <c r="L37" s="252">
        <v>-1638945.85</v>
      </c>
      <c r="M37" s="185">
        <v>1478177989</v>
      </c>
      <c r="N37" s="177"/>
      <c r="O37" s="185">
        <v>214830947</v>
      </c>
      <c r="P37" s="185">
        <v>1693008935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1756493078.6299996</v>
      </c>
      <c r="L39" s="256">
        <v>0</v>
      </c>
      <c r="M39" s="204">
        <v>1756493078</v>
      </c>
      <c r="N39" s="183"/>
      <c r="O39" s="70">
        <v>260323232</v>
      </c>
      <c r="P39" s="70">
        <v>2016816309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65482063</v>
      </c>
      <c r="L43" s="244">
        <v>0</v>
      </c>
      <c r="M43" s="148">
        <v>65482063</v>
      </c>
      <c r="N43" s="177"/>
      <c r="O43" s="245">
        <v>0</v>
      </c>
      <c r="P43" s="148">
        <v>65482063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16207458</v>
      </c>
      <c r="L44" s="244">
        <v>0</v>
      </c>
      <c r="M44" s="148">
        <v>16207458</v>
      </c>
      <c r="N44" s="177"/>
      <c r="O44" s="245">
        <v>0</v>
      </c>
      <c r="P44" s="148">
        <v>16207458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5174782</v>
      </c>
      <c r="L45" s="244">
        <v>0</v>
      </c>
      <c r="M45" s="148">
        <v>5174782</v>
      </c>
      <c r="N45" s="177"/>
      <c r="O45" s="245">
        <v>0</v>
      </c>
      <c r="P45" s="148">
        <v>5174782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86864303</v>
      </c>
      <c r="L50" s="259">
        <v>0</v>
      </c>
      <c r="M50" s="240">
        <v>86864303</v>
      </c>
      <c r="N50" s="239"/>
      <c r="O50" s="240">
        <v>0</v>
      </c>
      <c r="P50" s="240">
        <v>86864303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1843357381.6299996</v>
      </c>
      <c r="L51" s="259">
        <v>0</v>
      </c>
      <c r="M51" s="240">
        <v>1843357381</v>
      </c>
      <c r="N51" s="239"/>
      <c r="O51" s="240">
        <v>260323232</v>
      </c>
      <c r="P51" s="70">
        <v>2103680612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98374353.420000002</v>
      </c>
      <c r="L55" s="244"/>
      <c r="M55" s="260">
        <v>98374353.420000002</v>
      </c>
      <c r="N55" s="249"/>
      <c r="O55" s="247">
        <v>1110002</v>
      </c>
      <c r="P55" s="148">
        <v>99484355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14961458.549999999</v>
      </c>
      <c r="L57" s="244">
        <v>0</v>
      </c>
      <c r="M57" s="148">
        <v>14961458.549999999</v>
      </c>
      <c r="N57" s="178"/>
      <c r="O57" s="245">
        <v>0</v>
      </c>
      <c r="P57" s="148">
        <v>14961459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3547384.64</v>
      </c>
      <c r="L58" s="244">
        <v>0</v>
      </c>
      <c r="M58" s="148">
        <v>3547384.64</v>
      </c>
      <c r="N58" s="178"/>
      <c r="O58" s="245">
        <v>0</v>
      </c>
      <c r="P58" s="148">
        <v>3547385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194696.52</v>
      </c>
      <c r="L59" s="244">
        <v>0</v>
      </c>
      <c r="M59" s="148">
        <v>194696.52</v>
      </c>
      <c r="N59" s="178"/>
      <c r="O59" s="245">
        <v>0</v>
      </c>
      <c r="P59" s="148">
        <v>194697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695355.3600000001</v>
      </c>
      <c r="L60" s="244"/>
      <c r="M60" s="148">
        <v>695355.3600000001</v>
      </c>
      <c r="N60" s="178"/>
      <c r="O60" s="245">
        <v>7953197</v>
      </c>
      <c r="P60" s="148">
        <v>8648552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5244146.3100000005</v>
      </c>
      <c r="L61" s="244">
        <v>0</v>
      </c>
      <c r="M61" s="148">
        <v>5244146.3100000005</v>
      </c>
      <c r="N61" s="178"/>
      <c r="O61" s="245">
        <v>0</v>
      </c>
      <c r="P61" s="148">
        <v>5244146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26409470.149999999</v>
      </c>
      <c r="L63" s="244">
        <v>-26409470.149999999</v>
      </c>
      <c r="M63" s="148">
        <v>0</v>
      </c>
      <c r="N63" s="178"/>
      <c r="O63" s="245">
        <v>20122800</v>
      </c>
      <c r="P63" s="148">
        <v>20122800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18769303</v>
      </c>
      <c r="L71" s="244">
        <v>0</v>
      </c>
      <c r="M71" s="148">
        <v>18769303</v>
      </c>
      <c r="N71" s="181"/>
      <c r="O71" s="245">
        <v>0</v>
      </c>
      <c r="P71" s="148">
        <v>18769303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1039164</v>
      </c>
      <c r="L73" s="244">
        <v>0</v>
      </c>
      <c r="M73" s="148">
        <v>1039164</v>
      </c>
      <c r="N73" s="181"/>
      <c r="O73" s="245">
        <v>0</v>
      </c>
      <c r="P73" s="148">
        <v>1039164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876240.55</v>
      </c>
      <c r="L74" s="244">
        <v>0</v>
      </c>
      <c r="M74" s="148">
        <v>876240.55</v>
      </c>
      <c r="N74" s="181"/>
      <c r="O74" s="245">
        <v>0</v>
      </c>
      <c r="P74" s="148">
        <v>876241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26409470.149999999</v>
      </c>
      <c r="M75" s="251">
        <v>26409470.149999999</v>
      </c>
      <c r="N75" s="178"/>
      <c r="O75" s="250">
        <v>0</v>
      </c>
      <c r="P75" s="251">
        <v>26409470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170111572.5</v>
      </c>
      <c r="L77" s="264">
        <v>0</v>
      </c>
      <c r="M77" s="70">
        <v>170111573</v>
      </c>
      <c r="N77" s="178"/>
      <c r="O77" s="70">
        <v>29185999</v>
      </c>
      <c r="P77" s="70">
        <v>199297572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13480358</v>
      </c>
      <c r="L93" s="244">
        <v>0</v>
      </c>
      <c r="M93" s="148">
        <v>13480358</v>
      </c>
      <c r="N93" s="178"/>
      <c r="O93" s="245">
        <v>0</v>
      </c>
      <c r="P93" s="148">
        <v>13480358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167668211</v>
      </c>
      <c r="L94" s="244">
        <v>0</v>
      </c>
      <c r="M94" s="148">
        <v>167668211</v>
      </c>
      <c r="N94" s="178"/>
      <c r="O94" s="245">
        <v>0</v>
      </c>
      <c r="P94" s="148">
        <v>167668211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68226418</v>
      </c>
      <c r="L95" s="244">
        <v>0</v>
      </c>
      <c r="M95" s="148">
        <v>68226418</v>
      </c>
      <c r="N95" s="178"/>
      <c r="O95" s="245">
        <v>0</v>
      </c>
      <c r="P95" s="148">
        <v>68226418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25559631.449999999</v>
      </c>
      <c r="L96" s="244">
        <v>0</v>
      </c>
      <c r="M96" s="148">
        <v>25559631.449999999</v>
      </c>
      <c r="N96" s="181"/>
      <c r="O96" s="245">
        <v>0</v>
      </c>
      <c r="P96" s="148">
        <v>25559631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5000</v>
      </c>
      <c r="L97" s="257">
        <v>0</v>
      </c>
      <c r="M97" s="251">
        <v>5000</v>
      </c>
      <c r="N97" s="178"/>
      <c r="O97" s="250">
        <v>0</v>
      </c>
      <c r="P97" s="251">
        <v>5000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274939618.44999999</v>
      </c>
      <c r="L99" s="185">
        <v>0</v>
      </c>
      <c r="M99" s="203">
        <v>274939618</v>
      </c>
      <c r="N99" s="178"/>
      <c r="O99" s="203">
        <v>0</v>
      </c>
      <c r="P99" s="203">
        <v>274939618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445051190.94999999</v>
      </c>
      <c r="L101" s="265">
        <v>0</v>
      </c>
      <c r="M101" s="204">
        <v>445051191</v>
      </c>
      <c r="N101" s="183"/>
      <c r="O101" s="70">
        <v>29185999</v>
      </c>
      <c r="P101" s="70">
        <v>474237190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3874493</v>
      </c>
      <c r="L105" s="244">
        <v>0</v>
      </c>
      <c r="M105" s="148">
        <v>3874493</v>
      </c>
      <c r="N105" s="178"/>
      <c r="O105" s="245">
        <v>0</v>
      </c>
      <c r="P105" s="148">
        <v>3874493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6268239</v>
      </c>
      <c r="L106" s="244">
        <v>0</v>
      </c>
      <c r="M106" s="148">
        <v>6268239</v>
      </c>
      <c r="N106" s="178"/>
      <c r="O106" s="245">
        <v>0</v>
      </c>
      <c r="P106" s="148">
        <v>6268239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6671395</v>
      </c>
      <c r="L107" s="244"/>
      <c r="M107" s="148">
        <v>6671395</v>
      </c>
      <c r="N107" s="178"/>
      <c r="O107" s="245">
        <v>0</v>
      </c>
      <c r="P107" s="148">
        <v>6671395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16814127</v>
      </c>
      <c r="L112" s="259">
        <v>0</v>
      </c>
      <c r="M112" s="240">
        <v>16814127</v>
      </c>
      <c r="N112" s="239"/>
      <c r="O112" s="240">
        <v>0</v>
      </c>
      <c r="P112" s="81">
        <v>16814127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461865317.94999999</v>
      </c>
      <c r="L113" s="240">
        <v>0</v>
      </c>
      <c r="M113" s="240">
        <v>461865318</v>
      </c>
      <c r="N113" s="239"/>
      <c r="O113" s="240">
        <v>29185999</v>
      </c>
      <c r="P113" s="240">
        <v>491051317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777698143.63999999</v>
      </c>
      <c r="L116" s="244">
        <v>0</v>
      </c>
      <c r="M116" s="148">
        <v>777698143.63999999</v>
      </c>
      <c r="N116" s="178"/>
      <c r="O116" s="245">
        <v>0</v>
      </c>
      <c r="P116" s="148">
        <v>777698144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5942883.5499999989</v>
      </c>
      <c r="L119" s="244">
        <v>-4589447.5499999989</v>
      </c>
      <c r="M119" s="148">
        <v>1353436</v>
      </c>
      <c r="N119" s="178"/>
      <c r="O119" s="245">
        <v>53896007</v>
      </c>
      <c r="P119" s="148">
        <v>55249443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170890540.03</v>
      </c>
      <c r="M121" s="148">
        <v>170890540.03</v>
      </c>
      <c r="N121" s="178"/>
      <c r="O121" s="245">
        <v>0</v>
      </c>
      <c r="P121" s="148">
        <v>170890540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210277399.06999999</v>
      </c>
      <c r="L122" s="244">
        <v>-166301092.47999999</v>
      </c>
      <c r="M122" s="148">
        <v>43976306.590000004</v>
      </c>
      <c r="N122" s="178"/>
      <c r="O122" s="245">
        <v>0</v>
      </c>
      <c r="P122" s="148">
        <v>43976307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8515422.6699999999</v>
      </c>
      <c r="L123" s="244">
        <v>0</v>
      </c>
      <c r="M123" s="148">
        <v>8515422.6699999999</v>
      </c>
      <c r="N123" s="178"/>
      <c r="O123" s="245">
        <v>121314219</v>
      </c>
      <c r="P123" s="148">
        <v>129829642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482203443.70999998</v>
      </c>
      <c r="L124" s="244">
        <v>0</v>
      </c>
      <c r="M124" s="148">
        <v>482203443.70999998</v>
      </c>
      <c r="N124" s="178"/>
      <c r="O124" s="245">
        <v>0</v>
      </c>
      <c r="P124" s="148">
        <v>482203444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-103145228.95999999</v>
      </c>
      <c r="L127" s="257">
        <v>0</v>
      </c>
      <c r="M127" s="251">
        <v>-103145228.95999999</v>
      </c>
      <c r="N127" s="178"/>
      <c r="O127" s="266">
        <v>55927007</v>
      </c>
      <c r="P127" s="251">
        <v>-47218225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1381492063.6799998</v>
      </c>
      <c r="L129" s="265">
        <v>0</v>
      </c>
      <c r="M129" s="204">
        <v>1381492065</v>
      </c>
      <c r="N129" s="183"/>
      <c r="O129" s="204">
        <v>231137233</v>
      </c>
      <c r="P129" s="204">
        <v>1612629295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1843357381.6299999</v>
      </c>
      <c r="L131" s="259">
        <v>0</v>
      </c>
      <c r="M131" s="240">
        <v>1843357383</v>
      </c>
      <c r="N131" s="239"/>
      <c r="O131" s="240">
        <v>260323232</v>
      </c>
      <c r="P131" s="240">
        <v>2103680612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-2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209" priority="24" operator="notEqual">
      <formula>0</formula>
    </cfRule>
    <cfRule type="containsBlanks" dxfId="208" priority="25">
      <formula>LEN(TRIM(M12))=0</formula>
    </cfRule>
  </conditionalFormatting>
  <conditionalFormatting sqref="O12">
    <cfRule type="cellIs" dxfId="207" priority="23" operator="notEqual">
      <formula>O25</formula>
    </cfRule>
  </conditionalFormatting>
  <conditionalFormatting sqref="M55">
    <cfRule type="cellIs" dxfId="206" priority="22" operator="notEqual">
      <formula>M77</formula>
    </cfRule>
  </conditionalFormatting>
  <conditionalFormatting sqref="O55">
    <cfRule type="cellIs" dxfId="205" priority="21" operator="notEqual">
      <formula>O77</formula>
    </cfRule>
  </conditionalFormatting>
  <conditionalFormatting sqref="M92:M95 K92:K95">
    <cfRule type="cellIs" dxfId="204" priority="20" operator="notEqual">
      <formula>K103</formula>
    </cfRule>
  </conditionalFormatting>
  <conditionalFormatting sqref="O87">
    <cfRule type="cellIs" dxfId="203" priority="19" operator="notEqual">
      <formula>O101</formula>
    </cfRule>
  </conditionalFormatting>
  <conditionalFormatting sqref="M135 O135">
    <cfRule type="cellIs" dxfId="202" priority="13" operator="notEqual">
      <formula>0</formula>
    </cfRule>
    <cfRule type="cellIs" dxfId="201" priority="14" operator="equal">
      <formula>0</formula>
    </cfRule>
  </conditionalFormatting>
  <conditionalFormatting sqref="P135">
    <cfRule type="cellIs" dxfId="200" priority="11" operator="notEqual">
      <formula>0</formula>
    </cfRule>
    <cfRule type="cellIs" dxfId="199" priority="12" operator="equal">
      <formula>0</formula>
    </cfRule>
  </conditionalFormatting>
  <conditionalFormatting sqref="K135">
    <cfRule type="cellIs" dxfId="198" priority="3" operator="notEqual">
      <formula>0</formula>
    </cfRule>
    <cfRule type="cellIs" dxfId="197" priority="4" operator="equal">
      <formula>0</formula>
    </cfRule>
  </conditionalFormatting>
  <conditionalFormatting sqref="L135">
    <cfRule type="cellIs" dxfId="196" priority="1" operator="notEqual">
      <formula>0</formula>
    </cfRule>
    <cfRule type="cellIs" dxfId="19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showGridLines="0"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254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6536262.5499999989</v>
      </c>
      <c r="L12" s="248"/>
      <c r="M12" s="148">
        <v>6536262.5499999989</v>
      </c>
      <c r="N12" s="249"/>
      <c r="O12" s="247">
        <v>806300</v>
      </c>
      <c r="P12" s="148">
        <v>7342563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479165.14</v>
      </c>
      <c r="L13" s="245">
        <v>0</v>
      </c>
      <c r="M13" s="148">
        <v>479165.14</v>
      </c>
      <c r="N13" s="177"/>
      <c r="O13" s="245">
        <v>0</v>
      </c>
      <c r="P13" s="148">
        <v>479165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51347.54</v>
      </c>
      <c r="L16" s="245">
        <v>0</v>
      </c>
      <c r="M16" s="148">
        <v>51347.54</v>
      </c>
      <c r="N16" s="177"/>
      <c r="O16" s="245">
        <v>0</v>
      </c>
      <c r="P16" s="148">
        <v>51348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359721.61</v>
      </c>
      <c r="L18" s="245">
        <v>0</v>
      </c>
      <c r="M18" s="148">
        <v>359721.61</v>
      </c>
      <c r="N18" s="177"/>
      <c r="O18" s="245">
        <v>0</v>
      </c>
      <c r="P18" s="148">
        <v>359722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61345.49</v>
      </c>
      <c r="L20" s="245">
        <v>0</v>
      </c>
      <c r="M20" s="148">
        <v>61345.49</v>
      </c>
      <c r="N20" s="177"/>
      <c r="O20" s="245">
        <v>0</v>
      </c>
      <c r="P20" s="148">
        <v>61345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8304</v>
      </c>
      <c r="P23" s="251">
        <v>8304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7487842.3299999991</v>
      </c>
      <c r="L25" s="252">
        <v>0</v>
      </c>
      <c r="M25" s="253">
        <v>7487842</v>
      </c>
      <c r="N25" s="178"/>
      <c r="O25" s="253">
        <v>814604</v>
      </c>
      <c r="P25" s="253">
        <v>8302447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2249272.06</v>
      </c>
      <c r="L28" s="254">
        <v>0</v>
      </c>
      <c r="M28" s="148">
        <v>2249272.06</v>
      </c>
      <c r="N28" s="177"/>
      <c r="O28" s="245">
        <v>0</v>
      </c>
      <c r="P28" s="148">
        <v>2249272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4436909</v>
      </c>
      <c r="P29" s="148">
        <v>4436909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559986</v>
      </c>
      <c r="P31" s="148">
        <v>559986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18680095.560000006</v>
      </c>
      <c r="L33" s="245">
        <v>0</v>
      </c>
      <c r="M33" s="148">
        <v>18680095.560000006</v>
      </c>
      <c r="N33" s="177"/>
      <c r="O33" s="245">
        <v>0</v>
      </c>
      <c r="P33" s="148">
        <v>18680096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1157391.97</v>
      </c>
      <c r="L34" s="245">
        <v>0</v>
      </c>
      <c r="M34" s="148">
        <v>1157391.97</v>
      </c>
      <c r="N34" s="177"/>
      <c r="O34" s="245">
        <v>0</v>
      </c>
      <c r="P34" s="148">
        <v>1157392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22086759.590000004</v>
      </c>
      <c r="L37" s="252">
        <v>0</v>
      </c>
      <c r="M37" s="185">
        <v>22086760</v>
      </c>
      <c r="N37" s="177"/>
      <c r="O37" s="185">
        <v>4996895</v>
      </c>
      <c r="P37" s="185">
        <v>27083655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29574601.920000002</v>
      </c>
      <c r="L39" s="256">
        <v>0</v>
      </c>
      <c r="M39" s="204">
        <v>29574602</v>
      </c>
      <c r="N39" s="183"/>
      <c r="O39" s="70">
        <v>5811499</v>
      </c>
      <c r="P39" s="70">
        <v>35386102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2098705</v>
      </c>
      <c r="L43" s="244">
        <v>0</v>
      </c>
      <c r="M43" s="148">
        <v>2098705</v>
      </c>
      <c r="N43" s="177"/>
      <c r="O43" s="245">
        <v>0</v>
      </c>
      <c r="P43" s="148">
        <v>2098705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571581</v>
      </c>
      <c r="L44" s="244">
        <v>0</v>
      </c>
      <c r="M44" s="148">
        <v>571581</v>
      </c>
      <c r="N44" s="177"/>
      <c r="O44" s="245">
        <v>0</v>
      </c>
      <c r="P44" s="148">
        <v>571581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57796</v>
      </c>
      <c r="L45" s="244">
        <v>0</v>
      </c>
      <c r="M45" s="148">
        <v>57796</v>
      </c>
      <c r="N45" s="177"/>
      <c r="O45" s="245">
        <v>0</v>
      </c>
      <c r="P45" s="148">
        <v>57796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2728082</v>
      </c>
      <c r="L50" s="259">
        <v>0</v>
      </c>
      <c r="M50" s="240">
        <v>2728082</v>
      </c>
      <c r="N50" s="239"/>
      <c r="O50" s="240">
        <v>0</v>
      </c>
      <c r="P50" s="240">
        <v>2728082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32302683.920000002</v>
      </c>
      <c r="L51" s="259">
        <v>0</v>
      </c>
      <c r="M51" s="240">
        <v>32302684</v>
      </c>
      <c r="N51" s="239"/>
      <c r="O51" s="240">
        <v>5811499</v>
      </c>
      <c r="P51" s="70">
        <v>38114184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168540.61000000002</v>
      </c>
      <c r="L55" s="244">
        <v>0</v>
      </c>
      <c r="M55" s="260">
        <v>168540.61000000002</v>
      </c>
      <c r="N55" s="249"/>
      <c r="O55" s="247">
        <v>65615</v>
      </c>
      <c r="P55" s="148">
        <v>234156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203954.94</v>
      </c>
      <c r="L57" s="244">
        <v>0</v>
      </c>
      <c r="M57" s="148">
        <v>203954.94</v>
      </c>
      <c r="N57" s="178"/>
      <c r="O57" s="245">
        <v>0</v>
      </c>
      <c r="P57" s="148">
        <v>203955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10812.17</v>
      </c>
      <c r="L59" s="244">
        <v>0</v>
      </c>
      <c r="M59" s="148">
        <v>10812.17</v>
      </c>
      <c r="N59" s="178"/>
      <c r="O59" s="245">
        <v>0</v>
      </c>
      <c r="P59" s="148">
        <v>10812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0</v>
      </c>
      <c r="L61" s="244">
        <v>0</v>
      </c>
      <c r="M61" s="148">
        <v>0</v>
      </c>
      <c r="N61" s="178"/>
      <c r="O61" s="245">
        <v>0</v>
      </c>
      <c r="P61" s="148">
        <v>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367826.01</v>
      </c>
      <c r="L63" s="244">
        <v>0</v>
      </c>
      <c r="M63" s="148">
        <v>367826.01</v>
      </c>
      <c r="N63" s="178"/>
      <c r="O63" s="245">
        <v>0</v>
      </c>
      <c r="P63" s="148">
        <v>367826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64503.97</v>
      </c>
      <c r="L71" s="244">
        <v>0</v>
      </c>
      <c r="M71" s="148">
        <v>64503.97</v>
      </c>
      <c r="N71" s="181"/>
      <c r="O71" s="245">
        <v>0</v>
      </c>
      <c r="P71" s="148">
        <v>64504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21101</v>
      </c>
      <c r="L73" s="244">
        <v>0</v>
      </c>
      <c r="M73" s="148">
        <v>21101</v>
      </c>
      <c r="N73" s="181"/>
      <c r="O73" s="245">
        <v>0</v>
      </c>
      <c r="P73" s="148">
        <v>21101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6116</v>
      </c>
      <c r="L74" s="244">
        <v>0</v>
      </c>
      <c r="M74" s="148">
        <v>6116</v>
      </c>
      <c r="N74" s="181"/>
      <c r="O74" s="245">
        <v>0</v>
      </c>
      <c r="P74" s="148">
        <v>6116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842854.7</v>
      </c>
      <c r="L77" s="264">
        <v>0</v>
      </c>
      <c r="M77" s="70">
        <v>842855</v>
      </c>
      <c r="N77" s="178"/>
      <c r="O77" s="70">
        <v>65615</v>
      </c>
      <c r="P77" s="70">
        <v>908470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254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960437.68</v>
      </c>
      <c r="L93" s="244">
        <v>0</v>
      </c>
      <c r="M93" s="148">
        <v>960437.68</v>
      </c>
      <c r="N93" s="178"/>
      <c r="O93" s="245">
        <v>0</v>
      </c>
      <c r="P93" s="148">
        <v>960438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5417859</v>
      </c>
      <c r="L94" s="244">
        <v>0</v>
      </c>
      <c r="M94" s="148">
        <v>5417859</v>
      </c>
      <c r="N94" s="178"/>
      <c r="O94" s="245">
        <v>0</v>
      </c>
      <c r="P94" s="148">
        <v>5417859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2012603</v>
      </c>
      <c r="L95" s="244">
        <v>0</v>
      </c>
      <c r="M95" s="148">
        <v>2012603</v>
      </c>
      <c r="N95" s="178"/>
      <c r="O95" s="245">
        <v>0</v>
      </c>
      <c r="P95" s="148">
        <v>2012603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170865</v>
      </c>
      <c r="L96" s="244">
        <v>0</v>
      </c>
      <c r="M96" s="148">
        <v>170865</v>
      </c>
      <c r="N96" s="181"/>
      <c r="O96" s="245">
        <v>0</v>
      </c>
      <c r="P96" s="148">
        <v>170865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8561764.6799999997</v>
      </c>
      <c r="L99" s="185">
        <v>0</v>
      </c>
      <c r="M99" s="203">
        <v>8561765</v>
      </c>
      <c r="N99" s="178"/>
      <c r="O99" s="203">
        <v>0</v>
      </c>
      <c r="P99" s="203">
        <v>8561765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9404619.379999999</v>
      </c>
      <c r="L101" s="265">
        <v>0</v>
      </c>
      <c r="M101" s="204">
        <v>9404620</v>
      </c>
      <c r="N101" s="183"/>
      <c r="O101" s="70">
        <v>65615</v>
      </c>
      <c r="P101" s="70">
        <v>9470235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168350</v>
      </c>
      <c r="L105" s="244">
        <v>0</v>
      </c>
      <c r="M105" s="148">
        <v>168350</v>
      </c>
      <c r="N105" s="178"/>
      <c r="O105" s="245">
        <v>0</v>
      </c>
      <c r="P105" s="148">
        <v>168350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208718</v>
      </c>
      <c r="L106" s="244">
        <v>0</v>
      </c>
      <c r="M106" s="148">
        <v>208718</v>
      </c>
      <c r="N106" s="178"/>
      <c r="O106" s="245">
        <v>0</v>
      </c>
      <c r="P106" s="148">
        <v>208718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71921</v>
      </c>
      <c r="L107" s="244"/>
      <c r="M107" s="148">
        <v>71921</v>
      </c>
      <c r="N107" s="178"/>
      <c r="O107" s="245">
        <v>0</v>
      </c>
      <c r="P107" s="148">
        <v>71921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448989</v>
      </c>
      <c r="L112" s="259">
        <v>0</v>
      </c>
      <c r="M112" s="240">
        <v>448989</v>
      </c>
      <c r="N112" s="239"/>
      <c r="O112" s="240">
        <v>0</v>
      </c>
      <c r="P112" s="81">
        <v>448989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9853608.379999999</v>
      </c>
      <c r="L113" s="240">
        <v>0</v>
      </c>
      <c r="M113" s="240">
        <v>9853609</v>
      </c>
      <c r="N113" s="239"/>
      <c r="O113" s="240">
        <v>65615</v>
      </c>
      <c r="P113" s="240">
        <v>9919224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19837487.530000001</v>
      </c>
      <c r="L116" s="244">
        <v>0</v>
      </c>
      <c r="M116" s="148">
        <v>19837487.530000001</v>
      </c>
      <c r="N116" s="178"/>
      <c r="O116" s="245">
        <v>0</v>
      </c>
      <c r="P116" s="148">
        <v>19837488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4069519</v>
      </c>
      <c r="P119" s="148">
        <v>4069519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216592.68000000005</v>
      </c>
      <c r="L122" s="244">
        <v>0</v>
      </c>
      <c r="M122" s="148">
        <v>216592.68000000005</v>
      </c>
      <c r="N122" s="178"/>
      <c r="O122" s="245">
        <v>0</v>
      </c>
      <c r="P122" s="148">
        <v>216593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25781.729999999814</v>
      </c>
      <c r="L123" s="244">
        <v>0</v>
      </c>
      <c r="M123" s="148">
        <v>25781.729999999814</v>
      </c>
      <c r="N123" s="178"/>
      <c r="O123" s="245">
        <v>1232808</v>
      </c>
      <c r="P123" s="148">
        <v>1258590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2386730.9700000002</v>
      </c>
      <c r="L124" s="244">
        <v>0</v>
      </c>
      <c r="M124" s="148">
        <v>2386730.9700000002</v>
      </c>
      <c r="N124" s="178"/>
      <c r="O124" s="245">
        <v>0</v>
      </c>
      <c r="P124" s="148">
        <v>2386731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-17517.37</v>
      </c>
      <c r="L127" s="257">
        <v>-2</v>
      </c>
      <c r="M127" s="251">
        <v>-17519.37</v>
      </c>
      <c r="N127" s="178"/>
      <c r="O127" s="266">
        <v>443557</v>
      </c>
      <c r="P127" s="251">
        <v>426039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22449075.539999999</v>
      </c>
      <c r="L129" s="265">
        <v>-2</v>
      </c>
      <c r="M129" s="204">
        <v>22449075</v>
      </c>
      <c r="N129" s="183"/>
      <c r="O129" s="204">
        <v>5745884</v>
      </c>
      <c r="P129" s="204">
        <v>28194960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32302683.919999998</v>
      </c>
      <c r="L131" s="259">
        <v>-2</v>
      </c>
      <c r="M131" s="240">
        <v>32302684</v>
      </c>
      <c r="N131" s="239"/>
      <c r="O131" s="240">
        <v>5811499</v>
      </c>
      <c r="P131" s="240">
        <v>38114184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2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94" priority="24" operator="notEqual">
      <formula>0</formula>
    </cfRule>
    <cfRule type="containsBlanks" dxfId="193" priority="25">
      <formula>LEN(TRIM(M12))=0</formula>
    </cfRule>
  </conditionalFormatting>
  <conditionalFormatting sqref="O12">
    <cfRule type="cellIs" dxfId="192" priority="23" operator="notEqual">
      <formula>O25</formula>
    </cfRule>
  </conditionalFormatting>
  <conditionalFormatting sqref="M55">
    <cfRule type="cellIs" dxfId="191" priority="22" operator="notEqual">
      <formula>M77</formula>
    </cfRule>
  </conditionalFormatting>
  <conditionalFormatting sqref="O55">
    <cfRule type="cellIs" dxfId="190" priority="21" operator="notEqual">
      <formula>O77</formula>
    </cfRule>
  </conditionalFormatting>
  <conditionalFormatting sqref="M92:M95 K92:K95">
    <cfRule type="cellIs" dxfId="189" priority="20" operator="notEqual">
      <formula>K103</formula>
    </cfRule>
  </conditionalFormatting>
  <conditionalFormatting sqref="O87">
    <cfRule type="cellIs" dxfId="188" priority="19" operator="notEqual">
      <formula>O101</formula>
    </cfRule>
  </conditionalFormatting>
  <conditionalFormatting sqref="M135 O135">
    <cfRule type="cellIs" dxfId="187" priority="13" operator="notEqual">
      <formula>0</formula>
    </cfRule>
    <cfRule type="cellIs" dxfId="186" priority="14" operator="equal">
      <formula>0</formula>
    </cfRule>
  </conditionalFormatting>
  <conditionalFormatting sqref="P135">
    <cfRule type="cellIs" dxfId="185" priority="11" operator="notEqual">
      <formula>0</formula>
    </cfRule>
    <cfRule type="cellIs" dxfId="184" priority="12" operator="equal">
      <formula>0</formula>
    </cfRule>
  </conditionalFormatting>
  <conditionalFormatting sqref="K135">
    <cfRule type="cellIs" dxfId="183" priority="3" operator="notEqual">
      <formula>0</formula>
    </cfRule>
    <cfRule type="cellIs" dxfId="182" priority="4" operator="equal">
      <formula>0</formula>
    </cfRule>
  </conditionalFormatting>
  <conditionalFormatting sqref="L135">
    <cfRule type="cellIs" dxfId="181" priority="1" operator="notEqual">
      <formula>0</formula>
    </cfRule>
    <cfRule type="cellIs" dxfId="18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85546875" style="141" customWidth="1"/>
    <col min="9" max="9" width="1.7109375" style="141" hidden="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240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4286749.7799999993</v>
      </c>
      <c r="L12" s="248"/>
      <c r="M12" s="148">
        <v>4286749.7799999993</v>
      </c>
      <c r="N12" s="249"/>
      <c r="O12" s="247">
        <v>307522</v>
      </c>
      <c r="P12" s="148">
        <v>4594272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2145025.5699999998</v>
      </c>
      <c r="L13" s="245">
        <v>0</v>
      </c>
      <c r="M13" s="148">
        <v>2145025.5699999998</v>
      </c>
      <c r="N13" s="177"/>
      <c r="O13" s="245">
        <v>0</v>
      </c>
      <c r="P13" s="148">
        <v>2145026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15095670</v>
      </c>
      <c r="P15" s="148">
        <v>15095670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2152731.71</v>
      </c>
      <c r="L16" s="245">
        <v>-8078</v>
      </c>
      <c r="M16" s="148">
        <v>2144653.71</v>
      </c>
      <c r="N16" s="177"/>
      <c r="O16" s="245">
        <v>457897</v>
      </c>
      <c r="P16" s="148">
        <v>2602551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3771219.62</v>
      </c>
      <c r="L18" s="245">
        <v>0</v>
      </c>
      <c r="M18" s="148">
        <v>3771219.62</v>
      </c>
      <c r="N18" s="177"/>
      <c r="O18" s="245">
        <v>0</v>
      </c>
      <c r="P18" s="148">
        <v>3771220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28143.24</v>
      </c>
      <c r="L19" s="245">
        <v>8078</v>
      </c>
      <c r="M19" s="148">
        <v>36221.240000000005</v>
      </c>
      <c r="N19" s="177"/>
      <c r="O19" s="245">
        <v>18564</v>
      </c>
      <c r="P19" s="148">
        <v>54785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20300.849999999999</v>
      </c>
      <c r="L20" s="245">
        <v>0</v>
      </c>
      <c r="M20" s="148">
        <v>20300.849999999999</v>
      </c>
      <c r="N20" s="177"/>
      <c r="O20" s="245">
        <v>0</v>
      </c>
      <c r="P20" s="148">
        <v>20301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285406.81</v>
      </c>
      <c r="L21" s="245">
        <v>0</v>
      </c>
      <c r="M21" s="148">
        <v>285406.81</v>
      </c>
      <c r="N21" s="177"/>
      <c r="O21" s="245">
        <v>28585</v>
      </c>
      <c r="P21" s="148">
        <v>313992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12689577.58</v>
      </c>
      <c r="L25" s="252">
        <v>0</v>
      </c>
      <c r="M25" s="253">
        <v>12689578</v>
      </c>
      <c r="N25" s="178"/>
      <c r="O25" s="253">
        <v>15908238</v>
      </c>
      <c r="P25" s="253">
        <v>28597817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1903934.15</v>
      </c>
      <c r="L28" s="254">
        <v>-1</v>
      </c>
      <c r="M28" s="148">
        <v>1903933.15</v>
      </c>
      <c r="N28" s="177"/>
      <c r="O28" s="245">
        <v>0</v>
      </c>
      <c r="P28" s="148">
        <v>1903933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46112503</v>
      </c>
      <c r="P30" s="148">
        <v>46112503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127642863.40000001</v>
      </c>
      <c r="L33" s="245">
        <v>0</v>
      </c>
      <c r="M33" s="148">
        <v>127642863.40000001</v>
      </c>
      <c r="N33" s="177"/>
      <c r="O33" s="245">
        <v>3208634</v>
      </c>
      <c r="P33" s="148">
        <v>130851497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6430277.3399999999</v>
      </c>
      <c r="L34" s="245">
        <v>0</v>
      </c>
      <c r="M34" s="148">
        <v>6430277.3399999999</v>
      </c>
      <c r="N34" s="177"/>
      <c r="O34" s="245">
        <v>254000</v>
      </c>
      <c r="P34" s="148">
        <v>6684277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135977074.89000002</v>
      </c>
      <c r="L37" s="252">
        <v>-1</v>
      </c>
      <c r="M37" s="185">
        <v>135977074</v>
      </c>
      <c r="N37" s="177"/>
      <c r="O37" s="185">
        <v>49575137</v>
      </c>
      <c r="P37" s="185">
        <v>185552210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148666652.47000003</v>
      </c>
      <c r="L39" s="256">
        <v>-1</v>
      </c>
      <c r="M39" s="204">
        <v>148666652</v>
      </c>
      <c r="N39" s="183"/>
      <c r="O39" s="70">
        <v>65483375</v>
      </c>
      <c r="P39" s="70">
        <v>214150027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5002837.8600000003</v>
      </c>
      <c r="L43" s="244">
        <v>0</v>
      </c>
      <c r="M43" s="148">
        <v>5002837.8600000003</v>
      </c>
      <c r="N43" s="177"/>
      <c r="O43" s="245">
        <v>0</v>
      </c>
      <c r="P43" s="148">
        <v>5002838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1117366.92</v>
      </c>
      <c r="L44" s="244">
        <v>0</v>
      </c>
      <c r="M44" s="148">
        <v>1117366.92</v>
      </c>
      <c r="N44" s="177"/>
      <c r="O44" s="245">
        <v>0</v>
      </c>
      <c r="P44" s="148">
        <v>1117367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105167</v>
      </c>
      <c r="L45" s="244">
        <v>0</v>
      </c>
      <c r="M45" s="148">
        <v>105167</v>
      </c>
      <c r="N45" s="177"/>
      <c r="O45" s="245">
        <v>0</v>
      </c>
      <c r="P45" s="148">
        <v>105167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6225371.7800000003</v>
      </c>
      <c r="L50" s="259">
        <v>0</v>
      </c>
      <c r="M50" s="240">
        <v>6225372</v>
      </c>
      <c r="N50" s="239"/>
      <c r="O50" s="240">
        <v>0</v>
      </c>
      <c r="P50" s="240">
        <v>6225372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154892024.25000003</v>
      </c>
      <c r="L51" s="259">
        <v>-1</v>
      </c>
      <c r="M51" s="240">
        <v>154892024</v>
      </c>
      <c r="N51" s="239"/>
      <c r="O51" s="240">
        <v>65483375</v>
      </c>
      <c r="P51" s="70">
        <v>220375399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84583.459999999992</v>
      </c>
      <c r="L55" s="244">
        <v>-18564</v>
      </c>
      <c r="M55" s="260">
        <v>66019.459999999992</v>
      </c>
      <c r="N55" s="249"/>
      <c r="O55" s="247">
        <v>3473</v>
      </c>
      <c r="P55" s="148">
        <v>69492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541589.11</v>
      </c>
      <c r="L57" s="244">
        <v>-1</v>
      </c>
      <c r="M57" s="148">
        <v>541588.11</v>
      </c>
      <c r="N57" s="178"/>
      <c r="O57" s="245">
        <v>0</v>
      </c>
      <c r="P57" s="148">
        <v>541588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>
        <v>18564</v>
      </c>
      <c r="M60" s="148">
        <v>18564</v>
      </c>
      <c r="N60" s="178"/>
      <c r="O60" s="245">
        <v>36221</v>
      </c>
      <c r="P60" s="148">
        <v>54785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31998.06</v>
      </c>
      <c r="L61" s="244">
        <v>0</v>
      </c>
      <c r="M61" s="148">
        <v>31998.06</v>
      </c>
      <c r="N61" s="178"/>
      <c r="O61" s="245">
        <v>0</v>
      </c>
      <c r="P61" s="148">
        <v>31998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184211.12</v>
      </c>
      <c r="L63" s="244">
        <v>0</v>
      </c>
      <c r="M63" s="148">
        <v>184211.12</v>
      </c>
      <c r="N63" s="178"/>
      <c r="O63" s="245">
        <v>0</v>
      </c>
      <c r="P63" s="148">
        <v>184211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21000</v>
      </c>
      <c r="L65" s="244">
        <v>0</v>
      </c>
      <c r="M65" s="148">
        <v>21000</v>
      </c>
      <c r="N65" s="178"/>
      <c r="O65" s="245">
        <v>0</v>
      </c>
      <c r="P65" s="148">
        <v>21000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1244470.3</v>
      </c>
      <c r="L66" s="244">
        <v>0</v>
      </c>
      <c r="M66" s="148">
        <v>1244470.3</v>
      </c>
      <c r="N66" s="178"/>
      <c r="O66" s="245">
        <v>0</v>
      </c>
      <c r="P66" s="148">
        <v>1244470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30000</v>
      </c>
      <c r="L67" s="244">
        <v>0</v>
      </c>
      <c r="M67" s="148">
        <v>30000</v>
      </c>
      <c r="N67" s="178"/>
      <c r="O67" s="245">
        <v>0</v>
      </c>
      <c r="P67" s="148">
        <v>30000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37952.07</v>
      </c>
      <c r="L68" s="244">
        <v>0</v>
      </c>
      <c r="M68" s="148">
        <v>37952.07</v>
      </c>
      <c r="N68" s="178"/>
      <c r="O68" s="245">
        <v>0</v>
      </c>
      <c r="P68" s="148">
        <v>37952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131678.39000000001</v>
      </c>
      <c r="L70" s="244">
        <v>0</v>
      </c>
      <c r="M70" s="148">
        <v>131678.39000000001</v>
      </c>
      <c r="N70" s="178"/>
      <c r="O70" s="245">
        <v>0</v>
      </c>
      <c r="P70" s="148">
        <v>131678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62203.200000000004</v>
      </c>
      <c r="L71" s="244">
        <v>0</v>
      </c>
      <c r="M71" s="148">
        <v>62203.200000000004</v>
      </c>
      <c r="N71" s="181"/>
      <c r="O71" s="245">
        <v>0</v>
      </c>
      <c r="P71" s="148">
        <v>62203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54423.86</v>
      </c>
      <c r="L73" s="244">
        <v>0</v>
      </c>
      <c r="M73" s="148">
        <v>54423.86</v>
      </c>
      <c r="N73" s="181"/>
      <c r="O73" s="245">
        <v>0</v>
      </c>
      <c r="P73" s="148">
        <v>54424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10598</v>
      </c>
      <c r="L74" s="244">
        <v>0</v>
      </c>
      <c r="M74" s="148">
        <v>10598</v>
      </c>
      <c r="N74" s="181"/>
      <c r="O74" s="245">
        <v>0</v>
      </c>
      <c r="P74" s="148">
        <v>10598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36" t="s">
        <v>112</v>
      </c>
      <c r="G75" s="236"/>
      <c r="H75" s="236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2434707.5699999998</v>
      </c>
      <c r="L77" s="264">
        <v>-1</v>
      </c>
      <c r="M77" s="70">
        <v>2434707</v>
      </c>
      <c r="N77" s="178"/>
      <c r="O77" s="70">
        <v>39694</v>
      </c>
      <c r="P77" s="70">
        <v>2474399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240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69000</v>
      </c>
      <c r="L87" s="244">
        <v>0</v>
      </c>
      <c r="M87" s="260">
        <v>69000</v>
      </c>
      <c r="N87" s="249"/>
      <c r="O87" s="247">
        <v>0</v>
      </c>
      <c r="P87" s="148">
        <v>69000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19406449.84</v>
      </c>
      <c r="L88" s="244">
        <v>0</v>
      </c>
      <c r="M88" s="148">
        <v>19406449.84</v>
      </c>
      <c r="N88" s="178"/>
      <c r="O88" s="245">
        <v>0</v>
      </c>
      <c r="P88" s="148">
        <v>19406450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123426.68</v>
      </c>
      <c r="L89" s="244"/>
      <c r="M89" s="148">
        <v>123426.68</v>
      </c>
      <c r="N89" s="178"/>
      <c r="O89" s="245">
        <v>0</v>
      </c>
      <c r="P89" s="148">
        <v>123427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4141744.7</v>
      </c>
      <c r="L90" s="244">
        <v>0</v>
      </c>
      <c r="M90" s="148">
        <v>4141744.7</v>
      </c>
      <c r="N90" s="178"/>
      <c r="O90" s="245">
        <v>0</v>
      </c>
      <c r="P90" s="148">
        <v>4141745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41997.56</v>
      </c>
      <c r="L92" s="244">
        <v>0</v>
      </c>
      <c r="M92" s="148">
        <v>41997.56</v>
      </c>
      <c r="N92" s="178"/>
      <c r="O92" s="245">
        <v>0</v>
      </c>
      <c r="P92" s="148">
        <v>41998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3047957.0900000003</v>
      </c>
      <c r="L93" s="244">
        <v>0</v>
      </c>
      <c r="M93" s="148">
        <v>3047957.0900000003</v>
      </c>
      <c r="N93" s="178"/>
      <c r="O93" s="245">
        <v>0</v>
      </c>
      <c r="P93" s="148">
        <v>3047957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13534383</v>
      </c>
      <c r="L94" s="244">
        <v>0</v>
      </c>
      <c r="M94" s="148">
        <v>13534383</v>
      </c>
      <c r="N94" s="178"/>
      <c r="O94" s="245">
        <v>0</v>
      </c>
      <c r="P94" s="148">
        <v>13534383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5166077.1399999997</v>
      </c>
      <c r="L95" s="244">
        <v>0</v>
      </c>
      <c r="M95" s="148">
        <v>5166077.1399999997</v>
      </c>
      <c r="N95" s="178"/>
      <c r="O95" s="245">
        <v>0</v>
      </c>
      <c r="P95" s="148">
        <v>5166077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524108</v>
      </c>
      <c r="L96" s="244">
        <v>0</v>
      </c>
      <c r="M96" s="148">
        <v>524108</v>
      </c>
      <c r="N96" s="181"/>
      <c r="O96" s="245">
        <v>0</v>
      </c>
      <c r="P96" s="148">
        <v>524108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46055144.009999998</v>
      </c>
      <c r="L99" s="185">
        <v>0</v>
      </c>
      <c r="M99" s="203">
        <v>46055145</v>
      </c>
      <c r="N99" s="178"/>
      <c r="O99" s="203">
        <v>0</v>
      </c>
      <c r="P99" s="203">
        <v>46055145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48489851.579999998</v>
      </c>
      <c r="L101" s="265">
        <v>-1</v>
      </c>
      <c r="M101" s="204">
        <v>48489852</v>
      </c>
      <c r="N101" s="183"/>
      <c r="O101" s="70">
        <v>39694</v>
      </c>
      <c r="P101" s="70">
        <v>48529544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531180</v>
      </c>
      <c r="L105" s="244">
        <v>0</v>
      </c>
      <c r="M105" s="148">
        <v>531180</v>
      </c>
      <c r="N105" s="178"/>
      <c r="O105" s="245">
        <v>0</v>
      </c>
      <c r="P105" s="148">
        <v>531180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676384</v>
      </c>
      <c r="L106" s="244">
        <v>0</v>
      </c>
      <c r="M106" s="148">
        <v>676384</v>
      </c>
      <c r="N106" s="178"/>
      <c r="O106" s="245">
        <v>0</v>
      </c>
      <c r="P106" s="148">
        <v>676384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19588</v>
      </c>
      <c r="L107" s="244"/>
      <c r="M107" s="148">
        <v>19588</v>
      </c>
      <c r="N107" s="178"/>
      <c r="O107" s="245">
        <v>0</v>
      </c>
      <c r="P107" s="148">
        <v>19588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1227152</v>
      </c>
      <c r="L112" s="259">
        <v>0</v>
      </c>
      <c r="M112" s="240">
        <v>1227152</v>
      </c>
      <c r="N112" s="239"/>
      <c r="O112" s="240">
        <v>0</v>
      </c>
      <c r="P112" s="81">
        <v>1227152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49717003.579999998</v>
      </c>
      <c r="L113" s="240">
        <v>-1</v>
      </c>
      <c r="M113" s="240">
        <v>49717004</v>
      </c>
      <c r="N113" s="239"/>
      <c r="O113" s="240">
        <v>39694</v>
      </c>
      <c r="P113" s="240">
        <v>49756696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108999097.15000001</v>
      </c>
      <c r="L116" s="244">
        <v>0</v>
      </c>
      <c r="M116" s="148">
        <v>108999097.15000001</v>
      </c>
      <c r="N116" s="178"/>
      <c r="O116" s="245">
        <v>3462635</v>
      </c>
      <c r="P116" s="148">
        <v>112461732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0</v>
      </c>
      <c r="P119" s="148">
        <v>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46112503</v>
      </c>
      <c r="P121" s="148">
        <v>46112503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5215377.0099999988</v>
      </c>
      <c r="L122" s="244">
        <v>0</v>
      </c>
      <c r="M122" s="148">
        <v>5215377.0099999988</v>
      </c>
      <c r="N122" s="178"/>
      <c r="O122" s="245">
        <v>0</v>
      </c>
      <c r="P122" s="148">
        <v>5215377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65450.360000001354</v>
      </c>
      <c r="L123" s="244">
        <v>0</v>
      </c>
      <c r="M123" s="148">
        <v>65450.360000001354</v>
      </c>
      <c r="N123" s="178"/>
      <c r="O123" s="245">
        <v>0</v>
      </c>
      <c r="P123" s="148">
        <v>65450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3303024.1499999994</v>
      </c>
      <c r="L124" s="244">
        <v>0</v>
      </c>
      <c r="M124" s="148">
        <v>3303024.1499999994</v>
      </c>
      <c r="N124" s="178"/>
      <c r="O124" s="245">
        <v>0</v>
      </c>
      <c r="P124" s="148">
        <v>3303024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16403.399999999943</v>
      </c>
      <c r="L125" s="244">
        <v>0</v>
      </c>
      <c r="M125" s="148">
        <v>16403.399999999943</v>
      </c>
      <c r="N125" s="178"/>
      <c r="O125" s="245">
        <v>0</v>
      </c>
      <c r="P125" s="148">
        <v>16403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-12424331.4</v>
      </c>
      <c r="L127" s="257">
        <v>0</v>
      </c>
      <c r="M127" s="251">
        <v>-12424331.4</v>
      </c>
      <c r="N127" s="178"/>
      <c r="O127" s="266">
        <v>15868543</v>
      </c>
      <c r="P127" s="251">
        <v>3444214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105175020.67000002</v>
      </c>
      <c r="L129" s="265">
        <v>0</v>
      </c>
      <c r="M129" s="204">
        <v>105175020</v>
      </c>
      <c r="N129" s="183"/>
      <c r="O129" s="204">
        <v>65443681</v>
      </c>
      <c r="P129" s="204">
        <v>170618703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154892024.25</v>
      </c>
      <c r="L131" s="259">
        <v>-1</v>
      </c>
      <c r="M131" s="240">
        <v>154892024</v>
      </c>
      <c r="N131" s="239"/>
      <c r="O131" s="240">
        <v>65483375</v>
      </c>
      <c r="P131" s="240">
        <v>220375399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79" priority="24" operator="notEqual">
      <formula>0</formula>
    </cfRule>
    <cfRule type="containsBlanks" dxfId="178" priority="25">
      <formula>LEN(TRIM(M12))=0</formula>
    </cfRule>
  </conditionalFormatting>
  <conditionalFormatting sqref="O12">
    <cfRule type="cellIs" dxfId="177" priority="23" operator="notEqual">
      <formula>O25</formula>
    </cfRule>
  </conditionalFormatting>
  <conditionalFormatting sqref="M55">
    <cfRule type="cellIs" dxfId="176" priority="22" operator="notEqual">
      <formula>M77</formula>
    </cfRule>
  </conditionalFormatting>
  <conditionalFormatting sqref="O55">
    <cfRule type="cellIs" dxfId="175" priority="21" operator="notEqual">
      <formula>O77</formula>
    </cfRule>
  </conditionalFormatting>
  <conditionalFormatting sqref="M92:M95 K92:K95">
    <cfRule type="cellIs" dxfId="174" priority="20" operator="notEqual">
      <formula>K103</formula>
    </cfRule>
  </conditionalFormatting>
  <conditionalFormatting sqref="O87">
    <cfRule type="cellIs" dxfId="173" priority="19" operator="notEqual">
      <formula>O101</formula>
    </cfRule>
  </conditionalFormatting>
  <conditionalFormatting sqref="M135 O135">
    <cfRule type="cellIs" dxfId="172" priority="13" operator="notEqual">
      <formula>0</formula>
    </cfRule>
    <cfRule type="cellIs" dxfId="171" priority="14" operator="equal">
      <formula>0</formula>
    </cfRule>
  </conditionalFormatting>
  <conditionalFormatting sqref="P135">
    <cfRule type="cellIs" dxfId="170" priority="11" operator="notEqual">
      <formula>0</formula>
    </cfRule>
    <cfRule type="cellIs" dxfId="169" priority="12" operator="equal">
      <formula>0</formula>
    </cfRule>
  </conditionalFormatting>
  <conditionalFormatting sqref="K135">
    <cfRule type="cellIs" dxfId="168" priority="3" operator="notEqual">
      <formula>0</formula>
    </cfRule>
    <cfRule type="cellIs" dxfId="167" priority="4" operator="equal">
      <formula>0</formula>
    </cfRule>
  </conditionalFormatting>
  <conditionalFormatting sqref="L135">
    <cfRule type="cellIs" dxfId="166" priority="1" operator="notEqual">
      <formula>0</formula>
    </cfRule>
    <cfRule type="cellIs" dxfId="16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241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25114943.299999997</v>
      </c>
      <c r="L12" s="248"/>
      <c r="M12" s="148">
        <v>25114943.299999997</v>
      </c>
      <c r="N12" s="249"/>
      <c r="O12" s="247">
        <v>5774687</v>
      </c>
      <c r="P12" s="148">
        <v>30889630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-7641983.7200000007</v>
      </c>
      <c r="L13" s="245">
        <v>0</v>
      </c>
      <c r="M13" s="148">
        <v>-7641983.7200000007</v>
      </c>
      <c r="N13" s="177"/>
      <c r="O13" s="245">
        <v>0</v>
      </c>
      <c r="P13" s="148">
        <v>-7641984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21104904</v>
      </c>
      <c r="P15" s="148">
        <v>21104904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1846200.3200000001</v>
      </c>
      <c r="L16" s="245">
        <v>0</v>
      </c>
      <c r="M16" s="148">
        <v>1846200.3200000001</v>
      </c>
      <c r="N16" s="177"/>
      <c r="O16" s="245">
        <v>2783481</v>
      </c>
      <c r="P16" s="148">
        <v>4629681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20638286.82</v>
      </c>
      <c r="L18" s="245">
        <v>0</v>
      </c>
      <c r="M18" s="148">
        <v>20638286.82</v>
      </c>
      <c r="N18" s="177"/>
      <c r="O18" s="245">
        <v>0</v>
      </c>
      <c r="P18" s="148">
        <v>20638287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88333.48000000001</v>
      </c>
      <c r="L19" s="245">
        <v>0</v>
      </c>
      <c r="M19" s="148">
        <v>88333.48000000001</v>
      </c>
      <c r="N19" s="177"/>
      <c r="O19" s="245">
        <v>0</v>
      </c>
      <c r="P19" s="148">
        <v>88333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430537.99</v>
      </c>
      <c r="L21" s="245">
        <v>0</v>
      </c>
      <c r="M21" s="148">
        <v>430537.99</v>
      </c>
      <c r="N21" s="177"/>
      <c r="O21" s="245">
        <v>0</v>
      </c>
      <c r="P21" s="148">
        <v>430538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84743.51</v>
      </c>
      <c r="L22" s="245">
        <v>0</v>
      </c>
      <c r="M22" s="148">
        <v>84743.51</v>
      </c>
      <c r="N22" s="177"/>
      <c r="O22" s="245">
        <v>0</v>
      </c>
      <c r="P22" s="148">
        <v>84744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40561061.699999996</v>
      </c>
      <c r="L25" s="252">
        <v>0</v>
      </c>
      <c r="M25" s="253">
        <v>40561062</v>
      </c>
      <c r="N25" s="178"/>
      <c r="O25" s="253">
        <v>29663072</v>
      </c>
      <c r="P25" s="253">
        <v>70224133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24818803.289999999</v>
      </c>
      <c r="L28" s="254">
        <v>0</v>
      </c>
      <c r="M28" s="148">
        <v>24818803.289999999</v>
      </c>
      <c r="N28" s="177"/>
      <c r="O28" s="245">
        <v>0</v>
      </c>
      <c r="P28" s="148">
        <v>24818803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20726536</v>
      </c>
      <c r="P29" s="148">
        <v>20726536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5461586</v>
      </c>
      <c r="P32" s="148">
        <v>5461586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212661061.68000001</v>
      </c>
      <c r="L33" s="245">
        <v>0</v>
      </c>
      <c r="M33" s="148">
        <v>212661061.68000001</v>
      </c>
      <c r="N33" s="177"/>
      <c r="O33" s="245">
        <v>0</v>
      </c>
      <c r="P33" s="148">
        <v>212661062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11763425.99</v>
      </c>
      <c r="L34" s="245">
        <v>0</v>
      </c>
      <c r="M34" s="148">
        <v>11763425.99</v>
      </c>
      <c r="N34" s="177"/>
      <c r="O34" s="245">
        <v>0</v>
      </c>
      <c r="P34" s="148">
        <v>11763426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249243290.96000001</v>
      </c>
      <c r="L37" s="252">
        <v>0</v>
      </c>
      <c r="M37" s="185">
        <v>249243291</v>
      </c>
      <c r="N37" s="177"/>
      <c r="O37" s="185">
        <v>26188122</v>
      </c>
      <c r="P37" s="185">
        <v>275431413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289804352.66000003</v>
      </c>
      <c r="L39" s="256">
        <v>0</v>
      </c>
      <c r="M39" s="204">
        <v>289804353</v>
      </c>
      <c r="N39" s="183"/>
      <c r="O39" s="70">
        <v>55851194</v>
      </c>
      <c r="P39" s="70">
        <v>345655546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23147612</v>
      </c>
      <c r="L43" s="244">
        <v>0</v>
      </c>
      <c r="M43" s="148">
        <v>23147612</v>
      </c>
      <c r="N43" s="177"/>
      <c r="O43" s="245">
        <v>0</v>
      </c>
      <c r="P43" s="148">
        <v>23147612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6291326</v>
      </c>
      <c r="L44" s="244">
        <v>0</v>
      </c>
      <c r="M44" s="148">
        <v>6291326</v>
      </c>
      <c r="N44" s="177"/>
      <c r="O44" s="245">
        <v>0</v>
      </c>
      <c r="P44" s="148">
        <v>6291326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418903</v>
      </c>
      <c r="L45" s="244">
        <v>0</v>
      </c>
      <c r="M45" s="148">
        <v>418903</v>
      </c>
      <c r="N45" s="177"/>
      <c r="O45" s="245">
        <v>0</v>
      </c>
      <c r="P45" s="148">
        <v>418903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29857841</v>
      </c>
      <c r="L50" s="259">
        <v>0</v>
      </c>
      <c r="M50" s="240">
        <v>29857841</v>
      </c>
      <c r="N50" s="239"/>
      <c r="O50" s="240">
        <v>0</v>
      </c>
      <c r="P50" s="240">
        <v>29857841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319662193.66000003</v>
      </c>
      <c r="L51" s="259">
        <v>0</v>
      </c>
      <c r="M51" s="240">
        <v>319662194</v>
      </c>
      <c r="N51" s="239"/>
      <c r="O51" s="240">
        <v>55851194</v>
      </c>
      <c r="P51" s="70">
        <v>375513387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2550552.6799999997</v>
      </c>
      <c r="L55" s="244">
        <v>0</v>
      </c>
      <c r="M55" s="260">
        <v>2550552.6799999997</v>
      </c>
      <c r="N55" s="249"/>
      <c r="O55" s="247">
        <v>767900</v>
      </c>
      <c r="P55" s="148">
        <v>3318453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1864975.5299999998</v>
      </c>
      <c r="L57" s="244">
        <v>0</v>
      </c>
      <c r="M57" s="148">
        <v>1864975.5299999998</v>
      </c>
      <c r="N57" s="178"/>
      <c r="O57" s="245">
        <v>0</v>
      </c>
      <c r="P57" s="148">
        <v>1864976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179710.67</v>
      </c>
      <c r="L61" s="244">
        <v>0</v>
      </c>
      <c r="M61" s="148">
        <v>179710.67</v>
      </c>
      <c r="N61" s="178"/>
      <c r="O61" s="245">
        <v>0</v>
      </c>
      <c r="P61" s="148">
        <v>179711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1084871.42</v>
      </c>
      <c r="L63" s="244">
        <v>0</v>
      </c>
      <c r="M63" s="148">
        <v>1084871.42</v>
      </c>
      <c r="N63" s="178"/>
      <c r="O63" s="245">
        <v>0</v>
      </c>
      <c r="P63" s="148">
        <v>1084871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1507000</v>
      </c>
      <c r="L65" s="244">
        <v>0</v>
      </c>
      <c r="M65" s="148">
        <v>1507000</v>
      </c>
      <c r="N65" s="178"/>
      <c r="O65" s="245">
        <v>0</v>
      </c>
      <c r="P65" s="148">
        <v>1507000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761789</v>
      </c>
      <c r="L71" s="244">
        <v>0</v>
      </c>
      <c r="M71" s="148">
        <v>761789</v>
      </c>
      <c r="N71" s="181"/>
      <c r="O71" s="245">
        <v>0</v>
      </c>
      <c r="P71" s="148">
        <v>761789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418036.66</v>
      </c>
      <c r="L73" s="244">
        <v>0</v>
      </c>
      <c r="M73" s="148">
        <v>418036.66</v>
      </c>
      <c r="N73" s="181"/>
      <c r="O73" s="245">
        <v>0</v>
      </c>
      <c r="P73" s="148">
        <v>418037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209694</v>
      </c>
      <c r="L74" s="244">
        <v>0</v>
      </c>
      <c r="M74" s="148">
        <v>209694</v>
      </c>
      <c r="N74" s="181"/>
      <c r="O74" s="245">
        <v>0</v>
      </c>
      <c r="P74" s="148">
        <v>209694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64425</v>
      </c>
      <c r="P75" s="251">
        <v>64425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8576629.959999999</v>
      </c>
      <c r="L77" s="264">
        <v>0</v>
      </c>
      <c r="M77" s="70">
        <v>8576630</v>
      </c>
      <c r="N77" s="178"/>
      <c r="O77" s="70">
        <v>832325</v>
      </c>
      <c r="P77" s="70">
        <v>9408956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8857000</v>
      </c>
      <c r="L87" s="244">
        <v>0</v>
      </c>
      <c r="M87" s="260">
        <v>8857000</v>
      </c>
      <c r="N87" s="249"/>
      <c r="O87" s="247">
        <v>0</v>
      </c>
      <c r="P87" s="148">
        <v>8857000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8457233</v>
      </c>
      <c r="L93" s="244">
        <v>0</v>
      </c>
      <c r="M93" s="148">
        <v>8457233</v>
      </c>
      <c r="N93" s="178"/>
      <c r="O93" s="245">
        <v>0</v>
      </c>
      <c r="P93" s="148">
        <v>8457233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61179571</v>
      </c>
      <c r="L94" s="244">
        <v>0</v>
      </c>
      <c r="M94" s="148">
        <v>61179571</v>
      </c>
      <c r="N94" s="178"/>
      <c r="O94" s="245">
        <v>0</v>
      </c>
      <c r="P94" s="148">
        <v>61179571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24103790.829999998</v>
      </c>
      <c r="L95" s="244">
        <v>0</v>
      </c>
      <c r="M95" s="148">
        <v>24103790.829999998</v>
      </c>
      <c r="N95" s="178"/>
      <c r="O95" s="245">
        <v>0</v>
      </c>
      <c r="P95" s="148">
        <v>24103791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1181940</v>
      </c>
      <c r="L96" s="244">
        <v>0</v>
      </c>
      <c r="M96" s="148">
        <v>1181940</v>
      </c>
      <c r="N96" s="181"/>
      <c r="O96" s="245">
        <v>0</v>
      </c>
      <c r="P96" s="148">
        <v>1181940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264100.71999999997</v>
      </c>
      <c r="L97" s="257">
        <v>0</v>
      </c>
      <c r="M97" s="251">
        <v>264100.71999999997</v>
      </c>
      <c r="N97" s="178"/>
      <c r="O97" s="250">
        <v>871444</v>
      </c>
      <c r="P97" s="251">
        <v>1135545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104043635.55</v>
      </c>
      <c r="L99" s="185">
        <v>0</v>
      </c>
      <c r="M99" s="203">
        <v>104043636</v>
      </c>
      <c r="N99" s="178"/>
      <c r="O99" s="203">
        <v>871444</v>
      </c>
      <c r="P99" s="203">
        <v>104915080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112620265.50999999</v>
      </c>
      <c r="L101" s="265">
        <v>0</v>
      </c>
      <c r="M101" s="204">
        <v>112620266</v>
      </c>
      <c r="N101" s="183"/>
      <c r="O101" s="70">
        <v>1703769</v>
      </c>
      <c r="P101" s="70">
        <v>114324036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2554248</v>
      </c>
      <c r="L105" s="244">
        <v>0</v>
      </c>
      <c r="M105" s="148">
        <v>2554248</v>
      </c>
      <c r="N105" s="178"/>
      <c r="O105" s="245">
        <v>0</v>
      </c>
      <c r="P105" s="148">
        <v>2554248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2595426.02</v>
      </c>
      <c r="L106" s="244">
        <v>0</v>
      </c>
      <c r="M106" s="148">
        <v>2595426.02</v>
      </c>
      <c r="N106" s="178"/>
      <c r="O106" s="245">
        <v>0</v>
      </c>
      <c r="P106" s="148">
        <v>2595426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452967</v>
      </c>
      <c r="L107" s="244"/>
      <c r="M107" s="148">
        <v>452967</v>
      </c>
      <c r="N107" s="178"/>
      <c r="O107" s="245">
        <v>0</v>
      </c>
      <c r="P107" s="148">
        <v>452967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5602641.0199999996</v>
      </c>
      <c r="L112" s="259">
        <v>0</v>
      </c>
      <c r="M112" s="240">
        <v>5602641</v>
      </c>
      <c r="N112" s="239"/>
      <c r="O112" s="240">
        <v>0</v>
      </c>
      <c r="P112" s="81">
        <v>5602641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118222906.52999999</v>
      </c>
      <c r="L113" s="240">
        <v>0</v>
      </c>
      <c r="M113" s="240">
        <v>118222907</v>
      </c>
      <c r="N113" s="239"/>
      <c r="O113" s="240">
        <v>1703769</v>
      </c>
      <c r="P113" s="240">
        <v>119926677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214039892.62</v>
      </c>
      <c r="L116" s="244">
        <v>0</v>
      </c>
      <c r="M116" s="148">
        <v>214039892.62</v>
      </c>
      <c r="N116" s="178"/>
      <c r="O116" s="245">
        <v>0</v>
      </c>
      <c r="P116" s="148">
        <v>214039893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20726537</v>
      </c>
      <c r="P119" s="148">
        <v>20726537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1986287.9899999998</v>
      </c>
      <c r="L122" s="244">
        <v>0</v>
      </c>
      <c r="M122" s="148">
        <v>1986287.9899999998</v>
      </c>
      <c r="N122" s="178"/>
      <c r="O122" s="245">
        <v>0</v>
      </c>
      <c r="P122" s="148">
        <v>1986288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3494674.92</v>
      </c>
      <c r="L123" s="244">
        <v>0</v>
      </c>
      <c r="M123" s="148">
        <v>3494674.92</v>
      </c>
      <c r="N123" s="178"/>
      <c r="O123" s="245">
        <v>20913083</v>
      </c>
      <c r="P123" s="148">
        <v>24407758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27819853.859999996</v>
      </c>
      <c r="L124" s="244">
        <v>0</v>
      </c>
      <c r="M124" s="148">
        <v>27819853.859999996</v>
      </c>
      <c r="N124" s="178"/>
      <c r="O124" s="245">
        <v>0</v>
      </c>
      <c r="P124" s="148">
        <v>27819854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-24662.959999999999</v>
      </c>
      <c r="L125" s="244">
        <v>0</v>
      </c>
      <c r="M125" s="148">
        <v>-24662.959999999999</v>
      </c>
      <c r="N125" s="178"/>
      <c r="O125" s="245">
        <v>0</v>
      </c>
      <c r="P125" s="148">
        <v>-24663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-45876759.299999997</v>
      </c>
      <c r="L127" s="257">
        <v>0</v>
      </c>
      <c r="M127" s="251">
        <v>-45876759.299999997</v>
      </c>
      <c r="N127" s="178"/>
      <c r="O127" s="266">
        <v>12507805</v>
      </c>
      <c r="P127" s="251">
        <v>-33368957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201439287.13</v>
      </c>
      <c r="L129" s="265">
        <v>0</v>
      </c>
      <c r="M129" s="204">
        <v>201439288</v>
      </c>
      <c r="N129" s="183"/>
      <c r="O129" s="204">
        <v>54147425</v>
      </c>
      <c r="P129" s="204">
        <v>255586710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319662193.65999997</v>
      </c>
      <c r="L131" s="259">
        <v>0</v>
      </c>
      <c r="M131" s="240">
        <v>319662195</v>
      </c>
      <c r="N131" s="239"/>
      <c r="O131" s="240">
        <v>55851194</v>
      </c>
      <c r="P131" s="240">
        <v>375513387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64" priority="24" operator="notEqual">
      <formula>0</formula>
    </cfRule>
    <cfRule type="containsBlanks" dxfId="163" priority="25">
      <formula>LEN(TRIM(M12))=0</formula>
    </cfRule>
  </conditionalFormatting>
  <conditionalFormatting sqref="O12">
    <cfRule type="cellIs" dxfId="162" priority="23" operator="notEqual">
      <formula>O25</formula>
    </cfRule>
  </conditionalFormatting>
  <conditionalFormatting sqref="M55">
    <cfRule type="cellIs" dxfId="161" priority="22" operator="notEqual">
      <formula>M77</formula>
    </cfRule>
  </conditionalFormatting>
  <conditionalFormatting sqref="O55">
    <cfRule type="cellIs" dxfId="160" priority="21" operator="notEqual">
      <formula>O77</formula>
    </cfRule>
  </conditionalFormatting>
  <conditionalFormatting sqref="M92:M95 K92:K95">
    <cfRule type="cellIs" dxfId="159" priority="20" operator="notEqual">
      <formula>K103</formula>
    </cfRule>
  </conditionalFormatting>
  <conditionalFormatting sqref="O87">
    <cfRule type="cellIs" dxfId="158" priority="19" operator="notEqual">
      <formula>O101</formula>
    </cfRule>
  </conditionalFormatting>
  <conditionalFormatting sqref="M135 O135">
    <cfRule type="cellIs" dxfId="157" priority="13" operator="notEqual">
      <formula>0</formula>
    </cfRule>
    <cfRule type="cellIs" dxfId="156" priority="14" operator="equal">
      <formula>0</formula>
    </cfRule>
  </conditionalFormatting>
  <conditionalFormatting sqref="P135">
    <cfRule type="cellIs" dxfId="155" priority="11" operator="notEqual">
      <formula>0</formula>
    </cfRule>
    <cfRule type="cellIs" dxfId="154" priority="12" operator="equal">
      <formula>0</formula>
    </cfRule>
  </conditionalFormatting>
  <conditionalFormatting sqref="K135">
    <cfRule type="cellIs" dxfId="153" priority="3" operator="notEqual">
      <formula>0</formula>
    </cfRule>
    <cfRule type="cellIs" dxfId="152" priority="4" operator="equal">
      <formula>0</formula>
    </cfRule>
  </conditionalFormatting>
  <conditionalFormatting sqref="L135">
    <cfRule type="cellIs" dxfId="151" priority="1" operator="notEqual">
      <formula>0</formula>
    </cfRule>
    <cfRule type="cellIs" dxfId="15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59999389629810485"/>
  </sheetPr>
  <dimension ref="A1:W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227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18086365.060000002</v>
      </c>
      <c r="L12" s="248">
        <v>4373547.1099999994</v>
      </c>
      <c r="M12" s="148">
        <v>22459912.170000002</v>
      </c>
      <c r="N12" s="249"/>
      <c r="O12" s="247">
        <v>1574293</v>
      </c>
      <c r="P12" s="148">
        <v>24034205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25044397.989999998</v>
      </c>
      <c r="L13" s="245">
        <v>-19757229.109999999</v>
      </c>
      <c r="M13" s="148">
        <v>5287168.879999999</v>
      </c>
      <c r="N13" s="177"/>
      <c r="O13" s="245">
        <v>0</v>
      </c>
      <c r="P13" s="148">
        <v>5287169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10698.29</v>
      </c>
      <c r="L14" s="245">
        <v>0</v>
      </c>
      <c r="M14" s="148">
        <v>10698.29</v>
      </c>
      <c r="N14" s="177"/>
      <c r="O14" s="245">
        <v>0</v>
      </c>
      <c r="P14" s="148">
        <v>10698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1261876.5899999999</v>
      </c>
      <c r="L16" s="245">
        <v>0</v>
      </c>
      <c r="M16" s="148">
        <v>1261876.5899999999</v>
      </c>
      <c r="N16" s="177"/>
      <c r="O16" s="245">
        <v>23692</v>
      </c>
      <c r="P16" s="148">
        <v>1285569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2007436.96</v>
      </c>
      <c r="L18" s="245">
        <v>0</v>
      </c>
      <c r="M18" s="148">
        <v>2007436.96</v>
      </c>
      <c r="N18" s="177"/>
      <c r="O18" s="245">
        <v>0</v>
      </c>
      <c r="P18" s="148">
        <v>2007437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94608.33</v>
      </c>
      <c r="L20" s="245">
        <v>0</v>
      </c>
      <c r="M20" s="148">
        <v>94608.33</v>
      </c>
      <c r="N20" s="177"/>
      <c r="O20" s="245">
        <v>0</v>
      </c>
      <c r="P20" s="148">
        <v>94608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141097.75</v>
      </c>
      <c r="L21" s="245">
        <v>0</v>
      </c>
      <c r="M21" s="148">
        <v>141097.75</v>
      </c>
      <c r="N21" s="177"/>
      <c r="O21" s="245">
        <v>37846</v>
      </c>
      <c r="P21" s="148">
        <v>178944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905</v>
      </c>
      <c r="L22" s="245">
        <v>0</v>
      </c>
      <c r="M22" s="148">
        <v>905</v>
      </c>
      <c r="N22" s="177"/>
      <c r="O22" s="245">
        <v>0</v>
      </c>
      <c r="P22" s="148">
        <v>905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46647385.969999991</v>
      </c>
      <c r="L25" s="252">
        <v>-15383682</v>
      </c>
      <c r="M25" s="253">
        <v>31263704</v>
      </c>
      <c r="N25" s="178"/>
      <c r="O25" s="253">
        <v>1635831</v>
      </c>
      <c r="P25" s="253">
        <v>32899535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8548863.2100000009</v>
      </c>
      <c r="L28" s="254">
        <v>15383682</v>
      </c>
      <c r="M28" s="148">
        <v>23932545.210000001</v>
      </c>
      <c r="N28" s="177"/>
      <c r="O28" s="245">
        <v>0</v>
      </c>
      <c r="P28" s="148">
        <v>23932545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27828688</v>
      </c>
      <c r="P29" s="148">
        <v>27828688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124949590.84</v>
      </c>
      <c r="L33" s="245">
        <v>0</v>
      </c>
      <c r="M33" s="148">
        <v>124949590.84</v>
      </c>
      <c r="N33" s="177"/>
      <c r="O33" s="245">
        <v>5431875</v>
      </c>
      <c r="P33" s="148">
        <v>130381466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16438305.800000001</v>
      </c>
      <c r="L34" s="245">
        <v>0</v>
      </c>
      <c r="M34" s="148">
        <v>16438305.800000001</v>
      </c>
      <c r="N34" s="177"/>
      <c r="O34" s="245">
        <v>166649</v>
      </c>
      <c r="P34" s="148">
        <v>16604955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149936759.85000002</v>
      </c>
      <c r="L37" s="252">
        <v>15383682</v>
      </c>
      <c r="M37" s="185">
        <v>165320442</v>
      </c>
      <c r="N37" s="177"/>
      <c r="O37" s="185">
        <v>33427212</v>
      </c>
      <c r="P37" s="185">
        <v>198747654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196584145.82000002</v>
      </c>
      <c r="L39" s="256">
        <v>0</v>
      </c>
      <c r="M39" s="204">
        <v>196584146</v>
      </c>
      <c r="N39" s="183"/>
      <c r="O39" s="70">
        <v>35063043</v>
      </c>
      <c r="P39" s="70">
        <v>231647189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14503587.51</v>
      </c>
      <c r="L43" s="244">
        <v>0</v>
      </c>
      <c r="M43" s="148">
        <v>14503587.51</v>
      </c>
      <c r="N43" s="177"/>
      <c r="O43" s="245">
        <v>0</v>
      </c>
      <c r="P43" s="148">
        <v>14503588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3106079.52</v>
      </c>
      <c r="L44" s="244">
        <v>0</v>
      </c>
      <c r="M44" s="148">
        <v>3106079.52</v>
      </c>
      <c r="N44" s="177"/>
      <c r="O44" s="245">
        <v>0</v>
      </c>
      <c r="P44" s="148">
        <v>3106080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49853</v>
      </c>
      <c r="L45" s="244">
        <v>0</v>
      </c>
      <c r="M45" s="148">
        <v>49853</v>
      </c>
      <c r="N45" s="177"/>
      <c r="O45" s="245">
        <v>0</v>
      </c>
      <c r="P45" s="148">
        <v>49853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17659520.030000001</v>
      </c>
      <c r="L50" s="259">
        <v>0</v>
      </c>
      <c r="M50" s="240">
        <v>17659520</v>
      </c>
      <c r="N50" s="239"/>
      <c r="O50" s="240">
        <v>0</v>
      </c>
      <c r="P50" s="240">
        <v>17659521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214243665.85000002</v>
      </c>
      <c r="L51" s="259">
        <v>0</v>
      </c>
      <c r="M51" s="240">
        <v>214243666</v>
      </c>
      <c r="N51" s="239"/>
      <c r="O51" s="240">
        <v>35063043</v>
      </c>
      <c r="P51" s="70">
        <v>249306710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7774589.2999999998</v>
      </c>
      <c r="L55" s="244">
        <v>0</v>
      </c>
      <c r="M55" s="260">
        <v>7774589.2999999998</v>
      </c>
      <c r="N55" s="249"/>
      <c r="O55" s="247">
        <v>11871</v>
      </c>
      <c r="P55" s="148">
        <v>7786460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2866026.29</v>
      </c>
      <c r="L57" s="244">
        <v>0</v>
      </c>
      <c r="M57" s="148">
        <v>2866026.29</v>
      </c>
      <c r="N57" s="178"/>
      <c r="O57" s="245">
        <v>0</v>
      </c>
      <c r="P57" s="148">
        <v>2866026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779342.04</v>
      </c>
      <c r="L61" s="244">
        <v>0</v>
      </c>
      <c r="M61" s="148">
        <v>779342.04</v>
      </c>
      <c r="N61" s="178"/>
      <c r="O61" s="245">
        <v>13615</v>
      </c>
      <c r="P61" s="148">
        <v>792957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742156.72</v>
      </c>
      <c r="L63" s="244">
        <v>0</v>
      </c>
      <c r="M63" s="148">
        <v>742156.72</v>
      </c>
      <c r="N63" s="178"/>
      <c r="O63" s="245">
        <v>0</v>
      </c>
      <c r="P63" s="148">
        <v>742157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3544.51</v>
      </c>
      <c r="L66" s="244">
        <v>0</v>
      </c>
      <c r="M66" s="148">
        <v>3544.51</v>
      </c>
      <c r="N66" s="178"/>
      <c r="O66" s="245">
        <v>224242</v>
      </c>
      <c r="P66" s="148">
        <v>227787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610668.14</v>
      </c>
      <c r="L68" s="244">
        <v>0</v>
      </c>
      <c r="M68" s="148">
        <v>610668.14</v>
      </c>
      <c r="N68" s="178"/>
      <c r="O68" s="245">
        <v>0</v>
      </c>
      <c r="P68" s="148">
        <v>610668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125042.76</v>
      </c>
      <c r="L71" s="244">
        <v>0</v>
      </c>
      <c r="M71" s="148">
        <v>125042.76</v>
      </c>
      <c r="N71" s="181"/>
      <c r="O71" s="245">
        <v>0</v>
      </c>
      <c r="P71" s="148">
        <v>125043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160715.28</v>
      </c>
      <c r="L73" s="244">
        <v>0</v>
      </c>
      <c r="M73" s="148">
        <v>160715.28</v>
      </c>
      <c r="N73" s="181"/>
      <c r="O73" s="245">
        <v>0</v>
      </c>
      <c r="P73" s="148">
        <v>160715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49853</v>
      </c>
      <c r="L74" s="244">
        <v>0</v>
      </c>
      <c r="M74" s="148">
        <v>49853</v>
      </c>
      <c r="N74" s="181"/>
      <c r="O74" s="245">
        <v>0</v>
      </c>
      <c r="P74" s="148">
        <v>49853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13111938.039999999</v>
      </c>
      <c r="L77" s="264">
        <v>0</v>
      </c>
      <c r="M77" s="70">
        <v>13111938</v>
      </c>
      <c r="N77" s="178"/>
      <c r="O77" s="70">
        <v>249728</v>
      </c>
      <c r="P77" s="70">
        <v>13361666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15380137.49</v>
      </c>
      <c r="L88" s="244">
        <v>0</v>
      </c>
      <c r="M88" s="148">
        <v>15380137.49</v>
      </c>
      <c r="N88" s="178"/>
      <c r="O88" s="245">
        <v>5316898</v>
      </c>
      <c r="P88" s="148">
        <v>20697035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1529545.34</v>
      </c>
      <c r="L90" s="244">
        <v>0</v>
      </c>
      <c r="M90" s="148">
        <v>1529545.34</v>
      </c>
      <c r="N90" s="178"/>
      <c r="O90" s="245">
        <v>0</v>
      </c>
      <c r="P90" s="148">
        <v>1529545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866501.58</v>
      </c>
      <c r="L92" s="244">
        <v>0</v>
      </c>
      <c r="M92" s="148">
        <v>866501.58</v>
      </c>
      <c r="N92" s="178"/>
      <c r="O92" s="245">
        <v>0</v>
      </c>
      <c r="P92" s="148">
        <v>866502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8616629.3000000007</v>
      </c>
      <c r="L93" s="244">
        <v>0</v>
      </c>
      <c r="M93" s="148">
        <v>8616629.3000000007</v>
      </c>
      <c r="N93" s="178"/>
      <c r="O93" s="245">
        <v>17360</v>
      </c>
      <c r="P93" s="148">
        <v>8633989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39811116</v>
      </c>
      <c r="L94" s="244">
        <v>0</v>
      </c>
      <c r="M94" s="148">
        <v>39811116</v>
      </c>
      <c r="N94" s="178"/>
      <c r="O94" s="245">
        <v>0</v>
      </c>
      <c r="P94" s="148">
        <v>39811116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15255578.720000001</v>
      </c>
      <c r="L95" s="244">
        <v>0</v>
      </c>
      <c r="M95" s="148">
        <v>15255578.720000001</v>
      </c>
      <c r="N95" s="178"/>
      <c r="O95" s="245">
        <v>0</v>
      </c>
      <c r="P95" s="148">
        <v>15255579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626345</v>
      </c>
      <c r="L96" s="244">
        <v>0</v>
      </c>
      <c r="M96" s="148">
        <v>626345</v>
      </c>
      <c r="N96" s="181"/>
      <c r="O96" s="245">
        <v>0</v>
      </c>
      <c r="P96" s="148">
        <v>626345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82085853.430000007</v>
      </c>
      <c r="L99" s="185">
        <v>0</v>
      </c>
      <c r="M99" s="203">
        <v>82085853</v>
      </c>
      <c r="N99" s="178"/>
      <c r="O99" s="203">
        <v>5334258</v>
      </c>
      <c r="P99" s="203">
        <v>87420111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95197791.469999999</v>
      </c>
      <c r="L101" s="265">
        <v>0</v>
      </c>
      <c r="M101" s="204">
        <v>95197791</v>
      </c>
      <c r="N101" s="183"/>
      <c r="O101" s="70">
        <v>5583986</v>
      </c>
      <c r="P101" s="70">
        <v>100781777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1888855</v>
      </c>
      <c r="L105" s="244">
        <v>0</v>
      </c>
      <c r="M105" s="148">
        <v>1888855</v>
      </c>
      <c r="N105" s="178"/>
      <c r="O105" s="245">
        <v>0</v>
      </c>
      <c r="P105" s="148">
        <v>1888855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2050765</v>
      </c>
      <c r="L106" s="244">
        <v>0</v>
      </c>
      <c r="M106" s="148">
        <v>2050765</v>
      </c>
      <c r="N106" s="178"/>
      <c r="O106" s="245">
        <v>0</v>
      </c>
      <c r="P106" s="148">
        <v>2050765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94767</v>
      </c>
      <c r="L107" s="244"/>
      <c r="M107" s="148">
        <v>94767</v>
      </c>
      <c r="N107" s="178"/>
      <c r="O107" s="245">
        <v>0</v>
      </c>
      <c r="P107" s="148">
        <v>94767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4034387</v>
      </c>
      <c r="L112" s="259">
        <v>0</v>
      </c>
      <c r="M112" s="240">
        <v>4034387</v>
      </c>
      <c r="N112" s="239"/>
      <c r="O112" s="240">
        <v>0</v>
      </c>
      <c r="P112" s="81">
        <v>4034387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99232178.469999999</v>
      </c>
      <c r="L113" s="240">
        <v>0</v>
      </c>
      <c r="M113" s="240">
        <v>99232178</v>
      </c>
      <c r="N113" s="239"/>
      <c r="O113" s="240">
        <v>5583986</v>
      </c>
      <c r="P113" s="240">
        <v>104816164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139247683.16</v>
      </c>
      <c r="L116" s="244">
        <v>0</v>
      </c>
      <c r="M116" s="148">
        <v>139247683.16</v>
      </c>
      <c r="N116" s="178"/>
      <c r="O116" s="245">
        <v>76670</v>
      </c>
      <c r="P116" s="148">
        <v>139324353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0</v>
      </c>
      <c r="P119" s="148">
        <v>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12322083</v>
      </c>
      <c r="P121" s="148">
        <v>12322083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651003.29999999935</v>
      </c>
      <c r="L122" s="244">
        <v>0</v>
      </c>
      <c r="M122" s="148">
        <v>651003.29999999935</v>
      </c>
      <c r="N122" s="178"/>
      <c r="O122" s="245">
        <v>1917934</v>
      </c>
      <c r="P122" s="148">
        <v>2568937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9225.6900000000023</v>
      </c>
      <c r="L123" s="244">
        <v>0</v>
      </c>
      <c r="M123" s="148">
        <v>9225.6900000000023</v>
      </c>
      <c r="N123" s="178"/>
      <c r="O123" s="245">
        <v>10337090</v>
      </c>
      <c r="P123" s="148">
        <v>10346316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8673031.2100000009</v>
      </c>
      <c r="L124" s="244">
        <v>0</v>
      </c>
      <c r="M124" s="148">
        <v>8673031.2100000009</v>
      </c>
      <c r="N124" s="178"/>
      <c r="O124" s="245">
        <v>19286</v>
      </c>
      <c r="P124" s="148">
        <v>8692317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-33569455.979999997</v>
      </c>
      <c r="L127" s="257">
        <v>0</v>
      </c>
      <c r="M127" s="251">
        <v>-33569455.979999997</v>
      </c>
      <c r="N127" s="178"/>
      <c r="O127" s="266">
        <v>4805994</v>
      </c>
      <c r="P127" s="251">
        <v>-28763460</v>
      </c>
    </row>
    <row r="128" spans="1:16" ht="13.5" thickBot="1">
      <c r="B128" s="158"/>
      <c r="C128" s="194"/>
      <c r="D128" s="162"/>
      <c r="E128" s="164"/>
      <c r="F128" s="164"/>
      <c r="G128" s="164"/>
      <c r="H128" s="164"/>
      <c r="I128" s="164"/>
      <c r="J128" s="164"/>
      <c r="K128" s="278"/>
      <c r="L128" s="265"/>
      <c r="M128" s="204"/>
      <c r="N128" s="183"/>
      <c r="O128" s="204"/>
      <c r="P128" s="204"/>
    </row>
    <row r="129" spans="1:23" s="146" customFormat="1" ht="13.5" thickTop="1">
      <c r="A129" s="152" t="s">
        <v>165</v>
      </c>
      <c r="B129" s="159"/>
      <c r="C129" s="196"/>
      <c r="D129" s="164" t="s">
        <v>166</v>
      </c>
      <c r="E129" s="164"/>
      <c r="F129" s="164"/>
      <c r="G129" s="164"/>
      <c r="H129" s="164"/>
      <c r="I129" s="168"/>
      <c r="J129" s="168"/>
      <c r="K129" s="262">
        <v>115011487.38000003</v>
      </c>
      <c r="L129" s="263">
        <v>0</v>
      </c>
      <c r="M129" s="168">
        <v>115011487</v>
      </c>
      <c r="N129" s="171"/>
      <c r="O129" s="171">
        <v>29479057</v>
      </c>
      <c r="P129" s="171">
        <v>144490546</v>
      </c>
    </row>
    <row r="130" spans="1:23" ht="15.75" customHeight="1" thickBot="1">
      <c r="B130" s="158"/>
      <c r="C130" s="194"/>
      <c r="D130" s="308"/>
      <c r="E130" s="309"/>
      <c r="F130" s="309"/>
      <c r="G130" s="309"/>
      <c r="H130" s="309"/>
      <c r="I130" s="309"/>
      <c r="J130" s="236"/>
      <c r="K130" s="279"/>
      <c r="L130" s="259"/>
      <c r="M130" s="240"/>
      <c r="N130" s="239"/>
      <c r="O130" s="240"/>
      <c r="P130" s="240"/>
    </row>
    <row r="131" spans="1:23" s="146" customFormat="1" ht="15" customHeight="1" thickTop="1">
      <c r="A131" s="152"/>
      <c r="B131" s="159"/>
      <c r="C131" s="196"/>
      <c r="D131" s="164" t="s">
        <v>257</v>
      </c>
      <c r="E131" s="164"/>
      <c r="F131" s="162"/>
      <c r="G131" s="164"/>
      <c r="H131" s="164"/>
      <c r="I131" s="168"/>
      <c r="J131" s="168"/>
      <c r="K131" s="168">
        <v>214243665.85000002</v>
      </c>
      <c r="L131" s="168">
        <v>0</v>
      </c>
      <c r="M131" s="168">
        <v>214243665</v>
      </c>
      <c r="N131" s="171"/>
      <c r="O131" s="171">
        <v>35063043</v>
      </c>
      <c r="P131" s="171">
        <v>249306710</v>
      </c>
    </row>
    <row r="132" spans="1:23">
      <c r="B132" s="158"/>
      <c r="C132" s="194"/>
      <c r="D132" s="292"/>
      <c r="E132" s="292"/>
      <c r="F132" s="292"/>
      <c r="G132" s="292"/>
      <c r="H132" s="292"/>
      <c r="I132" s="292"/>
      <c r="J132" s="292"/>
      <c r="K132" s="292"/>
      <c r="L132" s="292"/>
      <c r="M132" s="292"/>
      <c r="N132" s="292"/>
      <c r="O132" s="292"/>
      <c r="P132" s="292"/>
    </row>
    <row r="133" spans="1:23" s="146" customFormat="1">
      <c r="A133" s="152"/>
      <c r="B133" s="154"/>
      <c r="C133" s="154"/>
      <c r="D133" s="144" t="s">
        <v>167</v>
      </c>
      <c r="E133" s="144"/>
      <c r="F133" s="144"/>
      <c r="G133" s="144"/>
      <c r="H133" s="144"/>
      <c r="I133" s="145"/>
      <c r="J133" s="145"/>
      <c r="K133" s="145"/>
      <c r="L133" s="145"/>
      <c r="M133" s="145"/>
      <c r="N133" s="171"/>
      <c r="U133" s="146">
        <v>0</v>
      </c>
      <c r="W133" s="146">
        <v>0</v>
      </c>
    </row>
    <row r="134" spans="1:23" s="146" customForma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23" ht="12.75" customHeight="1">
      <c r="K135" s="142">
        <v>0</v>
      </c>
      <c r="L135" s="142">
        <v>0</v>
      </c>
      <c r="M135" s="142">
        <f>M51-M131</f>
        <v>1</v>
      </c>
      <c r="N135" s="163"/>
      <c r="O135" s="142">
        <v>0</v>
      </c>
      <c r="P135" s="142">
        <v>0</v>
      </c>
    </row>
    <row r="136" spans="1:23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23">
      <c r="L137" s="213" t="s">
        <v>169</v>
      </c>
      <c r="M137" s="212"/>
      <c r="N137" s="212"/>
      <c r="O137" s="212"/>
      <c r="P137" s="212"/>
    </row>
    <row r="138" spans="1:23">
      <c r="M138" s="212"/>
      <c r="N138" s="212"/>
      <c r="O138" s="212"/>
      <c r="P138" s="212"/>
    </row>
    <row r="139" spans="1:23">
      <c r="M139" s="212"/>
      <c r="N139" s="212"/>
      <c r="O139" s="212"/>
      <c r="P139" s="212"/>
    </row>
    <row r="140" spans="1:23">
      <c r="M140" s="212"/>
      <c r="N140" s="212"/>
      <c r="O140" s="212"/>
      <c r="P140" s="212"/>
    </row>
    <row r="141" spans="1:23">
      <c r="M141" s="212"/>
      <c r="N141" s="212"/>
      <c r="O141" s="212"/>
      <c r="P141" s="212"/>
    </row>
    <row r="142" spans="1:23">
      <c r="M142" s="212"/>
      <c r="N142" s="212"/>
      <c r="O142" s="212"/>
      <c r="P142" s="212"/>
    </row>
    <row r="143" spans="1:23">
      <c r="M143" s="212"/>
      <c r="N143" s="212"/>
      <c r="O143" s="212"/>
      <c r="P143" s="212"/>
    </row>
    <row r="144" spans="1:23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423" priority="28" operator="notEqual">
      <formula>0</formula>
    </cfRule>
    <cfRule type="containsBlanks" dxfId="422" priority="29">
      <formula>LEN(TRIM(M12))=0</formula>
    </cfRule>
  </conditionalFormatting>
  <conditionalFormatting sqref="O12">
    <cfRule type="cellIs" dxfId="421" priority="27" operator="notEqual">
      <formula>O25</formula>
    </cfRule>
  </conditionalFormatting>
  <conditionalFormatting sqref="M55">
    <cfRule type="cellIs" dxfId="420" priority="26" operator="notEqual">
      <formula>M77</formula>
    </cfRule>
  </conditionalFormatting>
  <conditionalFormatting sqref="O55">
    <cfRule type="cellIs" dxfId="419" priority="25" operator="notEqual">
      <formula>O77</formula>
    </cfRule>
  </conditionalFormatting>
  <conditionalFormatting sqref="M92:M95 K92:K95">
    <cfRule type="cellIs" dxfId="418" priority="24" operator="notEqual">
      <formula>K103</formula>
    </cfRule>
  </conditionalFormatting>
  <conditionalFormatting sqref="O87">
    <cfRule type="cellIs" dxfId="417" priority="23" operator="notEqual">
      <formula>O101</formula>
    </cfRule>
  </conditionalFormatting>
  <conditionalFormatting sqref="O135">
    <cfRule type="cellIs" dxfId="416" priority="17" operator="notEqual">
      <formula>0</formula>
    </cfRule>
    <cfRule type="cellIs" dxfId="415" priority="18" operator="equal">
      <formula>0</formula>
    </cfRule>
  </conditionalFormatting>
  <conditionalFormatting sqref="P135">
    <cfRule type="cellIs" dxfId="414" priority="15" operator="notEqual">
      <formula>0</formula>
    </cfRule>
    <cfRule type="cellIs" dxfId="413" priority="16" operator="equal">
      <formula>0</formula>
    </cfRule>
  </conditionalFormatting>
  <conditionalFormatting sqref="K135:L135">
    <cfRule type="cellIs" dxfId="412" priority="3" operator="notEqual">
      <formula>0</formula>
    </cfRule>
    <cfRule type="cellIs" dxfId="411" priority="4" operator="equal">
      <formula>0</formula>
    </cfRule>
  </conditionalFormatting>
  <conditionalFormatting sqref="M135">
    <cfRule type="cellIs" dxfId="410" priority="1" operator="notEqual">
      <formula>0</formula>
    </cfRule>
    <cfRule type="cellIs" dxfId="409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3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242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23661820.170000002</v>
      </c>
      <c r="L12" s="248">
        <v>0</v>
      </c>
      <c r="M12" s="148">
        <v>23661820.170000002</v>
      </c>
      <c r="N12" s="249"/>
      <c r="O12" s="247">
        <v>3860028</v>
      </c>
      <c r="P12" s="148">
        <v>27521848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-673089.87999999989</v>
      </c>
      <c r="L13" s="245">
        <v>0</v>
      </c>
      <c r="M13" s="148">
        <v>-673089.87999999989</v>
      </c>
      <c r="N13" s="177"/>
      <c r="O13" s="245">
        <v>0</v>
      </c>
      <c r="P13" s="148">
        <v>-673090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147362</v>
      </c>
      <c r="P14" s="148">
        <v>147362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869024.47</v>
      </c>
      <c r="L16" s="245">
        <v>0</v>
      </c>
      <c r="M16" s="148">
        <v>869024.47</v>
      </c>
      <c r="N16" s="177"/>
      <c r="O16" s="245">
        <v>107934</v>
      </c>
      <c r="P16" s="148">
        <v>976958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8118094.1420000009</v>
      </c>
      <c r="L18" s="245">
        <v>0</v>
      </c>
      <c r="M18" s="148">
        <v>8118094.1420000009</v>
      </c>
      <c r="N18" s="177"/>
      <c r="O18" s="245">
        <v>32238.5</v>
      </c>
      <c r="P18" s="148">
        <v>8150333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1214671.02</v>
      </c>
      <c r="L19" s="245">
        <v>0</v>
      </c>
      <c r="M19" s="148">
        <v>1214671.02</v>
      </c>
      <c r="N19" s="177"/>
      <c r="O19" s="245">
        <v>0</v>
      </c>
      <c r="P19" s="148">
        <v>1214671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926256.77999999991</v>
      </c>
      <c r="L20" s="245">
        <v>0</v>
      </c>
      <c r="M20" s="148">
        <v>926256.77999999991</v>
      </c>
      <c r="N20" s="177"/>
      <c r="O20" s="245">
        <v>0</v>
      </c>
      <c r="P20" s="148">
        <v>926257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284501.28999999998</v>
      </c>
      <c r="L21" s="245">
        <v>0</v>
      </c>
      <c r="M21" s="148">
        <v>284501.28999999998</v>
      </c>
      <c r="N21" s="177"/>
      <c r="O21" s="245">
        <v>4058</v>
      </c>
      <c r="P21" s="148">
        <v>288559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12602.08</v>
      </c>
      <c r="L22" s="245">
        <v>0</v>
      </c>
      <c r="M22" s="148">
        <v>12602.08</v>
      </c>
      <c r="N22" s="177"/>
      <c r="O22" s="245">
        <v>0</v>
      </c>
      <c r="P22" s="148">
        <v>12602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34413880.071999997</v>
      </c>
      <c r="L25" s="252">
        <v>0</v>
      </c>
      <c r="M25" s="253">
        <v>34413880</v>
      </c>
      <c r="N25" s="178"/>
      <c r="O25" s="253">
        <v>4151621</v>
      </c>
      <c r="P25" s="253">
        <v>38565500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13926907.579999998</v>
      </c>
      <c r="L28" s="254">
        <v>0</v>
      </c>
      <c r="M28" s="148">
        <v>13926907.579999998</v>
      </c>
      <c r="N28" s="177"/>
      <c r="O28" s="245">
        <v>0</v>
      </c>
      <c r="P28" s="148">
        <v>13926908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33902334</v>
      </c>
      <c r="P29" s="148">
        <v>33902334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28479.8</v>
      </c>
      <c r="L30" s="245">
        <v>0</v>
      </c>
      <c r="M30" s="148">
        <v>28479.8</v>
      </c>
      <c r="N30" s="177"/>
      <c r="O30" s="245">
        <v>27748164</v>
      </c>
      <c r="P30" s="148">
        <v>27776644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133239.71</v>
      </c>
      <c r="L31" s="245">
        <v>0</v>
      </c>
      <c r="M31" s="148">
        <v>133239.71</v>
      </c>
      <c r="N31" s="177"/>
      <c r="O31" s="245">
        <v>0</v>
      </c>
      <c r="P31" s="148">
        <v>133240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142070897.73999998</v>
      </c>
      <c r="L33" s="245">
        <v>0</v>
      </c>
      <c r="M33" s="148">
        <v>142070897.73999998</v>
      </c>
      <c r="N33" s="177"/>
      <c r="O33" s="245">
        <v>59294</v>
      </c>
      <c r="P33" s="148">
        <v>142130192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9555852.0300000012</v>
      </c>
      <c r="L34" s="245">
        <v>0</v>
      </c>
      <c r="M34" s="148">
        <v>9555852.0300000012</v>
      </c>
      <c r="N34" s="177"/>
      <c r="O34" s="245">
        <v>232569</v>
      </c>
      <c r="P34" s="148">
        <v>9788421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303642</v>
      </c>
      <c r="P35" s="251">
        <v>303642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165715376.85999998</v>
      </c>
      <c r="L37" s="252">
        <v>0</v>
      </c>
      <c r="M37" s="185">
        <v>165715377</v>
      </c>
      <c r="N37" s="177"/>
      <c r="O37" s="185">
        <v>62246003</v>
      </c>
      <c r="P37" s="185">
        <v>227961381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200129256.93199998</v>
      </c>
      <c r="L39" s="256">
        <v>0</v>
      </c>
      <c r="M39" s="204">
        <v>200129257</v>
      </c>
      <c r="N39" s="183"/>
      <c r="O39" s="70">
        <v>66397624</v>
      </c>
      <c r="P39" s="70">
        <v>266526881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8810644</v>
      </c>
      <c r="L43" s="244">
        <v>0</v>
      </c>
      <c r="M43" s="148">
        <v>8810644</v>
      </c>
      <c r="N43" s="177"/>
      <c r="O43" s="245">
        <v>0</v>
      </c>
      <c r="P43" s="148">
        <v>8810644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1928118</v>
      </c>
      <c r="L44" s="244">
        <v>0</v>
      </c>
      <c r="M44" s="148">
        <v>1928118</v>
      </c>
      <c r="N44" s="177"/>
      <c r="O44" s="245">
        <v>0</v>
      </c>
      <c r="P44" s="148">
        <v>1928118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91334</v>
      </c>
      <c r="L45" s="244">
        <v>0</v>
      </c>
      <c r="M45" s="148">
        <v>91334</v>
      </c>
      <c r="N45" s="177"/>
      <c r="O45" s="245">
        <v>0</v>
      </c>
      <c r="P45" s="148">
        <v>91334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10830096</v>
      </c>
      <c r="L50" s="259">
        <v>0</v>
      </c>
      <c r="M50" s="240">
        <v>10830096</v>
      </c>
      <c r="N50" s="239"/>
      <c r="O50" s="240">
        <v>0</v>
      </c>
      <c r="P50" s="240">
        <v>10830096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210959352.93199998</v>
      </c>
      <c r="L51" s="259">
        <v>0</v>
      </c>
      <c r="M51" s="240">
        <v>210959353</v>
      </c>
      <c r="N51" s="239"/>
      <c r="O51" s="240">
        <v>66397624</v>
      </c>
      <c r="P51" s="70">
        <v>277356977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3558997.92</v>
      </c>
      <c r="L55" s="244">
        <v>0</v>
      </c>
      <c r="M55" s="260">
        <v>3558997.92</v>
      </c>
      <c r="N55" s="249"/>
      <c r="O55" s="247">
        <v>49293</v>
      </c>
      <c r="P55" s="148">
        <v>3608291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5230413.53</v>
      </c>
      <c r="L57" s="244">
        <v>0</v>
      </c>
      <c r="M57" s="148">
        <v>5230413.53</v>
      </c>
      <c r="N57" s="178"/>
      <c r="O57" s="245">
        <v>0</v>
      </c>
      <c r="P57" s="148">
        <v>5230414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226022.24</v>
      </c>
      <c r="L58" s="244">
        <v>0</v>
      </c>
      <c r="M58" s="148">
        <v>226022.24</v>
      </c>
      <c r="N58" s="178"/>
      <c r="O58" s="245">
        <v>0</v>
      </c>
      <c r="P58" s="148">
        <v>226022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36474</v>
      </c>
      <c r="P59" s="148">
        <v>36474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605303</v>
      </c>
      <c r="P60" s="148">
        <v>605303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80276</v>
      </c>
      <c r="L61" s="244">
        <v>0</v>
      </c>
      <c r="M61" s="148">
        <v>80276</v>
      </c>
      <c r="N61" s="178"/>
      <c r="O61" s="245">
        <v>19745</v>
      </c>
      <c r="P61" s="148">
        <v>100021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506052.91</v>
      </c>
      <c r="L63" s="244">
        <v>0</v>
      </c>
      <c r="M63" s="148">
        <v>506052.91</v>
      </c>
      <c r="N63" s="178"/>
      <c r="O63" s="245">
        <v>0</v>
      </c>
      <c r="P63" s="148">
        <v>506053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113000</v>
      </c>
      <c r="L65" s="244">
        <v>0</v>
      </c>
      <c r="M65" s="148">
        <v>113000</v>
      </c>
      <c r="N65" s="178"/>
      <c r="O65" s="245">
        <v>0</v>
      </c>
      <c r="P65" s="148">
        <v>113000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62218.9</v>
      </c>
      <c r="L68" s="244">
        <v>0</v>
      </c>
      <c r="M68" s="148">
        <v>62218.9</v>
      </c>
      <c r="N68" s="178"/>
      <c r="O68" s="245">
        <v>0</v>
      </c>
      <c r="P68" s="148">
        <v>62219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685258.86</v>
      </c>
      <c r="L71" s="244">
        <v>0</v>
      </c>
      <c r="M71" s="148">
        <v>685258.86</v>
      </c>
      <c r="N71" s="181"/>
      <c r="O71" s="245">
        <v>0</v>
      </c>
      <c r="P71" s="148">
        <v>685259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67059</v>
      </c>
      <c r="L73" s="244">
        <v>0</v>
      </c>
      <c r="M73" s="148">
        <v>67059</v>
      </c>
      <c r="N73" s="181"/>
      <c r="O73" s="245">
        <v>0</v>
      </c>
      <c r="P73" s="148">
        <v>67059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14343</v>
      </c>
      <c r="L74" s="244">
        <v>0</v>
      </c>
      <c r="M74" s="148">
        <v>14343</v>
      </c>
      <c r="N74" s="181"/>
      <c r="O74" s="245">
        <v>0</v>
      </c>
      <c r="P74" s="148">
        <v>14343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10543642.359999999</v>
      </c>
      <c r="L77" s="264">
        <v>0</v>
      </c>
      <c r="M77" s="70">
        <v>10543642</v>
      </c>
      <c r="N77" s="178"/>
      <c r="O77" s="70">
        <v>710815</v>
      </c>
      <c r="P77" s="70">
        <v>11254458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242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1094000</v>
      </c>
      <c r="L87" s="244">
        <v>0</v>
      </c>
      <c r="M87" s="260">
        <v>1094000</v>
      </c>
      <c r="N87" s="249"/>
      <c r="O87" s="247">
        <v>0</v>
      </c>
      <c r="P87" s="148">
        <v>1094000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238621.11</v>
      </c>
      <c r="L90" s="244">
        <v>0</v>
      </c>
      <c r="M90" s="148">
        <v>238621.11</v>
      </c>
      <c r="N90" s="178"/>
      <c r="O90" s="245">
        <v>0</v>
      </c>
      <c r="P90" s="148">
        <v>238621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3558335.1</v>
      </c>
      <c r="L93" s="244">
        <v>0</v>
      </c>
      <c r="M93" s="148">
        <v>3558335.1</v>
      </c>
      <c r="N93" s="178"/>
      <c r="O93" s="245">
        <v>0</v>
      </c>
      <c r="P93" s="148">
        <v>3558335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22834228</v>
      </c>
      <c r="L94" s="244">
        <v>0</v>
      </c>
      <c r="M94" s="148">
        <v>22834228</v>
      </c>
      <c r="N94" s="178"/>
      <c r="O94" s="245">
        <v>0</v>
      </c>
      <c r="P94" s="148">
        <v>22834228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8644020</v>
      </c>
      <c r="L95" s="244">
        <v>0</v>
      </c>
      <c r="M95" s="148">
        <v>8644020</v>
      </c>
      <c r="N95" s="178"/>
      <c r="O95" s="245">
        <v>0</v>
      </c>
      <c r="P95" s="148">
        <v>8644020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462462</v>
      </c>
      <c r="L96" s="244">
        <v>0</v>
      </c>
      <c r="M96" s="148">
        <v>462462</v>
      </c>
      <c r="N96" s="181"/>
      <c r="O96" s="245">
        <v>0</v>
      </c>
      <c r="P96" s="148">
        <v>462462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36831666.210000001</v>
      </c>
      <c r="L99" s="185">
        <v>0</v>
      </c>
      <c r="M99" s="203">
        <v>36831666</v>
      </c>
      <c r="N99" s="178"/>
      <c r="O99" s="203">
        <v>0</v>
      </c>
      <c r="P99" s="203">
        <v>36831666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47375308.57</v>
      </c>
      <c r="L101" s="265">
        <v>0</v>
      </c>
      <c r="M101" s="204">
        <v>47375308</v>
      </c>
      <c r="N101" s="183"/>
      <c r="O101" s="70">
        <v>710815</v>
      </c>
      <c r="P101" s="70">
        <v>48086124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1014361</v>
      </c>
      <c r="L105" s="244">
        <v>0</v>
      </c>
      <c r="M105" s="148">
        <v>1014361</v>
      </c>
      <c r="N105" s="178"/>
      <c r="O105" s="245">
        <v>0</v>
      </c>
      <c r="P105" s="148">
        <v>1014361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1146272</v>
      </c>
      <c r="L106" s="244">
        <v>0</v>
      </c>
      <c r="M106" s="148">
        <v>1146272</v>
      </c>
      <c r="N106" s="178"/>
      <c r="O106" s="245">
        <v>0</v>
      </c>
      <c r="P106" s="148">
        <v>1146272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16493</v>
      </c>
      <c r="L107" s="244"/>
      <c r="M107" s="148">
        <v>16493</v>
      </c>
      <c r="N107" s="178"/>
      <c r="O107" s="245">
        <v>0</v>
      </c>
      <c r="P107" s="148">
        <v>16493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2177126</v>
      </c>
      <c r="L112" s="259">
        <v>0</v>
      </c>
      <c r="M112" s="240">
        <v>2177126</v>
      </c>
      <c r="N112" s="239"/>
      <c r="O112" s="240">
        <v>0</v>
      </c>
      <c r="P112" s="81">
        <v>2177126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49552434.57</v>
      </c>
      <c r="L113" s="240">
        <v>0</v>
      </c>
      <c r="M113" s="240">
        <v>49552434</v>
      </c>
      <c r="N113" s="239"/>
      <c r="O113" s="240">
        <v>710815</v>
      </c>
      <c r="P113" s="240">
        <v>50263250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151325909.75999999</v>
      </c>
      <c r="L116" s="244">
        <v>0</v>
      </c>
      <c r="M116" s="148">
        <v>151325909.75999999</v>
      </c>
      <c r="N116" s="178"/>
      <c r="O116" s="245">
        <v>0</v>
      </c>
      <c r="P116" s="148">
        <v>151325910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27748164</v>
      </c>
      <c r="P119" s="148">
        <v>27748164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15622725</v>
      </c>
      <c r="P121" s="148">
        <v>15622725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622428.72</v>
      </c>
      <c r="L122" s="244">
        <v>0</v>
      </c>
      <c r="M122" s="148">
        <v>622428.72</v>
      </c>
      <c r="N122" s="178"/>
      <c r="O122" s="245">
        <v>0</v>
      </c>
      <c r="P122" s="148">
        <v>622429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919058.18</v>
      </c>
      <c r="L123" s="244">
        <v>0</v>
      </c>
      <c r="M123" s="148">
        <v>919058.18</v>
      </c>
      <c r="N123" s="178"/>
      <c r="O123" s="245">
        <v>19461937</v>
      </c>
      <c r="P123" s="148">
        <v>20380995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15775260.560000001</v>
      </c>
      <c r="L124" s="244">
        <v>0</v>
      </c>
      <c r="M124" s="148">
        <v>15775260.560000001</v>
      </c>
      <c r="N124" s="178"/>
      <c r="O124" s="245">
        <v>0</v>
      </c>
      <c r="P124" s="148">
        <v>15775261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28479.8</v>
      </c>
      <c r="L125" s="244">
        <v>0</v>
      </c>
      <c r="M125" s="148">
        <v>28479.8</v>
      </c>
      <c r="N125" s="178"/>
      <c r="O125" s="245">
        <v>0</v>
      </c>
      <c r="P125" s="148">
        <v>28480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-7264218.6600000001</v>
      </c>
      <c r="L127" s="257">
        <v>0</v>
      </c>
      <c r="M127" s="251">
        <v>-7264218.6600000001</v>
      </c>
      <c r="N127" s="178"/>
      <c r="O127" s="266">
        <v>2853983</v>
      </c>
      <c r="P127" s="251">
        <v>-4410237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161406918.36000001</v>
      </c>
      <c r="L129" s="265">
        <v>0</v>
      </c>
      <c r="M129" s="204">
        <v>161406919</v>
      </c>
      <c r="N129" s="183"/>
      <c r="O129" s="204">
        <v>65686809</v>
      </c>
      <c r="P129" s="204">
        <v>227093727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210959352.93000001</v>
      </c>
      <c r="L131" s="259">
        <v>0</v>
      </c>
      <c r="M131" s="240">
        <v>210959353</v>
      </c>
      <c r="N131" s="239"/>
      <c r="O131" s="240">
        <v>66397624</v>
      </c>
      <c r="P131" s="240">
        <v>277356977</v>
      </c>
    </row>
    <row r="132" spans="1:16" s="146" customFormat="1" ht="14.2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1.999974250793457E-3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49" priority="24" operator="notEqual">
      <formula>0</formula>
    </cfRule>
    <cfRule type="containsBlanks" dxfId="148" priority="25">
      <formula>LEN(TRIM(M12))=0</formula>
    </cfRule>
  </conditionalFormatting>
  <conditionalFormatting sqref="O12">
    <cfRule type="cellIs" dxfId="147" priority="23" operator="notEqual">
      <formula>O25</formula>
    </cfRule>
  </conditionalFormatting>
  <conditionalFormatting sqref="M55">
    <cfRule type="cellIs" dxfId="146" priority="22" operator="notEqual">
      <formula>M77</formula>
    </cfRule>
  </conditionalFormatting>
  <conditionalFormatting sqref="O55">
    <cfRule type="cellIs" dxfId="145" priority="21" operator="notEqual">
      <formula>O77</formula>
    </cfRule>
  </conditionalFormatting>
  <conditionalFormatting sqref="M92:M95 K92:K95">
    <cfRule type="cellIs" dxfId="144" priority="20" operator="notEqual">
      <formula>K103</formula>
    </cfRule>
  </conditionalFormatting>
  <conditionalFormatting sqref="O87">
    <cfRule type="cellIs" dxfId="143" priority="19" operator="notEqual">
      <formula>O101</formula>
    </cfRule>
  </conditionalFormatting>
  <conditionalFormatting sqref="M135 O135">
    <cfRule type="cellIs" dxfId="142" priority="13" operator="notEqual">
      <formula>0</formula>
    </cfRule>
    <cfRule type="cellIs" dxfId="141" priority="14" operator="equal">
      <formula>0</formula>
    </cfRule>
  </conditionalFormatting>
  <conditionalFormatting sqref="P135">
    <cfRule type="cellIs" dxfId="140" priority="11" operator="notEqual">
      <formula>0</formula>
    </cfRule>
    <cfRule type="cellIs" dxfId="139" priority="12" operator="equal">
      <formula>0</formula>
    </cfRule>
  </conditionalFormatting>
  <conditionalFormatting sqref="K135">
    <cfRule type="cellIs" dxfId="138" priority="3" operator="notEqual">
      <formula>0</formula>
    </cfRule>
    <cfRule type="cellIs" dxfId="137" priority="4" operator="equal">
      <formula>0</formula>
    </cfRule>
  </conditionalFormatting>
  <conditionalFormatting sqref="L135">
    <cfRule type="cellIs" dxfId="136" priority="1" operator="notEqual">
      <formula>0</formula>
    </cfRule>
    <cfRule type="cellIs" dxfId="13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243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9553871.0300000012</v>
      </c>
      <c r="L12" s="248">
        <v>0.14000000000000001</v>
      </c>
      <c r="M12" s="148">
        <v>9553871.1700000018</v>
      </c>
      <c r="N12" s="249"/>
      <c r="O12" s="247">
        <v>2029272</v>
      </c>
      <c r="P12" s="148">
        <v>11583143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730161.53</v>
      </c>
      <c r="L13" s="245">
        <v>0.3</v>
      </c>
      <c r="M13" s="148">
        <v>730161.83000000007</v>
      </c>
      <c r="N13" s="177"/>
      <c r="O13" s="245">
        <v>0</v>
      </c>
      <c r="P13" s="148">
        <v>730162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20042801</v>
      </c>
      <c r="P14" s="148">
        <v>20042801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4617438.1099999994</v>
      </c>
      <c r="L16" s="245">
        <v>-0.47</v>
      </c>
      <c r="M16" s="148">
        <v>4617437.6399999997</v>
      </c>
      <c r="N16" s="177"/>
      <c r="O16" s="245">
        <v>138840</v>
      </c>
      <c r="P16" s="148">
        <v>4756278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64283.94</v>
      </c>
      <c r="L17" s="245">
        <v>0.06</v>
      </c>
      <c r="M17" s="148">
        <v>64284</v>
      </c>
      <c r="N17" s="177"/>
      <c r="O17" s="245">
        <v>0</v>
      </c>
      <c r="P17" s="148">
        <v>64284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13906734.190000001</v>
      </c>
      <c r="L18" s="245">
        <v>-0.19</v>
      </c>
      <c r="M18" s="148">
        <v>13906734.000000002</v>
      </c>
      <c r="N18" s="177"/>
      <c r="O18" s="245">
        <v>0</v>
      </c>
      <c r="P18" s="148">
        <v>13906734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67328.12</v>
      </c>
      <c r="L19" s="245">
        <v>0</v>
      </c>
      <c r="M19" s="148">
        <v>67328.12</v>
      </c>
      <c r="N19" s="177"/>
      <c r="O19" s="245">
        <v>0</v>
      </c>
      <c r="P19" s="148">
        <v>67328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1766981.96</v>
      </c>
      <c r="L21" s="245">
        <v>0.04</v>
      </c>
      <c r="M21" s="148">
        <v>1766982</v>
      </c>
      <c r="N21" s="177"/>
      <c r="O21" s="245">
        <v>66471</v>
      </c>
      <c r="P21" s="148">
        <v>1833453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400</v>
      </c>
      <c r="L22" s="245">
        <v>0</v>
      </c>
      <c r="M22" s="148">
        <v>400</v>
      </c>
      <c r="N22" s="177"/>
      <c r="O22" s="245">
        <v>0</v>
      </c>
      <c r="P22" s="148">
        <v>400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25000</v>
      </c>
      <c r="P23" s="251">
        <v>25000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30707198.880000003</v>
      </c>
      <c r="L25" s="252">
        <v>-0.11999999999999997</v>
      </c>
      <c r="M25" s="253">
        <v>30707199</v>
      </c>
      <c r="N25" s="178"/>
      <c r="O25" s="253">
        <v>22302384</v>
      </c>
      <c r="P25" s="253">
        <v>53009583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12868822.960000001</v>
      </c>
      <c r="L28" s="254">
        <v>0.04</v>
      </c>
      <c r="M28" s="148">
        <v>12868823</v>
      </c>
      <c r="N28" s="177"/>
      <c r="O28" s="245">
        <v>0</v>
      </c>
      <c r="P28" s="148">
        <v>12868823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14632748</v>
      </c>
      <c r="P29" s="148">
        <v>14632748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1021547.8400000001</v>
      </c>
      <c r="L31" s="245">
        <v>0.16</v>
      </c>
      <c r="M31" s="148">
        <v>1021548.0000000001</v>
      </c>
      <c r="N31" s="177"/>
      <c r="O31" s="245">
        <v>0</v>
      </c>
      <c r="P31" s="148">
        <v>1021548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49419208.070000008</v>
      </c>
      <c r="L33" s="245">
        <v>-7.0000000000000007E-2</v>
      </c>
      <c r="M33" s="148">
        <v>49419208.000000007</v>
      </c>
      <c r="N33" s="177"/>
      <c r="O33" s="245">
        <v>263368</v>
      </c>
      <c r="P33" s="148">
        <v>49682576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12988231.65</v>
      </c>
      <c r="L34" s="245">
        <v>0.35</v>
      </c>
      <c r="M34" s="148">
        <v>12988232</v>
      </c>
      <c r="N34" s="177"/>
      <c r="O34" s="245">
        <v>0</v>
      </c>
      <c r="P34" s="148">
        <v>12988232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702743</v>
      </c>
      <c r="P35" s="251">
        <v>702743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76297810.520000011</v>
      </c>
      <c r="L37" s="252">
        <v>0.48</v>
      </c>
      <c r="M37" s="185">
        <v>76297811</v>
      </c>
      <c r="N37" s="177"/>
      <c r="O37" s="185">
        <v>15598859</v>
      </c>
      <c r="P37" s="185">
        <v>91896670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107005009.40000001</v>
      </c>
      <c r="L39" s="256">
        <v>0.36</v>
      </c>
      <c r="M39" s="204">
        <v>107005010</v>
      </c>
      <c r="N39" s="183"/>
      <c r="O39" s="70">
        <v>37901243</v>
      </c>
      <c r="P39" s="70">
        <v>144906253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11469962</v>
      </c>
      <c r="L43" s="244">
        <v>0</v>
      </c>
      <c r="M43" s="148">
        <v>11469962</v>
      </c>
      <c r="N43" s="177"/>
      <c r="O43" s="245">
        <v>0</v>
      </c>
      <c r="P43" s="148">
        <v>11469962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0</v>
      </c>
      <c r="L44" s="244">
        <v>0</v>
      </c>
      <c r="M44" s="148">
        <v>0</v>
      </c>
      <c r="N44" s="177"/>
      <c r="O44" s="245">
        <v>0</v>
      </c>
      <c r="P44" s="148">
        <v>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382910.12</v>
      </c>
      <c r="L45" s="244">
        <v>-0.12</v>
      </c>
      <c r="M45" s="148">
        <v>382910</v>
      </c>
      <c r="N45" s="177"/>
      <c r="O45" s="245">
        <v>0</v>
      </c>
      <c r="P45" s="148">
        <v>382910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11852872.119999999</v>
      </c>
      <c r="L50" s="259">
        <v>-0.12</v>
      </c>
      <c r="M50" s="240">
        <v>11852872</v>
      </c>
      <c r="N50" s="239"/>
      <c r="O50" s="240">
        <v>0</v>
      </c>
      <c r="P50" s="240">
        <v>11852872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118857881.52000001</v>
      </c>
      <c r="L51" s="259">
        <v>0.24</v>
      </c>
      <c r="M51" s="240">
        <v>118857882</v>
      </c>
      <c r="N51" s="239"/>
      <c r="O51" s="240">
        <v>37901243</v>
      </c>
      <c r="P51" s="70">
        <v>156759125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10273048.279999999</v>
      </c>
      <c r="L55" s="244">
        <v>-0.28000000000000003</v>
      </c>
      <c r="M55" s="260">
        <v>10273048</v>
      </c>
      <c r="N55" s="249"/>
      <c r="O55" s="247">
        <v>106509</v>
      </c>
      <c r="P55" s="148">
        <v>10379557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2210622.83</v>
      </c>
      <c r="L57" s="244">
        <v>0.17</v>
      </c>
      <c r="M57" s="148">
        <v>2210623</v>
      </c>
      <c r="N57" s="178"/>
      <c r="O57" s="245">
        <v>0</v>
      </c>
      <c r="P57" s="148">
        <v>2210623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2455454.75</v>
      </c>
      <c r="L61" s="244">
        <v>0.25</v>
      </c>
      <c r="M61" s="148">
        <v>2455455</v>
      </c>
      <c r="N61" s="178"/>
      <c r="O61" s="245">
        <v>153064</v>
      </c>
      <c r="P61" s="148">
        <v>2608519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397626.23</v>
      </c>
      <c r="L63" s="244">
        <v>-0.23</v>
      </c>
      <c r="M63" s="148">
        <v>397626</v>
      </c>
      <c r="N63" s="178"/>
      <c r="O63" s="245">
        <v>0</v>
      </c>
      <c r="P63" s="148">
        <v>397626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80914.039999999994</v>
      </c>
      <c r="L70" s="244">
        <v>-0.04</v>
      </c>
      <c r="M70" s="148">
        <v>80914</v>
      </c>
      <c r="N70" s="178"/>
      <c r="O70" s="245">
        <v>0</v>
      </c>
      <c r="P70" s="148">
        <v>80914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579478.51</v>
      </c>
      <c r="L71" s="244">
        <v>0.49</v>
      </c>
      <c r="M71" s="148">
        <v>579479</v>
      </c>
      <c r="N71" s="181"/>
      <c r="O71" s="245">
        <v>0</v>
      </c>
      <c r="P71" s="148">
        <v>579479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92882</v>
      </c>
      <c r="L73" s="244">
        <v>0</v>
      </c>
      <c r="M73" s="148">
        <v>92882</v>
      </c>
      <c r="N73" s="181"/>
      <c r="O73" s="245">
        <v>0</v>
      </c>
      <c r="P73" s="148">
        <v>92882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15695</v>
      </c>
      <c r="L74" s="244">
        <v>0</v>
      </c>
      <c r="M74" s="148">
        <v>15695</v>
      </c>
      <c r="N74" s="181"/>
      <c r="O74" s="245">
        <v>0</v>
      </c>
      <c r="P74" s="148">
        <v>15695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16105721.639999999</v>
      </c>
      <c r="L77" s="264">
        <v>0.36</v>
      </c>
      <c r="M77" s="70">
        <v>16105722</v>
      </c>
      <c r="N77" s="178"/>
      <c r="O77" s="70">
        <v>259573</v>
      </c>
      <c r="P77" s="70">
        <v>16365295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243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4366847.7</v>
      </c>
      <c r="L93" s="244">
        <v>-0.3</v>
      </c>
      <c r="M93" s="148">
        <v>4366847.4000000004</v>
      </c>
      <c r="N93" s="178"/>
      <c r="O93" s="245">
        <v>0</v>
      </c>
      <c r="P93" s="148">
        <v>4366847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26343740</v>
      </c>
      <c r="L94" s="244">
        <v>0</v>
      </c>
      <c r="M94" s="148">
        <v>26343740</v>
      </c>
      <c r="N94" s="178"/>
      <c r="O94" s="245">
        <v>0</v>
      </c>
      <c r="P94" s="148">
        <v>26343740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8816670</v>
      </c>
      <c r="L95" s="244">
        <v>0</v>
      </c>
      <c r="M95" s="148">
        <v>8816670</v>
      </c>
      <c r="N95" s="178"/>
      <c r="O95" s="245">
        <v>0</v>
      </c>
      <c r="P95" s="148">
        <v>8816670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1370654</v>
      </c>
      <c r="L96" s="244">
        <v>0</v>
      </c>
      <c r="M96" s="148">
        <v>1370654</v>
      </c>
      <c r="N96" s="181"/>
      <c r="O96" s="245">
        <v>0</v>
      </c>
      <c r="P96" s="148">
        <v>1370654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144240</v>
      </c>
      <c r="P97" s="251">
        <v>144240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40897911.700000003</v>
      </c>
      <c r="L99" s="185">
        <v>-0.3</v>
      </c>
      <c r="M99" s="203">
        <v>40897911</v>
      </c>
      <c r="N99" s="178"/>
      <c r="O99" s="203">
        <v>144240</v>
      </c>
      <c r="P99" s="203">
        <v>41042151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57003633.340000004</v>
      </c>
      <c r="L101" s="265">
        <v>0.06</v>
      </c>
      <c r="M101" s="204">
        <v>57003633</v>
      </c>
      <c r="N101" s="183"/>
      <c r="O101" s="70">
        <v>403813</v>
      </c>
      <c r="P101" s="70">
        <v>57407446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1681947</v>
      </c>
      <c r="L105" s="244">
        <v>0</v>
      </c>
      <c r="M105" s="148">
        <v>1681947</v>
      </c>
      <c r="N105" s="178"/>
      <c r="O105" s="245">
        <v>0</v>
      </c>
      <c r="P105" s="148">
        <v>1681947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0</v>
      </c>
      <c r="L106" s="244">
        <v>0</v>
      </c>
      <c r="M106" s="148">
        <v>0</v>
      </c>
      <c r="N106" s="178"/>
      <c r="O106" s="245">
        <v>0</v>
      </c>
      <c r="P106" s="148">
        <v>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43459</v>
      </c>
      <c r="L107" s="244">
        <v>0</v>
      </c>
      <c r="M107" s="148">
        <v>43459</v>
      </c>
      <c r="N107" s="178"/>
      <c r="O107" s="245">
        <v>0</v>
      </c>
      <c r="P107" s="148">
        <v>43459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198076</v>
      </c>
      <c r="P108" s="148">
        <v>198076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1725406</v>
      </c>
      <c r="L112" s="259">
        <v>0</v>
      </c>
      <c r="M112" s="240">
        <v>1725406</v>
      </c>
      <c r="N112" s="239"/>
      <c r="O112" s="240">
        <v>198076</v>
      </c>
      <c r="P112" s="81">
        <v>1923482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58729039.340000004</v>
      </c>
      <c r="L113" s="240">
        <v>0.06</v>
      </c>
      <c r="M113" s="240">
        <v>58729039</v>
      </c>
      <c r="N113" s="239"/>
      <c r="O113" s="240">
        <v>601889</v>
      </c>
      <c r="P113" s="240">
        <v>59330928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62407439.719999991</v>
      </c>
      <c r="L116" s="244">
        <v>0.08</v>
      </c>
      <c r="M116" s="148">
        <v>62407439.79999999</v>
      </c>
      <c r="N116" s="178"/>
      <c r="O116" s="245">
        <v>0</v>
      </c>
      <c r="P116" s="148">
        <v>62407440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11821324</v>
      </c>
      <c r="P119" s="148">
        <v>11821324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1560942</v>
      </c>
      <c r="P121" s="148">
        <v>1560942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2472815.6199999987</v>
      </c>
      <c r="L122" s="244">
        <v>0</v>
      </c>
      <c r="M122" s="148">
        <v>2472815.6199999987</v>
      </c>
      <c r="N122" s="178"/>
      <c r="O122" s="245">
        <v>0</v>
      </c>
      <c r="P122" s="148">
        <v>2472816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396844.73999999848</v>
      </c>
      <c r="L123" s="244">
        <v>-0.75</v>
      </c>
      <c r="M123" s="148">
        <v>396843.98999999848</v>
      </c>
      <c r="N123" s="178"/>
      <c r="O123" s="245">
        <v>0</v>
      </c>
      <c r="P123" s="148">
        <v>396844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13698992.85</v>
      </c>
      <c r="L124" s="244">
        <v>0.1</v>
      </c>
      <c r="M124" s="148">
        <v>13698992.949999999</v>
      </c>
      <c r="N124" s="178"/>
      <c r="O124" s="245">
        <v>0</v>
      </c>
      <c r="P124" s="148">
        <v>13698993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20301287</v>
      </c>
      <c r="P126" s="148">
        <v>20301287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-18847250.75</v>
      </c>
      <c r="L127" s="257">
        <v>0.75</v>
      </c>
      <c r="M127" s="251">
        <v>-18847250</v>
      </c>
      <c r="N127" s="178"/>
      <c r="O127" s="266">
        <v>3615801</v>
      </c>
      <c r="P127" s="251">
        <v>-15231449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60128842.179999992</v>
      </c>
      <c r="L129" s="265">
        <v>0.17999999999999994</v>
      </c>
      <c r="M129" s="204">
        <v>60128843</v>
      </c>
      <c r="N129" s="183"/>
      <c r="O129" s="204">
        <v>37299354</v>
      </c>
      <c r="P129" s="204">
        <v>97428197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118857881.52</v>
      </c>
      <c r="L131" s="259">
        <v>0.23999999999999994</v>
      </c>
      <c r="M131" s="240">
        <v>118857882</v>
      </c>
      <c r="N131" s="239"/>
      <c r="O131" s="240">
        <v>37901243</v>
      </c>
      <c r="P131" s="240">
        <v>156759125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>
        <v>-20072782.559999995</v>
      </c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34" priority="24" operator="notEqual">
      <formula>0</formula>
    </cfRule>
    <cfRule type="containsBlanks" dxfId="133" priority="25">
      <formula>LEN(TRIM(M12))=0</formula>
    </cfRule>
  </conditionalFormatting>
  <conditionalFormatting sqref="O12">
    <cfRule type="cellIs" dxfId="132" priority="23" operator="notEqual">
      <formula>O25</formula>
    </cfRule>
  </conditionalFormatting>
  <conditionalFormatting sqref="M55">
    <cfRule type="cellIs" dxfId="131" priority="22" operator="notEqual">
      <formula>M77</formula>
    </cfRule>
  </conditionalFormatting>
  <conditionalFormatting sqref="O55">
    <cfRule type="cellIs" dxfId="130" priority="21" operator="notEqual">
      <formula>O77</formula>
    </cfRule>
  </conditionalFormatting>
  <conditionalFormatting sqref="M92:M95 K92:K95">
    <cfRule type="cellIs" dxfId="129" priority="20" operator="notEqual">
      <formula>K103</formula>
    </cfRule>
  </conditionalFormatting>
  <conditionalFormatting sqref="O87">
    <cfRule type="cellIs" dxfId="128" priority="19" operator="notEqual">
      <formula>O101</formula>
    </cfRule>
  </conditionalFormatting>
  <conditionalFormatting sqref="M135 O135">
    <cfRule type="cellIs" dxfId="127" priority="13" operator="notEqual">
      <formula>0</formula>
    </cfRule>
    <cfRule type="cellIs" dxfId="126" priority="14" operator="equal">
      <formula>0</formula>
    </cfRule>
  </conditionalFormatting>
  <conditionalFormatting sqref="P135">
    <cfRule type="cellIs" dxfId="125" priority="11" operator="notEqual">
      <formula>0</formula>
    </cfRule>
    <cfRule type="cellIs" dxfId="124" priority="12" operator="equal">
      <formula>0</formula>
    </cfRule>
  </conditionalFormatting>
  <conditionalFormatting sqref="K135">
    <cfRule type="cellIs" dxfId="123" priority="3" operator="notEqual">
      <formula>0</formula>
    </cfRule>
    <cfRule type="cellIs" dxfId="122" priority="4" operator="equal">
      <formula>0</formula>
    </cfRule>
  </conditionalFormatting>
  <conditionalFormatting sqref="L135">
    <cfRule type="cellIs" dxfId="121" priority="1" operator="notEqual">
      <formula>0</formula>
    </cfRule>
    <cfRule type="cellIs" dxfId="120" priority="2" operator="equal">
      <formula>0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244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10469644.590000002</v>
      </c>
      <c r="L12" s="248"/>
      <c r="M12" s="148">
        <v>10469644.590000002</v>
      </c>
      <c r="N12" s="249"/>
      <c r="O12" s="247">
        <v>2501499</v>
      </c>
      <c r="P12" s="148">
        <v>12971144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2422361.3899999997</v>
      </c>
      <c r="L13" s="245">
        <v>0</v>
      </c>
      <c r="M13" s="148">
        <v>2422361.3899999997</v>
      </c>
      <c r="N13" s="177"/>
      <c r="O13" s="245">
        <v>0</v>
      </c>
      <c r="P13" s="148">
        <v>2422361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1214191.42</v>
      </c>
      <c r="L16" s="245">
        <v>0</v>
      </c>
      <c r="M16" s="148">
        <v>1214191.42</v>
      </c>
      <c r="N16" s="177"/>
      <c r="O16" s="245">
        <v>27275</v>
      </c>
      <c r="P16" s="148">
        <v>1241466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58099</v>
      </c>
      <c r="P17" s="148">
        <v>58099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5504891.2800000003</v>
      </c>
      <c r="L18" s="245">
        <v>0</v>
      </c>
      <c r="M18" s="148">
        <v>5504891.2800000003</v>
      </c>
      <c r="N18" s="177"/>
      <c r="O18" s="245">
        <v>0</v>
      </c>
      <c r="P18" s="148">
        <v>5504891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275776.7</v>
      </c>
      <c r="L19" s="245">
        <v>0</v>
      </c>
      <c r="M19" s="148">
        <v>275776.7</v>
      </c>
      <c r="N19" s="177"/>
      <c r="O19" s="245">
        <v>0</v>
      </c>
      <c r="P19" s="148">
        <v>275777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122662.03</v>
      </c>
      <c r="L23" s="250">
        <v>0</v>
      </c>
      <c r="M23" s="251">
        <v>122662.03</v>
      </c>
      <c r="N23" s="177"/>
      <c r="O23" s="250">
        <v>17313</v>
      </c>
      <c r="P23" s="251">
        <v>139975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20009527.41</v>
      </c>
      <c r="L25" s="252">
        <v>0</v>
      </c>
      <c r="M25" s="253">
        <v>20009527</v>
      </c>
      <c r="N25" s="178"/>
      <c r="O25" s="253">
        <v>2604186</v>
      </c>
      <c r="P25" s="253">
        <v>22613713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2219524.44</v>
      </c>
      <c r="L28" s="254">
        <v>0</v>
      </c>
      <c r="M28" s="148">
        <v>2219524.44</v>
      </c>
      <c r="N28" s="177"/>
      <c r="O28" s="245">
        <v>0</v>
      </c>
      <c r="P28" s="148">
        <v>2219524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37042812</v>
      </c>
      <c r="P29" s="148">
        <v>37042812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88958</v>
      </c>
      <c r="P32" s="148">
        <v>88958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74032935.579999998</v>
      </c>
      <c r="L33" s="245">
        <v>0</v>
      </c>
      <c r="M33" s="148">
        <v>74032935.579999998</v>
      </c>
      <c r="N33" s="177"/>
      <c r="O33" s="245">
        <v>0</v>
      </c>
      <c r="P33" s="148">
        <v>74032936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10866527.43</v>
      </c>
      <c r="L34" s="245">
        <v>0</v>
      </c>
      <c r="M34" s="148">
        <v>10866527.43</v>
      </c>
      <c r="N34" s="177"/>
      <c r="O34" s="245">
        <v>32782</v>
      </c>
      <c r="P34" s="148">
        <v>10899309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493648</v>
      </c>
      <c r="P35" s="251">
        <v>493648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87118987.449999988</v>
      </c>
      <c r="L37" s="252">
        <v>0</v>
      </c>
      <c r="M37" s="185">
        <v>87118987</v>
      </c>
      <c r="N37" s="177"/>
      <c r="O37" s="185">
        <v>37658200</v>
      </c>
      <c r="P37" s="185">
        <v>124777187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107128514.85999998</v>
      </c>
      <c r="L39" s="256">
        <v>0</v>
      </c>
      <c r="M39" s="204">
        <v>107128514</v>
      </c>
      <c r="N39" s="183"/>
      <c r="O39" s="70">
        <v>40262386</v>
      </c>
      <c r="P39" s="70">
        <v>147390900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8871742</v>
      </c>
      <c r="L43" s="244">
        <v>0</v>
      </c>
      <c r="M43" s="148">
        <v>8871742</v>
      </c>
      <c r="N43" s="177"/>
      <c r="O43" s="245">
        <v>0</v>
      </c>
      <c r="P43" s="148">
        <v>8871742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1971333</v>
      </c>
      <c r="L44" s="244">
        <v>0</v>
      </c>
      <c r="M44" s="148">
        <v>1971333</v>
      </c>
      <c r="N44" s="177"/>
      <c r="O44" s="245">
        <v>0</v>
      </c>
      <c r="P44" s="148">
        <v>1971333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113164</v>
      </c>
      <c r="L45" s="244">
        <v>0</v>
      </c>
      <c r="M45" s="148">
        <v>113164</v>
      </c>
      <c r="N45" s="177"/>
      <c r="O45" s="245">
        <v>0</v>
      </c>
      <c r="P45" s="148">
        <v>113164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10956239</v>
      </c>
      <c r="L50" s="259">
        <v>0</v>
      </c>
      <c r="M50" s="240">
        <v>10956239</v>
      </c>
      <c r="N50" s="239"/>
      <c r="O50" s="240">
        <v>0</v>
      </c>
      <c r="P50" s="240">
        <v>10956239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118084753.85999998</v>
      </c>
      <c r="L51" s="259">
        <v>0</v>
      </c>
      <c r="M51" s="240">
        <v>118084753</v>
      </c>
      <c r="N51" s="239"/>
      <c r="O51" s="240">
        <v>40262386</v>
      </c>
      <c r="P51" s="70">
        <v>158347139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663255.14999999991</v>
      </c>
      <c r="L55" s="244">
        <v>0</v>
      </c>
      <c r="M55" s="260">
        <v>663255.14999999991</v>
      </c>
      <c r="N55" s="249"/>
      <c r="O55" s="247">
        <v>55692</v>
      </c>
      <c r="P55" s="148">
        <v>718947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2597425.87</v>
      </c>
      <c r="L57" s="244">
        <v>0</v>
      </c>
      <c r="M57" s="148">
        <v>2597425.87</v>
      </c>
      <c r="N57" s="178"/>
      <c r="O57" s="245">
        <v>0</v>
      </c>
      <c r="P57" s="148">
        <v>2597426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262993.14999999997</v>
      </c>
      <c r="L61" s="244">
        <v>0</v>
      </c>
      <c r="M61" s="148">
        <v>262993.14999999997</v>
      </c>
      <c r="N61" s="178"/>
      <c r="O61" s="245">
        <v>0</v>
      </c>
      <c r="P61" s="148">
        <v>262993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335742.72999999946</v>
      </c>
      <c r="L63" s="244">
        <v>0</v>
      </c>
      <c r="M63" s="148">
        <v>335742.72999999946</v>
      </c>
      <c r="N63" s="178"/>
      <c r="O63" s="245">
        <v>0</v>
      </c>
      <c r="P63" s="148">
        <v>335743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143584.66</v>
      </c>
      <c r="L71" s="244">
        <v>0</v>
      </c>
      <c r="M71" s="148">
        <v>143584.66</v>
      </c>
      <c r="N71" s="181"/>
      <c r="O71" s="245">
        <v>0</v>
      </c>
      <c r="P71" s="148">
        <v>143585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233087</v>
      </c>
      <c r="L73" s="244">
        <v>0</v>
      </c>
      <c r="M73" s="148">
        <v>233087</v>
      </c>
      <c r="N73" s="181"/>
      <c r="O73" s="245">
        <v>0</v>
      </c>
      <c r="P73" s="148">
        <v>233087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34587</v>
      </c>
      <c r="L74" s="244">
        <v>0</v>
      </c>
      <c r="M74" s="148">
        <v>34587</v>
      </c>
      <c r="N74" s="181"/>
      <c r="O74" s="245">
        <v>0</v>
      </c>
      <c r="P74" s="148">
        <v>34587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4270675.5599999996</v>
      </c>
      <c r="L77" s="264">
        <v>0</v>
      </c>
      <c r="M77" s="70">
        <v>4270676</v>
      </c>
      <c r="N77" s="178"/>
      <c r="O77" s="70">
        <v>55692</v>
      </c>
      <c r="P77" s="70">
        <v>4326368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244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4071259.34</v>
      </c>
      <c r="L93" s="244">
        <v>0</v>
      </c>
      <c r="M93" s="148">
        <v>4071259.34</v>
      </c>
      <c r="N93" s="178"/>
      <c r="O93" s="245">
        <v>0</v>
      </c>
      <c r="P93" s="148">
        <v>4071259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21995410.510000002</v>
      </c>
      <c r="L94" s="244">
        <v>0</v>
      </c>
      <c r="M94" s="148">
        <v>21995410.510000002</v>
      </c>
      <c r="N94" s="178"/>
      <c r="O94" s="245">
        <v>0</v>
      </c>
      <c r="P94" s="148">
        <v>21995411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11664470.530000001</v>
      </c>
      <c r="L95" s="244">
        <v>0</v>
      </c>
      <c r="M95" s="148">
        <v>11664470.530000001</v>
      </c>
      <c r="N95" s="178"/>
      <c r="O95" s="245">
        <v>0</v>
      </c>
      <c r="P95" s="148">
        <v>11664471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956355</v>
      </c>
      <c r="L96" s="244">
        <v>0</v>
      </c>
      <c r="M96" s="148">
        <v>956355</v>
      </c>
      <c r="N96" s="181"/>
      <c r="O96" s="245">
        <v>0</v>
      </c>
      <c r="P96" s="148">
        <v>956355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38687495.380000003</v>
      </c>
      <c r="L99" s="185">
        <v>0</v>
      </c>
      <c r="M99" s="203">
        <v>38687496</v>
      </c>
      <c r="N99" s="178"/>
      <c r="O99" s="203">
        <v>0</v>
      </c>
      <c r="P99" s="203">
        <v>38687496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42958170.940000005</v>
      </c>
      <c r="L101" s="265">
        <v>0</v>
      </c>
      <c r="M101" s="204">
        <v>42958172</v>
      </c>
      <c r="N101" s="183"/>
      <c r="O101" s="70">
        <v>55692</v>
      </c>
      <c r="P101" s="70">
        <v>43013864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339019</v>
      </c>
      <c r="L105" s="244">
        <v>0</v>
      </c>
      <c r="M105" s="148">
        <v>339019</v>
      </c>
      <c r="N105" s="178"/>
      <c r="O105" s="245">
        <v>0</v>
      </c>
      <c r="P105" s="148">
        <v>339019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760984</v>
      </c>
      <c r="L106" s="244">
        <v>0</v>
      </c>
      <c r="M106" s="148">
        <v>760984</v>
      </c>
      <c r="N106" s="178"/>
      <c r="O106" s="245">
        <v>0</v>
      </c>
      <c r="P106" s="148">
        <v>760984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77732</v>
      </c>
      <c r="L107" s="244"/>
      <c r="M107" s="148">
        <v>77732</v>
      </c>
      <c r="N107" s="178"/>
      <c r="O107" s="245">
        <v>0</v>
      </c>
      <c r="P107" s="148">
        <v>77732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1177735</v>
      </c>
      <c r="L112" s="259">
        <v>0</v>
      </c>
      <c r="M112" s="240">
        <v>1177735</v>
      </c>
      <c r="N112" s="239"/>
      <c r="O112" s="240">
        <v>0</v>
      </c>
      <c r="P112" s="81">
        <v>1177735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44135905.940000005</v>
      </c>
      <c r="L113" s="240">
        <v>0</v>
      </c>
      <c r="M113" s="240">
        <v>44135907</v>
      </c>
      <c r="N113" s="239"/>
      <c r="O113" s="240">
        <v>55692</v>
      </c>
      <c r="P113" s="240">
        <v>44191599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84899463.010000005</v>
      </c>
      <c r="L116" s="244">
        <v>0</v>
      </c>
      <c r="M116" s="148">
        <v>84899463.010000005</v>
      </c>
      <c r="N116" s="178"/>
      <c r="O116" s="245">
        <v>0</v>
      </c>
      <c r="P116" s="148">
        <v>84899463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20051575</v>
      </c>
      <c r="P119" s="148">
        <v>20051575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12916120</v>
      </c>
      <c r="P121" s="148">
        <v>12916120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5957981.2199999997</v>
      </c>
      <c r="L122" s="244">
        <v>0</v>
      </c>
      <c r="M122" s="148">
        <v>5957981.2199999997</v>
      </c>
      <c r="N122" s="178"/>
      <c r="O122" s="245">
        <v>185370</v>
      </c>
      <c r="P122" s="148">
        <v>6143351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981886.54</v>
      </c>
      <c r="L123" s="244">
        <v>0</v>
      </c>
      <c r="M123" s="148">
        <v>981886.54</v>
      </c>
      <c r="N123" s="178"/>
      <c r="O123" s="245">
        <v>5030243</v>
      </c>
      <c r="P123" s="148">
        <v>6012130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2219524.44</v>
      </c>
      <c r="L124" s="244">
        <v>0</v>
      </c>
      <c r="M124" s="148">
        <v>2219524.44</v>
      </c>
      <c r="N124" s="178"/>
      <c r="O124" s="245">
        <v>44407</v>
      </c>
      <c r="P124" s="148">
        <v>2263931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667979</v>
      </c>
      <c r="P126" s="148">
        <v>667979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-20110007.289999999</v>
      </c>
      <c r="L127" s="257">
        <v>0</v>
      </c>
      <c r="M127" s="251">
        <v>-20110007.289999999</v>
      </c>
      <c r="N127" s="178"/>
      <c r="O127" s="266">
        <v>1311000</v>
      </c>
      <c r="P127" s="251">
        <v>-18799009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73948847.920000017</v>
      </c>
      <c r="L129" s="265">
        <v>0</v>
      </c>
      <c r="M129" s="204">
        <v>73948848</v>
      </c>
      <c r="N129" s="183"/>
      <c r="O129" s="204">
        <v>40206694</v>
      </c>
      <c r="P129" s="204">
        <v>114155540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118084753.86000001</v>
      </c>
      <c r="L131" s="259">
        <v>0</v>
      </c>
      <c r="M131" s="240">
        <v>118084755</v>
      </c>
      <c r="N131" s="239"/>
      <c r="O131" s="240">
        <v>40262386</v>
      </c>
      <c r="P131" s="240">
        <v>158347139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-2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 t="s">
        <v>261</v>
      </c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19" priority="24" operator="notEqual">
      <formula>0</formula>
    </cfRule>
    <cfRule type="containsBlanks" dxfId="118" priority="25">
      <formula>LEN(TRIM(M12))=0</formula>
    </cfRule>
  </conditionalFormatting>
  <conditionalFormatting sqref="O12">
    <cfRule type="cellIs" dxfId="117" priority="23" operator="notEqual">
      <formula>O25</formula>
    </cfRule>
  </conditionalFormatting>
  <conditionalFormatting sqref="M55">
    <cfRule type="cellIs" dxfId="116" priority="22" operator="notEqual">
      <formula>M77</formula>
    </cfRule>
  </conditionalFormatting>
  <conditionalFormatting sqref="O55">
    <cfRule type="cellIs" dxfId="115" priority="21" operator="notEqual">
      <formula>O77</formula>
    </cfRule>
  </conditionalFormatting>
  <conditionalFormatting sqref="M92:M95 K92:K95">
    <cfRule type="cellIs" dxfId="114" priority="20" operator="notEqual">
      <formula>K103</formula>
    </cfRule>
  </conditionalFormatting>
  <conditionalFormatting sqref="O87">
    <cfRule type="cellIs" dxfId="113" priority="19" operator="notEqual">
      <formula>O101</formula>
    </cfRule>
  </conditionalFormatting>
  <conditionalFormatting sqref="M135 O135">
    <cfRule type="cellIs" dxfId="112" priority="13" operator="notEqual">
      <formula>0</formula>
    </cfRule>
    <cfRule type="cellIs" dxfId="111" priority="14" operator="equal">
      <formula>0</formula>
    </cfRule>
  </conditionalFormatting>
  <conditionalFormatting sqref="P135">
    <cfRule type="cellIs" dxfId="110" priority="11" operator="notEqual">
      <formula>0</formula>
    </cfRule>
    <cfRule type="cellIs" dxfId="109" priority="12" operator="equal">
      <formula>0</formula>
    </cfRule>
  </conditionalFormatting>
  <conditionalFormatting sqref="K135">
    <cfRule type="cellIs" dxfId="108" priority="3" operator="notEqual">
      <formula>0</formula>
    </cfRule>
    <cfRule type="cellIs" dxfId="107" priority="4" operator="equal">
      <formula>0</formula>
    </cfRule>
  </conditionalFormatting>
  <conditionalFormatting sqref="L135">
    <cfRule type="cellIs" dxfId="106" priority="1" operator="notEqual">
      <formula>0</formula>
    </cfRule>
    <cfRule type="cellIs" dxfId="10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245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18246158.300000001</v>
      </c>
      <c r="L12" s="248"/>
      <c r="M12" s="148">
        <v>18246158.300000001</v>
      </c>
      <c r="N12" s="249"/>
      <c r="O12" s="247">
        <v>1497642</v>
      </c>
      <c r="P12" s="148">
        <v>19743800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489243.26999999996</v>
      </c>
      <c r="L13" s="245">
        <v>0</v>
      </c>
      <c r="M13" s="148">
        <v>489243.26999999996</v>
      </c>
      <c r="N13" s="177"/>
      <c r="O13" s="245">
        <v>0</v>
      </c>
      <c r="P13" s="148">
        <v>489243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2881935</v>
      </c>
      <c r="P14" s="148">
        <v>2881935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919734.87</v>
      </c>
      <c r="L16" s="245">
        <v>0</v>
      </c>
      <c r="M16" s="148">
        <v>919734.87</v>
      </c>
      <c r="N16" s="177"/>
      <c r="O16" s="245">
        <v>0</v>
      </c>
      <c r="P16" s="148">
        <v>919735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4653967.01</v>
      </c>
      <c r="L18" s="245">
        <v>0</v>
      </c>
      <c r="M18" s="148">
        <v>4653967.01</v>
      </c>
      <c r="N18" s="177"/>
      <c r="O18" s="245">
        <v>0</v>
      </c>
      <c r="P18" s="148">
        <v>4653967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24384.28</v>
      </c>
      <c r="L19" s="245">
        <v>0</v>
      </c>
      <c r="M19" s="148">
        <v>24384.28</v>
      </c>
      <c r="N19" s="177"/>
      <c r="O19" s="245">
        <v>0</v>
      </c>
      <c r="P19" s="148">
        <v>24384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582819.34</v>
      </c>
      <c r="L20" s="245">
        <v>0</v>
      </c>
      <c r="M20" s="148">
        <v>582819.34</v>
      </c>
      <c r="N20" s="177"/>
      <c r="O20" s="245">
        <v>0</v>
      </c>
      <c r="P20" s="148">
        <v>582819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4440.38</v>
      </c>
      <c r="L22" s="245">
        <v>0</v>
      </c>
      <c r="M22" s="148">
        <v>4440.38</v>
      </c>
      <c r="N22" s="177"/>
      <c r="O22" s="245">
        <v>0</v>
      </c>
      <c r="P22" s="148">
        <v>4440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24920747.450000003</v>
      </c>
      <c r="L25" s="252">
        <v>0</v>
      </c>
      <c r="M25" s="253">
        <v>24920747</v>
      </c>
      <c r="N25" s="178"/>
      <c r="O25" s="253">
        <v>4379577</v>
      </c>
      <c r="P25" s="253">
        <v>29300323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8102099.2799999993</v>
      </c>
      <c r="L28" s="254">
        <v>0</v>
      </c>
      <c r="M28" s="148">
        <v>8102099.2799999993</v>
      </c>
      <c r="N28" s="177"/>
      <c r="O28" s="245">
        <v>0</v>
      </c>
      <c r="P28" s="148">
        <v>8102099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3506098</v>
      </c>
      <c r="P29" s="148">
        <v>3506098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45225810.730000012</v>
      </c>
      <c r="L33" s="245">
        <v>0</v>
      </c>
      <c r="M33" s="148">
        <v>45225810.730000012</v>
      </c>
      <c r="N33" s="177"/>
      <c r="O33" s="245">
        <v>0</v>
      </c>
      <c r="P33" s="148">
        <v>45225811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7399330.6100000003</v>
      </c>
      <c r="L34" s="245">
        <v>0</v>
      </c>
      <c r="M34" s="148">
        <v>7399330.6100000003</v>
      </c>
      <c r="N34" s="177"/>
      <c r="O34" s="245">
        <v>0</v>
      </c>
      <c r="P34" s="148">
        <v>7399331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124394</v>
      </c>
      <c r="P35" s="251">
        <v>124394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60727240.620000012</v>
      </c>
      <c r="L37" s="252">
        <v>0</v>
      </c>
      <c r="M37" s="185">
        <v>60727241</v>
      </c>
      <c r="N37" s="177"/>
      <c r="O37" s="185">
        <v>3630492</v>
      </c>
      <c r="P37" s="185">
        <v>64357733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85647988.070000023</v>
      </c>
      <c r="L39" s="256">
        <v>0</v>
      </c>
      <c r="M39" s="204">
        <v>85647988</v>
      </c>
      <c r="N39" s="183"/>
      <c r="O39" s="70">
        <v>8010069</v>
      </c>
      <c r="P39" s="70">
        <v>93658056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7267678.96</v>
      </c>
      <c r="L43" s="244">
        <v>0</v>
      </c>
      <c r="M43" s="148">
        <v>7267678.96</v>
      </c>
      <c r="N43" s="177"/>
      <c r="O43" s="245">
        <v>0</v>
      </c>
      <c r="P43" s="148">
        <v>7267679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1499532.85</v>
      </c>
      <c r="L44" s="244">
        <v>0</v>
      </c>
      <c r="M44" s="148">
        <v>1499532.85</v>
      </c>
      <c r="N44" s="177"/>
      <c r="O44" s="245">
        <v>0</v>
      </c>
      <c r="P44" s="148">
        <v>1499533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603732</v>
      </c>
      <c r="L45" s="244">
        <v>0</v>
      </c>
      <c r="M45" s="148">
        <v>603732</v>
      </c>
      <c r="N45" s="177"/>
      <c r="O45" s="245">
        <v>0</v>
      </c>
      <c r="P45" s="148">
        <v>603732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9370943.8100000005</v>
      </c>
      <c r="L50" s="259">
        <v>0</v>
      </c>
      <c r="M50" s="240">
        <v>9370944</v>
      </c>
      <c r="N50" s="239"/>
      <c r="O50" s="240">
        <v>0</v>
      </c>
      <c r="P50" s="240">
        <v>9370944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95018931.880000025</v>
      </c>
      <c r="L51" s="259">
        <v>0</v>
      </c>
      <c r="M51" s="240">
        <v>95018932</v>
      </c>
      <c r="N51" s="239"/>
      <c r="O51" s="240">
        <v>8010069</v>
      </c>
      <c r="P51" s="70">
        <v>103029000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74465.820000000007</v>
      </c>
      <c r="L55" s="244">
        <v>0</v>
      </c>
      <c r="M55" s="260">
        <v>74465.820000000007</v>
      </c>
      <c r="N55" s="249"/>
      <c r="O55" s="247">
        <v>10600</v>
      </c>
      <c r="P55" s="148">
        <v>85066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1473037.51</v>
      </c>
      <c r="L57" s="244">
        <v>0</v>
      </c>
      <c r="M57" s="148">
        <v>1473037.51</v>
      </c>
      <c r="N57" s="178"/>
      <c r="O57" s="245">
        <v>0</v>
      </c>
      <c r="P57" s="148">
        <v>1473038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220143.19</v>
      </c>
      <c r="L58" s="244">
        <v>0</v>
      </c>
      <c r="M58" s="148">
        <v>220143.19</v>
      </c>
      <c r="N58" s="178"/>
      <c r="O58" s="245">
        <v>0</v>
      </c>
      <c r="P58" s="148">
        <v>220143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126565.04</v>
      </c>
      <c r="L61" s="244">
        <v>0</v>
      </c>
      <c r="M61" s="148">
        <v>126565.04</v>
      </c>
      <c r="N61" s="178"/>
      <c r="O61" s="245">
        <v>0</v>
      </c>
      <c r="P61" s="148">
        <v>126565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27180.83</v>
      </c>
      <c r="L63" s="244">
        <v>0</v>
      </c>
      <c r="M63" s="148">
        <v>27180.83</v>
      </c>
      <c r="N63" s="178"/>
      <c r="O63" s="245">
        <v>0</v>
      </c>
      <c r="P63" s="148">
        <v>27181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216066.41</v>
      </c>
      <c r="L71" s="244">
        <v>0</v>
      </c>
      <c r="M71" s="148">
        <v>216066.41</v>
      </c>
      <c r="N71" s="181"/>
      <c r="O71" s="245">
        <v>0</v>
      </c>
      <c r="P71" s="148">
        <v>216066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72365</v>
      </c>
      <c r="L73" s="244">
        <v>0</v>
      </c>
      <c r="M73" s="148">
        <v>72365</v>
      </c>
      <c r="N73" s="181"/>
      <c r="O73" s="245">
        <v>0</v>
      </c>
      <c r="P73" s="148">
        <v>72365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51252</v>
      </c>
      <c r="L74" s="244">
        <v>0</v>
      </c>
      <c r="M74" s="148">
        <v>51252</v>
      </c>
      <c r="N74" s="181"/>
      <c r="O74" s="245">
        <v>0</v>
      </c>
      <c r="P74" s="148">
        <v>51252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2261075.8000000003</v>
      </c>
      <c r="L77" s="264">
        <v>0</v>
      </c>
      <c r="M77" s="70">
        <v>2261076</v>
      </c>
      <c r="N77" s="178"/>
      <c r="O77" s="70">
        <v>10600</v>
      </c>
      <c r="P77" s="70">
        <v>2271676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245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2019408.88</v>
      </c>
      <c r="L93" s="244">
        <v>0</v>
      </c>
      <c r="M93" s="148">
        <v>2019408.88</v>
      </c>
      <c r="N93" s="178"/>
      <c r="O93" s="245">
        <v>0</v>
      </c>
      <c r="P93" s="148">
        <v>2019409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18780414</v>
      </c>
      <c r="L94" s="244">
        <v>0</v>
      </c>
      <c r="M94" s="148">
        <v>18780414</v>
      </c>
      <c r="N94" s="178"/>
      <c r="O94" s="245">
        <v>0</v>
      </c>
      <c r="P94" s="148">
        <v>18780414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6869077</v>
      </c>
      <c r="L95" s="244">
        <v>0</v>
      </c>
      <c r="M95" s="148">
        <v>6869077</v>
      </c>
      <c r="N95" s="178"/>
      <c r="O95" s="245">
        <v>0</v>
      </c>
      <c r="P95" s="148">
        <v>6869077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2288395</v>
      </c>
      <c r="L96" s="244">
        <v>0</v>
      </c>
      <c r="M96" s="148">
        <v>2288395</v>
      </c>
      <c r="N96" s="181"/>
      <c r="O96" s="245">
        <v>0</v>
      </c>
      <c r="P96" s="148">
        <v>2288395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87257</v>
      </c>
      <c r="P97" s="251">
        <v>87257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29957294.879999999</v>
      </c>
      <c r="L99" s="185">
        <v>0</v>
      </c>
      <c r="M99" s="203">
        <v>29957295</v>
      </c>
      <c r="N99" s="178"/>
      <c r="O99" s="203">
        <v>87257</v>
      </c>
      <c r="P99" s="203">
        <v>30044552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32218370.68</v>
      </c>
      <c r="L101" s="265">
        <v>0</v>
      </c>
      <c r="M101" s="204">
        <v>32218371</v>
      </c>
      <c r="N101" s="183"/>
      <c r="O101" s="70">
        <v>97857</v>
      </c>
      <c r="P101" s="70">
        <v>32316228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258366</v>
      </c>
      <c r="L105" s="244">
        <v>0</v>
      </c>
      <c r="M105" s="148">
        <v>258366</v>
      </c>
      <c r="N105" s="178"/>
      <c r="O105" s="245">
        <v>0</v>
      </c>
      <c r="P105" s="148">
        <v>258366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641415</v>
      </c>
      <c r="L106" s="244">
        <v>0</v>
      </c>
      <c r="M106" s="148">
        <v>641415</v>
      </c>
      <c r="N106" s="178"/>
      <c r="O106" s="245">
        <v>0</v>
      </c>
      <c r="P106" s="148">
        <v>641415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140425</v>
      </c>
      <c r="L107" s="244"/>
      <c r="M107" s="148">
        <v>140425</v>
      </c>
      <c r="N107" s="178"/>
      <c r="O107" s="245">
        <v>0</v>
      </c>
      <c r="P107" s="148">
        <v>140425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134180</v>
      </c>
      <c r="P108" s="148">
        <v>134180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1040206</v>
      </c>
      <c r="L112" s="259">
        <v>0</v>
      </c>
      <c r="M112" s="240">
        <v>1040206</v>
      </c>
      <c r="N112" s="239"/>
      <c r="O112" s="240">
        <v>134180</v>
      </c>
      <c r="P112" s="81">
        <v>1174386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33258576.68</v>
      </c>
      <c r="L113" s="240">
        <v>0</v>
      </c>
      <c r="M113" s="240">
        <v>33258577</v>
      </c>
      <c r="N113" s="239"/>
      <c r="O113" s="240">
        <v>232037</v>
      </c>
      <c r="P113" s="240">
        <v>33490614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52625141.340000004</v>
      </c>
      <c r="L116" s="244">
        <v>0</v>
      </c>
      <c r="M116" s="148">
        <v>52625141.340000004</v>
      </c>
      <c r="N116" s="178"/>
      <c r="O116" s="245">
        <v>0</v>
      </c>
      <c r="P116" s="148">
        <v>52625141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3243258</v>
      </c>
      <c r="P119" s="148">
        <v>3243258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274592.34999999998</v>
      </c>
      <c r="L122" s="244">
        <v>0</v>
      </c>
      <c r="M122" s="148">
        <v>274592.34999999998</v>
      </c>
      <c r="N122" s="178"/>
      <c r="O122" s="245">
        <v>0</v>
      </c>
      <c r="P122" s="148">
        <v>274592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181366.82</v>
      </c>
      <c r="L123" s="244">
        <v>0</v>
      </c>
      <c r="M123" s="148">
        <v>181366.82</v>
      </c>
      <c r="N123" s="178"/>
      <c r="O123" s="245">
        <v>2434938</v>
      </c>
      <c r="P123" s="148">
        <v>2616305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9454490.8699999992</v>
      </c>
      <c r="L124" s="244">
        <v>0</v>
      </c>
      <c r="M124" s="148">
        <v>9454490.8699999992</v>
      </c>
      <c r="N124" s="178"/>
      <c r="O124" s="245">
        <v>0</v>
      </c>
      <c r="P124" s="148">
        <v>9454491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-775236.18</v>
      </c>
      <c r="L127" s="257">
        <v>0</v>
      </c>
      <c r="M127" s="251">
        <v>-775236.18</v>
      </c>
      <c r="N127" s="178"/>
      <c r="O127" s="266">
        <v>2099836</v>
      </c>
      <c r="P127" s="251">
        <v>1324599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61760355.200000003</v>
      </c>
      <c r="L129" s="265">
        <v>0</v>
      </c>
      <c r="M129" s="204">
        <v>61760355</v>
      </c>
      <c r="N129" s="183"/>
      <c r="O129" s="204">
        <v>7778032</v>
      </c>
      <c r="P129" s="204">
        <v>69538386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95018931.879999995</v>
      </c>
      <c r="L131" s="259">
        <v>0</v>
      </c>
      <c r="M131" s="240">
        <v>95018932</v>
      </c>
      <c r="N131" s="239"/>
      <c r="O131" s="240">
        <v>8010069</v>
      </c>
      <c r="P131" s="240">
        <v>103029000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04" priority="24" operator="notEqual">
      <formula>0</formula>
    </cfRule>
    <cfRule type="containsBlanks" dxfId="103" priority="25">
      <formula>LEN(TRIM(M12))=0</formula>
    </cfRule>
  </conditionalFormatting>
  <conditionalFormatting sqref="O12">
    <cfRule type="cellIs" dxfId="102" priority="23" operator="notEqual">
      <formula>O25</formula>
    </cfRule>
  </conditionalFormatting>
  <conditionalFormatting sqref="M55">
    <cfRule type="cellIs" dxfId="101" priority="22" operator="notEqual">
      <formula>M77</formula>
    </cfRule>
  </conditionalFormatting>
  <conditionalFormatting sqref="O55">
    <cfRule type="cellIs" dxfId="100" priority="21" operator="notEqual">
      <formula>O77</formula>
    </cfRule>
  </conditionalFormatting>
  <conditionalFormatting sqref="M92:M95 K92:K95">
    <cfRule type="cellIs" dxfId="99" priority="20" operator="notEqual">
      <formula>K103</formula>
    </cfRule>
  </conditionalFormatting>
  <conditionalFormatting sqref="O87">
    <cfRule type="cellIs" dxfId="98" priority="19" operator="notEqual">
      <formula>O101</formula>
    </cfRule>
  </conditionalFormatting>
  <conditionalFormatting sqref="M135 O135">
    <cfRule type="cellIs" dxfId="97" priority="13" operator="notEqual">
      <formula>0</formula>
    </cfRule>
    <cfRule type="cellIs" dxfId="96" priority="14" operator="equal">
      <formula>0</formula>
    </cfRule>
  </conditionalFormatting>
  <conditionalFormatting sqref="P135">
    <cfRule type="cellIs" dxfId="95" priority="11" operator="notEqual">
      <formula>0</formula>
    </cfRule>
    <cfRule type="cellIs" dxfId="94" priority="12" operator="equal">
      <formula>0</formula>
    </cfRule>
  </conditionalFormatting>
  <conditionalFormatting sqref="K135">
    <cfRule type="cellIs" dxfId="93" priority="3" operator="notEqual">
      <formula>0</formula>
    </cfRule>
    <cfRule type="cellIs" dxfId="92" priority="4" operator="equal">
      <formula>0</formula>
    </cfRule>
  </conditionalFormatting>
  <conditionalFormatting sqref="L135">
    <cfRule type="cellIs" dxfId="91" priority="1" operator="notEqual">
      <formula>0</formula>
    </cfRule>
    <cfRule type="cellIs" dxfId="9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5703125" style="141" customWidth="1"/>
    <col min="9" max="9" width="1.7109375" style="141" customWidth="1"/>
    <col min="10" max="10" width="21" style="141" hidden="1" customWidth="1"/>
    <col min="11" max="11" width="18.5703125" style="141" customWidth="1"/>
    <col min="12" max="12" width="19" style="150" customWidth="1"/>
    <col min="13" max="13" width="15.7109375" style="141" customWidth="1"/>
    <col min="14" max="14" width="0.85546875" style="141" customWidth="1"/>
    <col min="15" max="15" width="20.28515625" style="141" customWidth="1"/>
    <col min="16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246</v>
      </c>
      <c r="L3" s="298"/>
      <c r="M3" s="298"/>
      <c r="N3" s="298"/>
      <c r="O3" s="298"/>
      <c r="P3" s="298"/>
    </row>
    <row r="4" spans="1:16" ht="13.1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3.1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3.1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34099920.159999996</v>
      </c>
      <c r="L12" s="248"/>
      <c r="M12" s="148">
        <v>34099920.159999996</v>
      </c>
      <c r="N12" s="249"/>
      <c r="O12" s="247">
        <v>2428822</v>
      </c>
      <c r="P12" s="148">
        <v>36528742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11842873.73</v>
      </c>
      <c r="L13" s="245">
        <v>0</v>
      </c>
      <c r="M13" s="148">
        <v>11842873.73</v>
      </c>
      <c r="N13" s="177"/>
      <c r="O13" s="245">
        <v>0</v>
      </c>
      <c r="P13" s="148">
        <v>11842874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55606719</v>
      </c>
      <c r="P14" s="148">
        <v>55606719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23672.1</v>
      </c>
      <c r="L15" s="245">
        <v>0</v>
      </c>
      <c r="M15" s="148">
        <v>23672.1</v>
      </c>
      <c r="N15" s="177"/>
      <c r="O15" s="245">
        <v>0</v>
      </c>
      <c r="P15" s="148">
        <v>23672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1505299.43</v>
      </c>
      <c r="L16" s="245">
        <v>0</v>
      </c>
      <c r="M16" s="148">
        <v>1505299.43</v>
      </c>
      <c r="N16" s="177"/>
      <c r="O16" s="245">
        <v>800027</v>
      </c>
      <c r="P16" s="148">
        <v>2305326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3313110.87</v>
      </c>
      <c r="L18" s="245">
        <v>0</v>
      </c>
      <c r="M18" s="148">
        <v>3313110.87</v>
      </c>
      <c r="N18" s="177"/>
      <c r="O18" s="245">
        <v>0</v>
      </c>
      <c r="P18" s="148">
        <v>3313111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167613.72</v>
      </c>
      <c r="L19" s="245">
        <v>0</v>
      </c>
      <c r="M19" s="148">
        <v>167613.72</v>
      </c>
      <c r="N19" s="177"/>
      <c r="O19" s="245">
        <v>6735686</v>
      </c>
      <c r="P19" s="148">
        <v>6903300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84797.79</v>
      </c>
      <c r="L20" s="245">
        <v>0</v>
      </c>
      <c r="M20" s="148">
        <v>84797.79</v>
      </c>
      <c r="N20" s="177"/>
      <c r="O20" s="245">
        <v>6991</v>
      </c>
      <c r="P20" s="148">
        <v>91789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40988.370000000003</v>
      </c>
      <c r="L21" s="245">
        <v>0</v>
      </c>
      <c r="M21" s="148">
        <v>40988.370000000003</v>
      </c>
      <c r="N21" s="177"/>
      <c r="O21" s="245">
        <v>0</v>
      </c>
      <c r="P21" s="148">
        <v>40988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720819.42</v>
      </c>
      <c r="L22" s="245">
        <v>0</v>
      </c>
      <c r="M22" s="148">
        <v>720819.42</v>
      </c>
      <c r="N22" s="177"/>
      <c r="O22" s="245">
        <v>0</v>
      </c>
      <c r="P22" s="148">
        <v>720819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51799095.589999996</v>
      </c>
      <c r="L25" s="252">
        <v>0</v>
      </c>
      <c r="M25" s="253">
        <v>51799096</v>
      </c>
      <c r="N25" s="178"/>
      <c r="O25" s="253">
        <v>65578245</v>
      </c>
      <c r="P25" s="253">
        <v>117377340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12908161.65</v>
      </c>
      <c r="L28" s="254">
        <v>0</v>
      </c>
      <c r="M28" s="148">
        <v>12908161.65</v>
      </c>
      <c r="N28" s="177"/>
      <c r="O28" s="245">
        <v>0</v>
      </c>
      <c r="P28" s="148">
        <v>12908162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2064335.48</v>
      </c>
      <c r="L29" s="245">
        <v>0</v>
      </c>
      <c r="M29" s="148">
        <v>2064335.48</v>
      </c>
      <c r="N29" s="177"/>
      <c r="O29" s="245">
        <v>32111406</v>
      </c>
      <c r="P29" s="148">
        <v>34175741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2918257.24</v>
      </c>
      <c r="L30" s="245">
        <v>0</v>
      </c>
      <c r="M30" s="148">
        <v>2918257.24</v>
      </c>
      <c r="N30" s="177"/>
      <c r="O30" s="245">
        <v>0</v>
      </c>
      <c r="P30" s="148">
        <v>2918257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239321171.44999999</v>
      </c>
      <c r="L33" s="245">
        <v>0</v>
      </c>
      <c r="M33" s="148">
        <v>239321171.44999999</v>
      </c>
      <c r="N33" s="177"/>
      <c r="O33" s="245">
        <v>0</v>
      </c>
      <c r="P33" s="148">
        <v>239321171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27333525.57</v>
      </c>
      <c r="L34" s="245">
        <v>0</v>
      </c>
      <c r="M34" s="148">
        <v>27333525.57</v>
      </c>
      <c r="N34" s="177"/>
      <c r="O34" s="245">
        <v>0</v>
      </c>
      <c r="P34" s="148">
        <v>27333526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45149</v>
      </c>
      <c r="P35" s="251">
        <v>45149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284545451.38999999</v>
      </c>
      <c r="L37" s="252">
        <v>0</v>
      </c>
      <c r="M37" s="185">
        <v>284545451</v>
      </c>
      <c r="N37" s="177"/>
      <c r="O37" s="185">
        <v>32156555</v>
      </c>
      <c r="P37" s="185">
        <v>316702006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336344546.97999996</v>
      </c>
      <c r="L39" s="256">
        <v>0</v>
      </c>
      <c r="M39" s="204">
        <v>336344547</v>
      </c>
      <c r="N39" s="183"/>
      <c r="O39" s="70">
        <v>97734800</v>
      </c>
      <c r="P39" s="70">
        <v>434079346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22328100.289999999</v>
      </c>
      <c r="L43" s="244">
        <v>0</v>
      </c>
      <c r="M43" s="148">
        <v>22328100.289999999</v>
      </c>
      <c r="N43" s="177"/>
      <c r="O43" s="245">
        <v>0</v>
      </c>
      <c r="P43" s="148">
        <v>22328100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4830689.58</v>
      </c>
      <c r="L44" s="244">
        <v>0</v>
      </c>
      <c r="M44" s="148">
        <v>4830689.58</v>
      </c>
      <c r="N44" s="177"/>
      <c r="O44" s="245">
        <v>0</v>
      </c>
      <c r="P44" s="148">
        <v>4830690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7783889</v>
      </c>
      <c r="L45" s="244">
        <v>0</v>
      </c>
      <c r="M45" s="148">
        <v>7783889</v>
      </c>
      <c r="N45" s="177"/>
      <c r="O45" s="245">
        <v>0</v>
      </c>
      <c r="P45" s="148">
        <v>7783889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34942678.869999997</v>
      </c>
      <c r="L50" s="259">
        <v>0</v>
      </c>
      <c r="M50" s="240">
        <v>34942679</v>
      </c>
      <c r="N50" s="239"/>
      <c r="O50" s="240">
        <v>0</v>
      </c>
      <c r="P50" s="240">
        <v>34942679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371287225.84999996</v>
      </c>
      <c r="L51" s="259">
        <v>0</v>
      </c>
      <c r="M51" s="240">
        <v>371287226</v>
      </c>
      <c r="N51" s="239"/>
      <c r="O51" s="240">
        <v>97734800</v>
      </c>
      <c r="P51" s="70">
        <v>469022025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4580409.25</v>
      </c>
      <c r="L55" s="244">
        <v>0</v>
      </c>
      <c r="M55" s="260">
        <v>4580409.25</v>
      </c>
      <c r="N55" s="249"/>
      <c r="O55" s="247">
        <v>28427</v>
      </c>
      <c r="P55" s="148">
        <v>4608836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1233457.53</v>
      </c>
      <c r="L57" s="244">
        <v>0</v>
      </c>
      <c r="M57" s="148">
        <v>1233457.53</v>
      </c>
      <c r="N57" s="178"/>
      <c r="O57" s="245">
        <v>0</v>
      </c>
      <c r="P57" s="148">
        <v>1233458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424176.65</v>
      </c>
      <c r="L58" s="244">
        <v>0</v>
      </c>
      <c r="M58" s="148">
        <v>424176.65</v>
      </c>
      <c r="N58" s="178"/>
      <c r="O58" s="245">
        <v>0</v>
      </c>
      <c r="P58" s="148">
        <v>424177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578338.67000000004</v>
      </c>
      <c r="L61" s="244">
        <v>0</v>
      </c>
      <c r="M61" s="148">
        <v>578338.67000000004</v>
      </c>
      <c r="N61" s="178"/>
      <c r="O61" s="245">
        <v>11323</v>
      </c>
      <c r="P61" s="148">
        <v>589662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1205391.98</v>
      </c>
      <c r="L63" s="244">
        <v>0</v>
      </c>
      <c r="M63" s="148">
        <v>1205391.98</v>
      </c>
      <c r="N63" s="178"/>
      <c r="O63" s="245">
        <v>0</v>
      </c>
      <c r="P63" s="148">
        <v>1205392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1649000</v>
      </c>
      <c r="L65" s="244">
        <v>0</v>
      </c>
      <c r="M65" s="148">
        <v>1649000</v>
      </c>
      <c r="N65" s="178"/>
      <c r="O65" s="245">
        <v>0</v>
      </c>
      <c r="P65" s="148">
        <v>1649000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53199.95</v>
      </c>
      <c r="L67" s="244">
        <v>0</v>
      </c>
      <c r="M67" s="148">
        <v>53199.95</v>
      </c>
      <c r="N67" s="178"/>
      <c r="O67" s="245">
        <v>0</v>
      </c>
      <c r="P67" s="148">
        <v>53200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895016.12</v>
      </c>
      <c r="L68" s="244">
        <v>0</v>
      </c>
      <c r="M68" s="148">
        <v>895016.12</v>
      </c>
      <c r="N68" s="178"/>
      <c r="O68" s="245">
        <v>0</v>
      </c>
      <c r="P68" s="148">
        <v>895016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1182155.2400000002</v>
      </c>
      <c r="L71" s="244">
        <v>0</v>
      </c>
      <c r="M71" s="148">
        <v>1182155.2400000002</v>
      </c>
      <c r="N71" s="181"/>
      <c r="O71" s="245">
        <v>0</v>
      </c>
      <c r="P71" s="148">
        <v>1182155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5505514.4199999999</v>
      </c>
      <c r="L72" s="244">
        <v>0</v>
      </c>
      <c r="M72" s="148">
        <v>5505514.4199999999</v>
      </c>
      <c r="N72" s="181"/>
      <c r="O72" s="245">
        <v>0</v>
      </c>
      <c r="P72" s="148">
        <v>5505514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1077913</v>
      </c>
      <c r="L73" s="244">
        <v>0</v>
      </c>
      <c r="M73" s="148">
        <v>1077913</v>
      </c>
      <c r="N73" s="181"/>
      <c r="O73" s="245">
        <v>0</v>
      </c>
      <c r="P73" s="148">
        <v>1077913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219475</v>
      </c>
      <c r="L74" s="244">
        <v>0</v>
      </c>
      <c r="M74" s="148">
        <v>219475</v>
      </c>
      <c r="N74" s="181"/>
      <c r="O74" s="245">
        <v>0</v>
      </c>
      <c r="P74" s="148">
        <v>219475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18604047.809999999</v>
      </c>
      <c r="L77" s="264">
        <v>0</v>
      </c>
      <c r="M77" s="70">
        <v>18604048</v>
      </c>
      <c r="N77" s="178"/>
      <c r="O77" s="70">
        <v>39750</v>
      </c>
      <c r="P77" s="70">
        <v>18643798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246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3.1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11744000</v>
      </c>
      <c r="L87" s="244">
        <v>0</v>
      </c>
      <c r="M87" s="260">
        <v>11744000</v>
      </c>
      <c r="N87" s="249"/>
      <c r="O87" s="247">
        <v>0</v>
      </c>
      <c r="P87" s="148">
        <v>11744000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1357677.98</v>
      </c>
      <c r="L89" s="244"/>
      <c r="M89" s="148">
        <v>1357677.98</v>
      </c>
      <c r="N89" s="178"/>
      <c r="O89" s="245">
        <v>0</v>
      </c>
      <c r="P89" s="148">
        <v>1357678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1364927.9</v>
      </c>
      <c r="L90" s="244">
        <v>0</v>
      </c>
      <c r="M90" s="148">
        <v>1364927.9</v>
      </c>
      <c r="N90" s="178"/>
      <c r="O90" s="245">
        <v>0</v>
      </c>
      <c r="P90" s="148">
        <v>1364928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10639397.130000001</v>
      </c>
      <c r="L93" s="244">
        <v>0</v>
      </c>
      <c r="M93" s="148">
        <v>10639397.130000001</v>
      </c>
      <c r="N93" s="178"/>
      <c r="O93" s="245">
        <v>0</v>
      </c>
      <c r="P93" s="148">
        <v>10639397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54713071.049999997</v>
      </c>
      <c r="L94" s="244">
        <v>0</v>
      </c>
      <c r="M94" s="148">
        <v>54713071.049999997</v>
      </c>
      <c r="N94" s="178"/>
      <c r="O94" s="245">
        <v>0</v>
      </c>
      <c r="P94" s="148">
        <v>54713071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22240058.890000001</v>
      </c>
      <c r="L95" s="244">
        <v>0</v>
      </c>
      <c r="M95" s="148">
        <v>22240058.890000001</v>
      </c>
      <c r="N95" s="178"/>
      <c r="O95" s="245">
        <v>0</v>
      </c>
      <c r="P95" s="148">
        <v>22240059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43361331</v>
      </c>
      <c r="L96" s="244">
        <v>0</v>
      </c>
      <c r="M96" s="148">
        <v>43361331</v>
      </c>
      <c r="N96" s="181"/>
      <c r="O96" s="245">
        <v>0</v>
      </c>
      <c r="P96" s="148">
        <v>43361331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145420463.94999999</v>
      </c>
      <c r="L99" s="185">
        <v>0</v>
      </c>
      <c r="M99" s="203">
        <v>145420464</v>
      </c>
      <c r="N99" s="178"/>
      <c r="O99" s="203">
        <v>0</v>
      </c>
      <c r="P99" s="203">
        <v>145420464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164024511.75999999</v>
      </c>
      <c r="L101" s="265">
        <v>0</v>
      </c>
      <c r="M101" s="204">
        <v>164024512</v>
      </c>
      <c r="N101" s="183"/>
      <c r="O101" s="70">
        <v>39750</v>
      </c>
      <c r="P101" s="70">
        <v>164064262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4851444.83</v>
      </c>
      <c r="L105" s="244">
        <v>0</v>
      </c>
      <c r="M105" s="148">
        <v>4851444.83</v>
      </c>
      <c r="N105" s="178"/>
      <c r="O105" s="245">
        <v>0</v>
      </c>
      <c r="P105" s="148">
        <v>4851445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4691026.83</v>
      </c>
      <c r="L106" s="244">
        <v>0</v>
      </c>
      <c r="M106" s="148">
        <v>4691026.83</v>
      </c>
      <c r="N106" s="178"/>
      <c r="O106" s="245">
        <v>0</v>
      </c>
      <c r="P106" s="148">
        <v>4691027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6676298</v>
      </c>
      <c r="L107" s="244"/>
      <c r="M107" s="148">
        <v>6676298</v>
      </c>
      <c r="N107" s="178"/>
      <c r="O107" s="245">
        <v>0</v>
      </c>
      <c r="P107" s="148">
        <v>6676298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16218769.66</v>
      </c>
      <c r="L112" s="259">
        <v>0</v>
      </c>
      <c r="M112" s="240">
        <v>16218770</v>
      </c>
      <c r="N112" s="239"/>
      <c r="O112" s="240">
        <v>0</v>
      </c>
      <c r="P112" s="81">
        <v>16218770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180243281.41999999</v>
      </c>
      <c r="L113" s="240">
        <v>0</v>
      </c>
      <c r="M113" s="240">
        <v>180243282</v>
      </c>
      <c r="N113" s="239"/>
      <c r="O113" s="240">
        <v>39750</v>
      </c>
      <c r="P113" s="240">
        <v>180283032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249590875.27000001</v>
      </c>
      <c r="L116" s="244">
        <v>0</v>
      </c>
      <c r="M116" s="148">
        <v>249590875.27000001</v>
      </c>
      <c r="N116" s="178"/>
      <c r="O116" s="245">
        <v>0</v>
      </c>
      <c r="P116" s="148">
        <v>249590875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32111406</v>
      </c>
      <c r="P119" s="148">
        <v>32111406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8100166.8499999996</v>
      </c>
      <c r="L122" s="244">
        <v>0</v>
      </c>
      <c r="M122" s="148">
        <v>8100166.8499999996</v>
      </c>
      <c r="N122" s="178"/>
      <c r="O122" s="245">
        <v>60274746</v>
      </c>
      <c r="P122" s="148">
        <v>68374913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433717.94</v>
      </c>
      <c r="L123" s="244">
        <v>0</v>
      </c>
      <c r="M123" s="148">
        <v>433717.94</v>
      </c>
      <c r="N123" s="178"/>
      <c r="O123" s="245">
        <v>0</v>
      </c>
      <c r="P123" s="148">
        <v>433718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16005657.360000001</v>
      </c>
      <c r="L124" s="244">
        <v>0</v>
      </c>
      <c r="M124" s="148">
        <v>16005657.360000001</v>
      </c>
      <c r="N124" s="178"/>
      <c r="O124" s="245">
        <v>0</v>
      </c>
      <c r="P124" s="148">
        <v>16005657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23672.1</v>
      </c>
      <c r="L125" s="244">
        <v>0</v>
      </c>
      <c r="M125" s="148">
        <v>23672.1</v>
      </c>
      <c r="N125" s="178"/>
      <c r="O125" s="245">
        <v>0</v>
      </c>
      <c r="P125" s="148">
        <v>23672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-83110145.090000004</v>
      </c>
      <c r="L127" s="257">
        <v>0</v>
      </c>
      <c r="M127" s="251">
        <v>-83110145.090000004</v>
      </c>
      <c r="N127" s="178"/>
      <c r="O127" s="266">
        <v>5308898</v>
      </c>
      <c r="P127" s="251">
        <v>-77801248</v>
      </c>
    </row>
    <row r="128" spans="1:16" s="146" customFormat="1" ht="9.4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191043944.43000004</v>
      </c>
      <c r="L129" s="265">
        <v>0</v>
      </c>
      <c r="M129" s="204">
        <v>191043944</v>
      </c>
      <c r="N129" s="183"/>
      <c r="O129" s="204">
        <v>97695050</v>
      </c>
      <c r="P129" s="204">
        <v>288738993</v>
      </c>
    </row>
    <row r="130" spans="1:16" s="146" customFormat="1" ht="9.4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371287225.85000002</v>
      </c>
      <c r="L131" s="259">
        <v>0</v>
      </c>
      <c r="M131" s="240">
        <v>371287226</v>
      </c>
      <c r="N131" s="239"/>
      <c r="O131" s="240">
        <v>97734800</v>
      </c>
      <c r="P131" s="240">
        <v>469022025</v>
      </c>
    </row>
    <row r="132" spans="1:16" s="146" customFormat="1" ht="14.2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.4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3.1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3.1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89" priority="24" operator="notEqual">
      <formula>0</formula>
    </cfRule>
    <cfRule type="containsBlanks" dxfId="88" priority="25">
      <formula>LEN(TRIM(M12))=0</formula>
    </cfRule>
  </conditionalFormatting>
  <conditionalFormatting sqref="O12">
    <cfRule type="cellIs" dxfId="87" priority="23" operator="notEqual">
      <formula>O25</formula>
    </cfRule>
  </conditionalFormatting>
  <conditionalFormatting sqref="M55">
    <cfRule type="cellIs" dxfId="86" priority="22" operator="notEqual">
      <formula>M77</formula>
    </cfRule>
  </conditionalFormatting>
  <conditionalFormatting sqref="O55">
    <cfRule type="cellIs" dxfId="85" priority="21" operator="notEqual">
      <formula>O77</formula>
    </cfRule>
  </conditionalFormatting>
  <conditionalFormatting sqref="M92:M95 K92:K95">
    <cfRule type="cellIs" dxfId="84" priority="20" operator="notEqual">
      <formula>K103</formula>
    </cfRule>
  </conditionalFormatting>
  <conditionalFormatting sqref="O87">
    <cfRule type="cellIs" dxfId="83" priority="19" operator="notEqual">
      <formula>O101</formula>
    </cfRule>
  </conditionalFormatting>
  <conditionalFormatting sqref="M135 O135">
    <cfRule type="cellIs" dxfId="82" priority="13" operator="notEqual">
      <formula>0</formula>
    </cfRule>
    <cfRule type="cellIs" dxfId="81" priority="14" operator="equal">
      <formula>0</formula>
    </cfRule>
  </conditionalFormatting>
  <conditionalFormatting sqref="P135">
    <cfRule type="cellIs" dxfId="80" priority="11" operator="notEqual">
      <formula>0</formula>
    </cfRule>
    <cfRule type="cellIs" dxfId="79" priority="12" operator="equal">
      <formula>0</formula>
    </cfRule>
  </conditionalFormatting>
  <conditionalFormatting sqref="K135">
    <cfRule type="cellIs" dxfId="78" priority="3" operator="notEqual">
      <formula>0</formula>
    </cfRule>
    <cfRule type="cellIs" dxfId="77" priority="4" operator="equal">
      <formula>0</formula>
    </cfRule>
  </conditionalFormatting>
  <conditionalFormatting sqref="L135">
    <cfRule type="cellIs" dxfId="76" priority="1" operator="notEqual">
      <formula>0</formula>
    </cfRule>
    <cfRule type="cellIs" dxfId="75" priority="2" operator="equal">
      <formula>0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855468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570312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247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22784203.519999996</v>
      </c>
      <c r="L12" s="248">
        <v>555709.24000000209</v>
      </c>
      <c r="M12" s="148">
        <v>23339912.759999998</v>
      </c>
      <c r="N12" s="249"/>
      <c r="O12" s="247">
        <v>53491</v>
      </c>
      <c r="P12" s="148">
        <v>23393404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86450649.789999992</v>
      </c>
      <c r="L13" s="245">
        <v>-555709.24000000209</v>
      </c>
      <c r="M13" s="148">
        <v>85894940.549999982</v>
      </c>
      <c r="N13" s="177"/>
      <c r="O13" s="245">
        <v>1607925</v>
      </c>
      <c r="P13" s="148">
        <v>87502866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2695538.1</v>
      </c>
      <c r="L14" s="245">
        <v>0</v>
      </c>
      <c r="M14" s="148">
        <v>2695538.1</v>
      </c>
      <c r="N14" s="177"/>
      <c r="O14" s="245">
        <v>29751765</v>
      </c>
      <c r="P14" s="148">
        <v>32447303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2446816.9300000002</v>
      </c>
      <c r="L15" s="245">
        <v>0</v>
      </c>
      <c r="M15" s="148">
        <v>2446816.9300000002</v>
      </c>
      <c r="N15" s="177"/>
      <c r="O15" s="245">
        <v>32316546</v>
      </c>
      <c r="P15" s="148">
        <v>34763363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741697.85000000009</v>
      </c>
      <c r="L16" s="245">
        <v>0</v>
      </c>
      <c r="M16" s="148">
        <v>741697.85000000009</v>
      </c>
      <c r="N16" s="177"/>
      <c r="O16" s="245">
        <v>102945</v>
      </c>
      <c r="P16" s="148">
        <v>844643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8478281.7300000004</v>
      </c>
      <c r="L18" s="245">
        <v>0</v>
      </c>
      <c r="M18" s="148">
        <v>8478281.7300000004</v>
      </c>
      <c r="N18" s="177"/>
      <c r="O18" s="245">
        <v>0</v>
      </c>
      <c r="P18" s="148">
        <v>8478282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41156.280000000006</v>
      </c>
      <c r="L19" s="245">
        <v>0</v>
      </c>
      <c r="M19" s="148">
        <v>41156.280000000006</v>
      </c>
      <c r="N19" s="177"/>
      <c r="O19" s="245">
        <v>0</v>
      </c>
      <c r="P19" s="148">
        <v>41156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87818.78</v>
      </c>
      <c r="L20" s="245">
        <v>0</v>
      </c>
      <c r="M20" s="148">
        <v>87818.78</v>
      </c>
      <c r="N20" s="177"/>
      <c r="O20" s="245">
        <v>0</v>
      </c>
      <c r="P20" s="148">
        <v>87819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399003.41000000003</v>
      </c>
      <c r="L21" s="245">
        <v>0</v>
      </c>
      <c r="M21" s="148">
        <v>399003.41000000003</v>
      </c>
      <c r="N21" s="177"/>
      <c r="O21" s="245">
        <v>0</v>
      </c>
      <c r="P21" s="148">
        <v>399003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124125166.38999999</v>
      </c>
      <c r="L25" s="252">
        <v>0</v>
      </c>
      <c r="M25" s="253">
        <v>124125166</v>
      </c>
      <c r="N25" s="178"/>
      <c r="O25" s="253">
        <v>63832672</v>
      </c>
      <c r="P25" s="253">
        <v>187957839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23814279.510000002</v>
      </c>
      <c r="L28" s="254">
        <v>0</v>
      </c>
      <c r="M28" s="148">
        <v>23814279.510000002</v>
      </c>
      <c r="N28" s="177"/>
      <c r="O28" s="245">
        <v>0</v>
      </c>
      <c r="P28" s="148">
        <v>23814280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6456034.9300000006</v>
      </c>
      <c r="L29" s="245">
        <v>0</v>
      </c>
      <c r="M29" s="148">
        <v>6456034.9300000006</v>
      </c>
      <c r="N29" s="177"/>
      <c r="O29" s="245">
        <v>23409967</v>
      </c>
      <c r="P29" s="148">
        <v>29866002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15739240.190000001</v>
      </c>
      <c r="L30" s="245">
        <v>0</v>
      </c>
      <c r="M30" s="148">
        <v>15739240.190000001</v>
      </c>
      <c r="N30" s="177"/>
      <c r="O30" s="245">
        <v>4548010</v>
      </c>
      <c r="P30" s="148">
        <v>20287250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67970175.359999999</v>
      </c>
      <c r="L33" s="245">
        <v>0</v>
      </c>
      <c r="M33" s="148">
        <v>67970175.359999999</v>
      </c>
      <c r="N33" s="177"/>
      <c r="O33" s="245">
        <v>5028312</v>
      </c>
      <c r="P33" s="148">
        <v>72998487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29455186.18</v>
      </c>
      <c r="L34" s="245">
        <v>0</v>
      </c>
      <c r="M34" s="148">
        <v>29455186.18</v>
      </c>
      <c r="N34" s="177"/>
      <c r="O34" s="245">
        <v>3301134</v>
      </c>
      <c r="P34" s="148">
        <v>32756320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2680283.29</v>
      </c>
      <c r="L35" s="250">
        <v>0</v>
      </c>
      <c r="M35" s="251">
        <v>2680283.29</v>
      </c>
      <c r="N35" s="177"/>
      <c r="O35" s="250">
        <v>0</v>
      </c>
      <c r="P35" s="251">
        <v>2680283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146115199.46000001</v>
      </c>
      <c r="L37" s="252">
        <v>0</v>
      </c>
      <c r="M37" s="185">
        <v>146115199</v>
      </c>
      <c r="N37" s="177"/>
      <c r="O37" s="185">
        <v>36287423</v>
      </c>
      <c r="P37" s="185">
        <v>182402622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270240365.85000002</v>
      </c>
      <c r="L39" s="256">
        <v>0</v>
      </c>
      <c r="M39" s="204">
        <v>270240365</v>
      </c>
      <c r="N39" s="183"/>
      <c r="O39" s="70">
        <v>100120095</v>
      </c>
      <c r="P39" s="70">
        <v>370360461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14184270.34</v>
      </c>
      <c r="L43" s="244">
        <v>0</v>
      </c>
      <c r="M43" s="148">
        <v>14184270.34</v>
      </c>
      <c r="N43" s="177"/>
      <c r="O43" s="245">
        <v>0</v>
      </c>
      <c r="P43" s="148">
        <v>14184270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2902157.38</v>
      </c>
      <c r="L44" s="244">
        <v>0</v>
      </c>
      <c r="M44" s="148">
        <v>2902157.38</v>
      </c>
      <c r="N44" s="177"/>
      <c r="O44" s="245">
        <v>0</v>
      </c>
      <c r="P44" s="148">
        <v>2902157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413128</v>
      </c>
      <c r="L45" s="244">
        <v>0</v>
      </c>
      <c r="M45" s="148">
        <v>413128</v>
      </c>
      <c r="N45" s="177"/>
      <c r="O45" s="245">
        <v>0</v>
      </c>
      <c r="P45" s="148">
        <v>413128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17499555.719999999</v>
      </c>
      <c r="L50" s="259">
        <v>0</v>
      </c>
      <c r="M50" s="240">
        <v>17499556</v>
      </c>
      <c r="N50" s="239"/>
      <c r="O50" s="240">
        <v>0</v>
      </c>
      <c r="P50" s="240">
        <v>17499555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287739921.57000005</v>
      </c>
      <c r="L51" s="259">
        <v>0</v>
      </c>
      <c r="M51" s="240">
        <v>287739921</v>
      </c>
      <c r="N51" s="239"/>
      <c r="O51" s="240">
        <v>100120095</v>
      </c>
      <c r="P51" s="70">
        <v>387860016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4800215.8999999994</v>
      </c>
      <c r="L55" s="244">
        <v>0</v>
      </c>
      <c r="M55" s="260">
        <v>4800215.8999999994</v>
      </c>
      <c r="N55" s="249"/>
      <c r="O55" s="247">
        <v>96160</v>
      </c>
      <c r="P55" s="148">
        <v>4896376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4813808.29</v>
      </c>
      <c r="L57" s="244">
        <v>0</v>
      </c>
      <c r="M57" s="148">
        <v>4813808.29</v>
      </c>
      <c r="N57" s="178"/>
      <c r="O57" s="245">
        <v>0</v>
      </c>
      <c r="P57" s="148">
        <v>4813808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732550.58</v>
      </c>
      <c r="L58" s="244">
        <v>0</v>
      </c>
      <c r="M58" s="148">
        <v>732550.58</v>
      </c>
      <c r="N58" s="178"/>
      <c r="O58" s="245">
        <v>0</v>
      </c>
      <c r="P58" s="148">
        <v>732551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174377.63</v>
      </c>
      <c r="L59" s="244">
        <v>0</v>
      </c>
      <c r="M59" s="148">
        <v>174377.63</v>
      </c>
      <c r="N59" s="178"/>
      <c r="O59" s="245">
        <v>0</v>
      </c>
      <c r="P59" s="148">
        <v>174378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757.21</v>
      </c>
      <c r="L60" s="244"/>
      <c r="M60" s="148">
        <v>757.21</v>
      </c>
      <c r="N60" s="178"/>
      <c r="O60" s="245">
        <v>0</v>
      </c>
      <c r="P60" s="148">
        <v>757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1192560.5499999998</v>
      </c>
      <c r="L61" s="244">
        <v>0</v>
      </c>
      <c r="M61" s="148">
        <v>1192560.5499999998</v>
      </c>
      <c r="N61" s="178"/>
      <c r="O61" s="245">
        <v>0</v>
      </c>
      <c r="P61" s="148">
        <v>1192561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83679250.460000008</v>
      </c>
      <c r="L63" s="244">
        <v>0</v>
      </c>
      <c r="M63" s="148">
        <v>83679250.460000008</v>
      </c>
      <c r="N63" s="178"/>
      <c r="O63" s="245">
        <v>0</v>
      </c>
      <c r="P63" s="148">
        <v>83679250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770000</v>
      </c>
      <c r="L65" s="244">
        <v>0</v>
      </c>
      <c r="M65" s="148">
        <v>770000</v>
      </c>
      <c r="N65" s="178"/>
      <c r="O65" s="245">
        <v>0</v>
      </c>
      <c r="P65" s="148">
        <v>770000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871217.23</v>
      </c>
      <c r="L71" s="244">
        <v>0</v>
      </c>
      <c r="M71" s="148">
        <v>871217.23</v>
      </c>
      <c r="N71" s="181"/>
      <c r="O71" s="245">
        <v>0</v>
      </c>
      <c r="P71" s="148">
        <v>871217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136778.32</v>
      </c>
      <c r="L73" s="244">
        <v>0</v>
      </c>
      <c r="M73" s="148">
        <v>136778.32</v>
      </c>
      <c r="N73" s="181"/>
      <c r="O73" s="245">
        <v>0</v>
      </c>
      <c r="P73" s="148">
        <v>136778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101820</v>
      </c>
      <c r="L74" s="244">
        <v>0</v>
      </c>
      <c r="M74" s="148">
        <v>101820</v>
      </c>
      <c r="N74" s="181"/>
      <c r="O74" s="245">
        <v>0</v>
      </c>
      <c r="P74" s="148">
        <v>101820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97273336.170000002</v>
      </c>
      <c r="L77" s="264">
        <v>0</v>
      </c>
      <c r="M77" s="70">
        <v>97273336</v>
      </c>
      <c r="N77" s="178"/>
      <c r="O77" s="70">
        <v>96160</v>
      </c>
      <c r="P77" s="70">
        <v>97369496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247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4450000</v>
      </c>
      <c r="L87" s="244">
        <v>0</v>
      </c>
      <c r="M87" s="260">
        <v>4450000</v>
      </c>
      <c r="N87" s="249"/>
      <c r="O87" s="247">
        <v>0</v>
      </c>
      <c r="P87" s="148">
        <v>4450000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9635627.9899999984</v>
      </c>
      <c r="L93" s="244">
        <v>0</v>
      </c>
      <c r="M93" s="148">
        <v>9635627.9899999984</v>
      </c>
      <c r="N93" s="178"/>
      <c r="O93" s="245">
        <v>0</v>
      </c>
      <c r="P93" s="148">
        <v>9635628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36958311</v>
      </c>
      <c r="L94" s="244">
        <v>0</v>
      </c>
      <c r="M94" s="148">
        <v>36958311</v>
      </c>
      <c r="N94" s="178"/>
      <c r="O94" s="245">
        <v>0</v>
      </c>
      <c r="P94" s="148">
        <v>36958311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12983410.68</v>
      </c>
      <c r="L95" s="244">
        <v>0</v>
      </c>
      <c r="M95" s="148">
        <v>12983410.68</v>
      </c>
      <c r="N95" s="178"/>
      <c r="O95" s="245">
        <v>0</v>
      </c>
      <c r="P95" s="148">
        <v>12983411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1618753</v>
      </c>
      <c r="L96" s="244">
        <v>0</v>
      </c>
      <c r="M96" s="148">
        <v>1618753</v>
      </c>
      <c r="N96" s="181"/>
      <c r="O96" s="245">
        <v>0</v>
      </c>
      <c r="P96" s="148">
        <v>1618753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18419523.48</v>
      </c>
      <c r="L97" s="257">
        <v>0</v>
      </c>
      <c r="M97" s="251">
        <v>18419523.48</v>
      </c>
      <c r="N97" s="178"/>
      <c r="O97" s="250">
        <v>303748</v>
      </c>
      <c r="P97" s="251">
        <v>18723271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84065626.149999991</v>
      </c>
      <c r="L99" s="185">
        <v>0</v>
      </c>
      <c r="M99" s="203">
        <v>84065626</v>
      </c>
      <c r="N99" s="178"/>
      <c r="O99" s="203">
        <v>303748</v>
      </c>
      <c r="P99" s="203">
        <v>84369374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181338962.31999999</v>
      </c>
      <c r="L101" s="265">
        <v>0</v>
      </c>
      <c r="M101" s="204">
        <v>181338962</v>
      </c>
      <c r="N101" s="183"/>
      <c r="O101" s="70">
        <v>399908</v>
      </c>
      <c r="P101" s="70">
        <v>181738870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1710189</v>
      </c>
      <c r="L105" s="244">
        <v>0</v>
      </c>
      <c r="M105" s="148">
        <v>1710189</v>
      </c>
      <c r="N105" s="178"/>
      <c r="O105" s="245">
        <v>0</v>
      </c>
      <c r="P105" s="148">
        <v>1710189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1384736</v>
      </c>
      <c r="L106" s="244">
        <v>0</v>
      </c>
      <c r="M106" s="148">
        <v>1384736</v>
      </c>
      <c r="N106" s="178"/>
      <c r="O106" s="245">
        <v>0</v>
      </c>
      <c r="P106" s="148">
        <v>1384736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98712</v>
      </c>
      <c r="L107" s="244"/>
      <c r="M107" s="148">
        <v>98712</v>
      </c>
      <c r="N107" s="178"/>
      <c r="O107" s="245">
        <v>0</v>
      </c>
      <c r="P107" s="148">
        <v>98712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A109" s="151" t="s">
        <v>262</v>
      </c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435866</v>
      </c>
      <c r="P109" s="148">
        <v>435866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3193637</v>
      </c>
      <c r="L112" s="259">
        <v>0</v>
      </c>
      <c r="M112" s="240">
        <v>3193637</v>
      </c>
      <c r="N112" s="239"/>
      <c r="O112" s="240">
        <v>435866</v>
      </c>
      <c r="P112" s="81">
        <v>3629503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184532599.31999999</v>
      </c>
      <c r="L113" s="240">
        <v>0</v>
      </c>
      <c r="M113" s="240">
        <v>184532599</v>
      </c>
      <c r="N113" s="239"/>
      <c r="O113" s="240">
        <v>835774</v>
      </c>
      <c r="P113" s="240">
        <v>185368373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92205361.540000007</v>
      </c>
      <c r="L116" s="244">
        <v>0</v>
      </c>
      <c r="M116" s="148">
        <v>92205361.540000007</v>
      </c>
      <c r="N116" s="178"/>
      <c r="O116" s="245">
        <v>8316047</v>
      </c>
      <c r="P116" s="148">
        <v>100521409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35295245</v>
      </c>
      <c r="P119" s="148">
        <v>35295245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2390640.9500000002</v>
      </c>
      <c r="L122" s="244">
        <v>0</v>
      </c>
      <c r="M122" s="148">
        <v>2390640.9500000002</v>
      </c>
      <c r="N122" s="178"/>
      <c r="O122" s="245">
        <v>0</v>
      </c>
      <c r="P122" s="148">
        <v>2390641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161099.5</v>
      </c>
      <c r="L123" s="244">
        <v>0</v>
      </c>
      <c r="M123" s="148">
        <v>161099.5</v>
      </c>
      <c r="N123" s="178"/>
      <c r="O123" s="245">
        <v>4107515</v>
      </c>
      <c r="P123" s="148">
        <v>4268615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29193753.82</v>
      </c>
      <c r="L124" s="244">
        <v>0</v>
      </c>
      <c r="M124" s="148">
        <v>29193753.82</v>
      </c>
      <c r="N124" s="178"/>
      <c r="O124" s="245">
        <v>0</v>
      </c>
      <c r="P124" s="148">
        <v>29193754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10121976</v>
      </c>
      <c r="P126" s="148">
        <v>10121976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-20743533.559999999</v>
      </c>
      <c r="L127" s="257">
        <v>0</v>
      </c>
      <c r="M127" s="251">
        <v>-20743533.559999999</v>
      </c>
      <c r="N127" s="178"/>
      <c r="O127" s="266">
        <v>41443538</v>
      </c>
      <c r="P127" s="251">
        <v>20700003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103207322.25</v>
      </c>
      <c r="L129" s="265">
        <v>0</v>
      </c>
      <c r="M129" s="204">
        <v>103207323</v>
      </c>
      <c r="N129" s="183"/>
      <c r="O129" s="204">
        <v>99284321</v>
      </c>
      <c r="P129" s="204">
        <v>202491643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287739921.56999999</v>
      </c>
      <c r="L131" s="259">
        <v>0</v>
      </c>
      <c r="M131" s="240">
        <v>287739922</v>
      </c>
      <c r="N131" s="239"/>
      <c r="O131" s="240">
        <v>100120095</v>
      </c>
      <c r="P131" s="240">
        <v>387860016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74" priority="24" operator="notEqual">
      <formula>0</formula>
    </cfRule>
    <cfRule type="containsBlanks" dxfId="73" priority="25">
      <formula>LEN(TRIM(M12))=0</formula>
    </cfRule>
  </conditionalFormatting>
  <conditionalFormatting sqref="O12">
    <cfRule type="cellIs" dxfId="72" priority="23" operator="notEqual">
      <formula>O25</formula>
    </cfRule>
  </conditionalFormatting>
  <conditionalFormatting sqref="M55">
    <cfRule type="cellIs" dxfId="71" priority="22" operator="notEqual">
      <formula>M77</formula>
    </cfRule>
  </conditionalFormatting>
  <conditionalFormatting sqref="O55">
    <cfRule type="cellIs" dxfId="70" priority="21" operator="notEqual">
      <formula>O77</formula>
    </cfRule>
  </conditionalFormatting>
  <conditionalFormatting sqref="M92:M95 K92:K95">
    <cfRule type="cellIs" dxfId="69" priority="20" operator="notEqual">
      <formula>K103</formula>
    </cfRule>
  </conditionalFormatting>
  <conditionalFormatting sqref="O87">
    <cfRule type="cellIs" dxfId="68" priority="19" operator="notEqual">
      <formula>O101</formula>
    </cfRule>
  </conditionalFormatting>
  <conditionalFormatting sqref="M135 O135">
    <cfRule type="cellIs" dxfId="67" priority="13" operator="notEqual">
      <formula>0</formula>
    </cfRule>
    <cfRule type="cellIs" dxfId="66" priority="14" operator="equal">
      <formula>0</formula>
    </cfRule>
  </conditionalFormatting>
  <conditionalFormatting sqref="P135">
    <cfRule type="cellIs" dxfId="65" priority="11" operator="notEqual">
      <formula>0</formula>
    </cfRule>
    <cfRule type="cellIs" dxfId="64" priority="12" operator="equal">
      <formula>0</formula>
    </cfRule>
  </conditionalFormatting>
  <conditionalFormatting sqref="K135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L135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8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11500325</v>
      </c>
      <c r="L12" s="248">
        <v>0</v>
      </c>
      <c r="M12" s="148">
        <v>11500325</v>
      </c>
      <c r="N12" s="249"/>
      <c r="O12" s="247">
        <v>457611</v>
      </c>
      <c r="P12" s="148">
        <v>11957936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1666127</v>
      </c>
      <c r="L13" s="245">
        <v>0</v>
      </c>
      <c r="M13" s="148">
        <v>1666127</v>
      </c>
      <c r="N13" s="177"/>
      <c r="O13" s="245">
        <v>2525966</v>
      </c>
      <c r="P13" s="148">
        <v>4192093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3517601</v>
      </c>
      <c r="L16" s="245">
        <v>0</v>
      </c>
      <c r="M16" s="148">
        <v>3517601</v>
      </c>
      <c r="N16" s="177"/>
      <c r="O16" s="245">
        <v>1001099</v>
      </c>
      <c r="P16" s="148">
        <v>4518700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7878194</v>
      </c>
      <c r="L18" s="245">
        <v>0</v>
      </c>
      <c r="M18" s="148">
        <v>7878194</v>
      </c>
      <c r="N18" s="177"/>
      <c r="O18" s="245">
        <v>0</v>
      </c>
      <c r="P18" s="148">
        <v>7878194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302997</v>
      </c>
      <c r="L19" s="245">
        <v>0</v>
      </c>
      <c r="M19" s="148">
        <v>302997</v>
      </c>
      <c r="N19" s="177"/>
      <c r="O19" s="245">
        <v>0</v>
      </c>
      <c r="P19" s="148">
        <v>302997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331365</v>
      </c>
      <c r="L21" s="245">
        <v>0</v>
      </c>
      <c r="M21" s="148">
        <v>331365</v>
      </c>
      <c r="N21" s="177"/>
      <c r="O21" s="245">
        <v>0</v>
      </c>
      <c r="P21" s="148">
        <v>331365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14394</v>
      </c>
      <c r="L22" s="245">
        <v>0</v>
      </c>
      <c r="M22" s="148">
        <v>14394</v>
      </c>
      <c r="N22" s="177"/>
      <c r="O22" s="245">
        <v>0</v>
      </c>
      <c r="P22" s="148">
        <v>14394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25211003</v>
      </c>
      <c r="L25" s="252">
        <v>0</v>
      </c>
      <c r="M25" s="253">
        <v>25211003</v>
      </c>
      <c r="N25" s="178"/>
      <c r="O25" s="253">
        <v>3984676</v>
      </c>
      <c r="P25" s="253">
        <v>29195679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16921845</v>
      </c>
      <c r="L28" s="254">
        <v>0</v>
      </c>
      <c r="M28" s="148">
        <v>16921845</v>
      </c>
      <c r="N28" s="177"/>
      <c r="O28" s="245">
        <v>0</v>
      </c>
      <c r="P28" s="148">
        <v>16921845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2424366</v>
      </c>
      <c r="P29" s="148">
        <v>2424366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10359</v>
      </c>
      <c r="L30" s="245">
        <v>0</v>
      </c>
      <c r="M30" s="148">
        <v>10359</v>
      </c>
      <c r="N30" s="177"/>
      <c r="O30" s="245">
        <v>25409629</v>
      </c>
      <c r="P30" s="148">
        <v>25419988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6477</v>
      </c>
      <c r="L31" s="245">
        <v>0</v>
      </c>
      <c r="M31" s="148">
        <v>6477</v>
      </c>
      <c r="N31" s="177"/>
      <c r="O31" s="245">
        <v>0</v>
      </c>
      <c r="P31" s="148">
        <v>6477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167361216</v>
      </c>
      <c r="L33" s="245">
        <v>0</v>
      </c>
      <c r="M33" s="148">
        <v>167361216</v>
      </c>
      <c r="N33" s="177"/>
      <c r="O33" s="245">
        <v>0</v>
      </c>
      <c r="P33" s="148">
        <v>167361216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32387107</v>
      </c>
      <c r="L34" s="245">
        <v>0</v>
      </c>
      <c r="M34" s="148">
        <v>32387107</v>
      </c>
      <c r="N34" s="177"/>
      <c r="O34" s="245">
        <v>4572171</v>
      </c>
      <c r="P34" s="148">
        <v>36959278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842920</v>
      </c>
      <c r="P35" s="251">
        <v>842920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216687004</v>
      </c>
      <c r="L37" s="252">
        <v>0</v>
      </c>
      <c r="M37" s="185">
        <v>216687004</v>
      </c>
      <c r="N37" s="177"/>
      <c r="O37" s="185">
        <v>33249086</v>
      </c>
      <c r="P37" s="185">
        <v>249936090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241898007</v>
      </c>
      <c r="L39" s="256">
        <v>0</v>
      </c>
      <c r="M39" s="204">
        <v>241898007</v>
      </c>
      <c r="N39" s="183"/>
      <c r="O39" s="70">
        <v>37233762</v>
      </c>
      <c r="P39" s="70">
        <v>279131769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15159984</v>
      </c>
      <c r="L43" s="244">
        <v>0</v>
      </c>
      <c r="M43" s="148">
        <v>15159984</v>
      </c>
      <c r="N43" s="177"/>
      <c r="O43" s="245">
        <v>0</v>
      </c>
      <c r="P43" s="148">
        <v>15159984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3348406</v>
      </c>
      <c r="L44" s="244">
        <v>0</v>
      </c>
      <c r="M44" s="148">
        <v>3348406</v>
      </c>
      <c r="N44" s="177"/>
      <c r="O44" s="245">
        <v>0</v>
      </c>
      <c r="P44" s="148">
        <v>3348406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126813</v>
      </c>
      <c r="L45" s="244">
        <v>0</v>
      </c>
      <c r="M45" s="148">
        <v>126813</v>
      </c>
      <c r="N45" s="177"/>
      <c r="O45" s="245">
        <v>0</v>
      </c>
      <c r="P45" s="148">
        <v>126813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18635203</v>
      </c>
      <c r="L50" s="259">
        <v>0</v>
      </c>
      <c r="M50" s="240">
        <v>18635203</v>
      </c>
      <c r="N50" s="239"/>
      <c r="O50" s="240">
        <v>0</v>
      </c>
      <c r="P50" s="240">
        <v>18635203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260533210</v>
      </c>
      <c r="L51" s="259">
        <v>0</v>
      </c>
      <c r="M51" s="240">
        <v>260533210</v>
      </c>
      <c r="N51" s="239"/>
      <c r="O51" s="240">
        <v>37233762</v>
      </c>
      <c r="P51" s="70">
        <v>297766972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2201236</v>
      </c>
      <c r="L55" s="244">
        <v>0</v>
      </c>
      <c r="M55" s="260">
        <v>2201236</v>
      </c>
      <c r="N55" s="249"/>
      <c r="O55" s="247">
        <v>5036</v>
      </c>
      <c r="P55" s="148">
        <v>2206272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1635528</v>
      </c>
      <c r="L57" s="244">
        <v>0</v>
      </c>
      <c r="M57" s="148">
        <v>1635528</v>
      </c>
      <c r="N57" s="178"/>
      <c r="O57" s="245">
        <v>0</v>
      </c>
      <c r="P57" s="148">
        <v>1635528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558582</v>
      </c>
      <c r="L58" s="244">
        <v>0</v>
      </c>
      <c r="M58" s="148">
        <v>558582</v>
      </c>
      <c r="N58" s="178"/>
      <c r="O58" s="245">
        <v>0</v>
      </c>
      <c r="P58" s="148">
        <v>558582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77817</v>
      </c>
      <c r="L59" s="244">
        <v>0</v>
      </c>
      <c r="M59" s="148">
        <v>77817</v>
      </c>
      <c r="N59" s="178"/>
      <c r="O59" s="245">
        <v>0</v>
      </c>
      <c r="P59" s="148">
        <v>77817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302997</v>
      </c>
      <c r="P60" s="148">
        <v>302997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2159091</v>
      </c>
      <c r="L61" s="244">
        <v>0</v>
      </c>
      <c r="M61" s="148">
        <v>2159091</v>
      </c>
      <c r="N61" s="178"/>
      <c r="O61" s="245">
        <v>0</v>
      </c>
      <c r="P61" s="148">
        <v>2159091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89433</v>
      </c>
      <c r="L63" s="244">
        <v>0</v>
      </c>
      <c r="M63" s="148">
        <v>89433</v>
      </c>
      <c r="N63" s="178"/>
      <c r="O63" s="245">
        <v>23261</v>
      </c>
      <c r="P63" s="148">
        <v>112694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356000</v>
      </c>
      <c r="L65" s="244">
        <v>0</v>
      </c>
      <c r="M65" s="148">
        <v>356000</v>
      </c>
      <c r="N65" s="178"/>
      <c r="O65" s="245">
        <v>0</v>
      </c>
      <c r="P65" s="148">
        <v>356000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644073</v>
      </c>
      <c r="L68" s="244">
        <v>0</v>
      </c>
      <c r="M68" s="148">
        <v>644073</v>
      </c>
      <c r="N68" s="178"/>
      <c r="O68" s="245">
        <v>0</v>
      </c>
      <c r="P68" s="148">
        <v>644073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197376</v>
      </c>
      <c r="L71" s="244">
        <v>0</v>
      </c>
      <c r="M71" s="148">
        <v>197376</v>
      </c>
      <c r="N71" s="181"/>
      <c r="O71" s="245">
        <v>0</v>
      </c>
      <c r="P71" s="148">
        <v>197376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156148</v>
      </c>
      <c r="L73" s="244">
        <v>0</v>
      </c>
      <c r="M73" s="148">
        <v>156148</v>
      </c>
      <c r="N73" s="181"/>
      <c r="O73" s="245">
        <v>0</v>
      </c>
      <c r="P73" s="148">
        <v>156148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58181</v>
      </c>
      <c r="L74" s="244">
        <v>0</v>
      </c>
      <c r="M74" s="148">
        <v>58181</v>
      </c>
      <c r="N74" s="181"/>
      <c r="O74" s="245">
        <v>0</v>
      </c>
      <c r="P74" s="148">
        <v>58181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8133465</v>
      </c>
      <c r="L77" s="264">
        <v>0</v>
      </c>
      <c r="M77" s="70">
        <v>8133465</v>
      </c>
      <c r="N77" s="178"/>
      <c r="O77" s="70">
        <v>331294</v>
      </c>
      <c r="P77" s="70">
        <v>8464759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1832000</v>
      </c>
      <c r="L87" s="244">
        <v>0</v>
      </c>
      <c r="M87" s="260">
        <v>1832000</v>
      </c>
      <c r="N87" s="249"/>
      <c r="O87" s="247">
        <v>0</v>
      </c>
      <c r="P87" s="148">
        <v>1832000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>
        <v>0</v>
      </c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1919106</v>
      </c>
      <c r="L90" s="244">
        <v>0</v>
      </c>
      <c r="M90" s="148">
        <v>1919106</v>
      </c>
      <c r="N90" s="178"/>
      <c r="O90" s="245">
        <v>0</v>
      </c>
      <c r="P90" s="148">
        <v>1919106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6971571</v>
      </c>
      <c r="L93" s="244">
        <v>0</v>
      </c>
      <c r="M93" s="148">
        <v>6971571</v>
      </c>
      <c r="N93" s="178"/>
      <c r="O93" s="245">
        <v>0</v>
      </c>
      <c r="P93" s="148">
        <v>6971571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40326226</v>
      </c>
      <c r="L94" s="244">
        <v>0</v>
      </c>
      <c r="M94" s="148">
        <v>40326226</v>
      </c>
      <c r="N94" s="178"/>
      <c r="O94" s="245">
        <v>0</v>
      </c>
      <c r="P94" s="148">
        <v>40326226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14822062</v>
      </c>
      <c r="L95" s="244">
        <v>0</v>
      </c>
      <c r="M95" s="148">
        <v>14822062</v>
      </c>
      <c r="N95" s="178"/>
      <c r="O95" s="245">
        <v>0</v>
      </c>
      <c r="P95" s="148">
        <v>14822062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2136149</v>
      </c>
      <c r="L96" s="244">
        <v>0</v>
      </c>
      <c r="M96" s="148">
        <v>2136149</v>
      </c>
      <c r="N96" s="181"/>
      <c r="O96" s="245">
        <v>0</v>
      </c>
      <c r="P96" s="148">
        <v>2136149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68007114</v>
      </c>
      <c r="L99" s="185">
        <v>0</v>
      </c>
      <c r="M99" s="203">
        <v>68007114</v>
      </c>
      <c r="N99" s="178"/>
      <c r="O99" s="203">
        <v>0</v>
      </c>
      <c r="P99" s="203">
        <v>68007114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76140579</v>
      </c>
      <c r="L101" s="265">
        <v>0</v>
      </c>
      <c r="M101" s="204">
        <v>76140579</v>
      </c>
      <c r="N101" s="183"/>
      <c r="O101" s="70">
        <v>331294</v>
      </c>
      <c r="P101" s="70">
        <v>76471873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624391</v>
      </c>
      <c r="L105" s="244">
        <v>0</v>
      </c>
      <c r="M105" s="148">
        <v>624391</v>
      </c>
      <c r="N105" s="178"/>
      <c r="O105" s="245">
        <v>0</v>
      </c>
      <c r="P105" s="148">
        <v>624391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1425496</v>
      </c>
      <c r="L106" s="244">
        <v>0</v>
      </c>
      <c r="M106" s="148">
        <v>1425496</v>
      </c>
      <c r="N106" s="178"/>
      <c r="O106" s="245">
        <v>0</v>
      </c>
      <c r="P106" s="148">
        <v>1425496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541174</v>
      </c>
      <c r="L107" s="244">
        <v>0</v>
      </c>
      <c r="M107" s="148">
        <v>541174</v>
      </c>
      <c r="N107" s="178"/>
      <c r="O107" s="245">
        <v>0</v>
      </c>
      <c r="P107" s="148">
        <v>541174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2591061</v>
      </c>
      <c r="L112" s="259">
        <v>0</v>
      </c>
      <c r="M112" s="240">
        <v>2591061</v>
      </c>
      <c r="N112" s="239"/>
      <c r="O112" s="240">
        <v>0</v>
      </c>
      <c r="P112" s="81">
        <v>2591061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78731640</v>
      </c>
      <c r="L113" s="240">
        <v>0</v>
      </c>
      <c r="M113" s="240">
        <v>78731640</v>
      </c>
      <c r="N113" s="239"/>
      <c r="O113" s="240">
        <v>331294</v>
      </c>
      <c r="P113" s="240">
        <v>79062934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194997144</v>
      </c>
      <c r="L116" s="244">
        <v>0</v>
      </c>
      <c r="M116" s="148">
        <v>194997144</v>
      </c>
      <c r="N116" s="178"/>
      <c r="O116" s="245">
        <v>4572171</v>
      </c>
      <c r="P116" s="148">
        <v>199569315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12526522</v>
      </c>
      <c r="P119" s="148">
        <v>12526522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1202389</v>
      </c>
      <c r="L122" s="244">
        <v>0</v>
      </c>
      <c r="M122" s="148">
        <v>1202389</v>
      </c>
      <c r="N122" s="178"/>
      <c r="O122" s="245">
        <v>0</v>
      </c>
      <c r="P122" s="148">
        <v>1202389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890167</v>
      </c>
      <c r="L123" s="244">
        <v>0</v>
      </c>
      <c r="M123" s="148">
        <v>890167</v>
      </c>
      <c r="N123" s="178"/>
      <c r="O123" s="245">
        <v>16552000</v>
      </c>
      <c r="P123" s="148">
        <v>17442167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18032450</v>
      </c>
      <c r="L124" s="244">
        <v>0</v>
      </c>
      <c r="M124" s="148">
        <v>18032450</v>
      </c>
      <c r="N124" s="178"/>
      <c r="O124" s="245">
        <v>0</v>
      </c>
      <c r="P124" s="148">
        <v>18032450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10359</v>
      </c>
      <c r="L125" s="244">
        <v>0</v>
      </c>
      <c r="M125" s="148">
        <v>10359</v>
      </c>
      <c r="N125" s="178"/>
      <c r="O125" s="245">
        <v>0</v>
      </c>
      <c r="P125" s="148">
        <v>10359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-33330939</v>
      </c>
      <c r="L127" s="257">
        <v>0</v>
      </c>
      <c r="M127" s="251">
        <v>-33330939</v>
      </c>
      <c r="N127" s="178"/>
      <c r="O127" s="266">
        <v>3251775</v>
      </c>
      <c r="P127" s="251">
        <v>-30079164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181801570</v>
      </c>
      <c r="L129" s="265">
        <v>0</v>
      </c>
      <c r="M129" s="204">
        <v>181801570</v>
      </c>
      <c r="N129" s="183"/>
      <c r="O129" s="204">
        <v>36902468</v>
      </c>
      <c r="P129" s="204">
        <v>218704038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260533210</v>
      </c>
      <c r="L131" s="259">
        <v>0</v>
      </c>
      <c r="M131" s="240">
        <v>260533210</v>
      </c>
      <c r="N131" s="239"/>
      <c r="O131" s="240">
        <v>37233762</v>
      </c>
      <c r="P131" s="240">
        <v>297766972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59" priority="24" operator="notEqual">
      <formula>0</formula>
    </cfRule>
    <cfRule type="containsBlanks" dxfId="58" priority="25">
      <formula>LEN(TRIM(M12))=0</formula>
    </cfRule>
  </conditionalFormatting>
  <conditionalFormatting sqref="O12">
    <cfRule type="cellIs" dxfId="57" priority="23" operator="notEqual">
      <formula>O25</formula>
    </cfRule>
  </conditionalFormatting>
  <conditionalFormatting sqref="M55">
    <cfRule type="cellIs" dxfId="56" priority="22" operator="notEqual">
      <formula>M77</formula>
    </cfRule>
  </conditionalFormatting>
  <conditionalFormatting sqref="O55">
    <cfRule type="cellIs" dxfId="55" priority="21" operator="notEqual">
      <formula>O77</formula>
    </cfRule>
  </conditionalFormatting>
  <conditionalFormatting sqref="M92:M95 K92:K95">
    <cfRule type="cellIs" dxfId="54" priority="20" operator="notEqual">
      <formula>K103</formula>
    </cfRule>
  </conditionalFormatting>
  <conditionalFormatting sqref="O87">
    <cfRule type="cellIs" dxfId="53" priority="19" operator="notEqual">
      <formula>O101</formula>
    </cfRule>
  </conditionalFormatting>
  <conditionalFormatting sqref="M135 O135">
    <cfRule type="cellIs" dxfId="52" priority="13" operator="notEqual">
      <formula>0</formula>
    </cfRule>
    <cfRule type="cellIs" dxfId="51" priority="14" operator="equal">
      <formula>0</formula>
    </cfRule>
  </conditionalFormatting>
  <conditionalFormatting sqref="P135">
    <cfRule type="cellIs" dxfId="50" priority="11" operator="notEqual">
      <formula>0</formula>
    </cfRule>
    <cfRule type="cellIs" dxfId="49" priority="12" operator="equal">
      <formula>0</formula>
    </cfRule>
  </conditionalFormatting>
  <conditionalFormatting sqref="K135">
    <cfRule type="cellIs" dxfId="48" priority="3" operator="notEqual">
      <formula>0</formula>
    </cfRule>
    <cfRule type="cellIs" dxfId="47" priority="4" operator="equal">
      <formula>0</formula>
    </cfRule>
  </conditionalFormatting>
  <conditionalFormatting sqref="L135">
    <cfRule type="cellIs" dxfId="46" priority="1" operator="notEqual">
      <formula>0</formula>
    </cfRule>
    <cfRule type="cellIs" dxfId="4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7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2851562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249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4833830.63</v>
      </c>
      <c r="L12" s="248"/>
      <c r="M12" s="148">
        <v>4833830.63</v>
      </c>
      <c r="N12" s="249"/>
      <c r="O12" s="247">
        <v>1162421</v>
      </c>
      <c r="P12" s="148">
        <v>5996252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5358425.07</v>
      </c>
      <c r="L13" s="245">
        <v>0</v>
      </c>
      <c r="M13" s="148">
        <v>5358425.07</v>
      </c>
      <c r="N13" s="177"/>
      <c r="O13" s="245">
        <v>0</v>
      </c>
      <c r="P13" s="148">
        <v>5358425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1363239</v>
      </c>
      <c r="P14" s="148">
        <v>1363239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706288.66999999993</v>
      </c>
      <c r="L16" s="245">
        <v>0</v>
      </c>
      <c r="M16" s="148">
        <v>706288.66999999993</v>
      </c>
      <c r="N16" s="177"/>
      <c r="O16" s="245">
        <v>56580</v>
      </c>
      <c r="P16" s="148">
        <v>762869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186318.15</v>
      </c>
      <c r="L18" s="245">
        <v>0</v>
      </c>
      <c r="M18" s="148">
        <v>186318.15</v>
      </c>
      <c r="N18" s="177"/>
      <c r="O18" s="245">
        <v>0</v>
      </c>
      <c r="P18" s="148">
        <v>186318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53157.4</v>
      </c>
      <c r="L19" s="245">
        <v>0</v>
      </c>
      <c r="M19" s="148">
        <v>53157.4</v>
      </c>
      <c r="N19" s="177"/>
      <c r="O19" s="245">
        <v>0</v>
      </c>
      <c r="P19" s="148">
        <v>53157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48097.43</v>
      </c>
      <c r="L20" s="245">
        <v>0</v>
      </c>
      <c r="M20" s="148">
        <v>48097.43</v>
      </c>
      <c r="N20" s="177"/>
      <c r="O20" s="245">
        <v>0</v>
      </c>
      <c r="P20" s="148">
        <v>48097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139407.79</v>
      </c>
      <c r="L21" s="245">
        <v>0</v>
      </c>
      <c r="M21" s="148">
        <v>139407.79</v>
      </c>
      <c r="N21" s="177"/>
      <c r="O21" s="245">
        <v>55438</v>
      </c>
      <c r="P21" s="148">
        <v>194846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5186.0200000000004</v>
      </c>
      <c r="L22" s="245">
        <v>0</v>
      </c>
      <c r="M22" s="148">
        <v>5186.0200000000004</v>
      </c>
      <c r="N22" s="177"/>
      <c r="O22" s="245">
        <v>0</v>
      </c>
      <c r="P22" s="148">
        <v>5186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11330711.159999998</v>
      </c>
      <c r="L25" s="252">
        <v>0</v>
      </c>
      <c r="M25" s="253">
        <v>11330711</v>
      </c>
      <c r="N25" s="178"/>
      <c r="O25" s="253">
        <v>2637678</v>
      </c>
      <c r="P25" s="253">
        <v>13968389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3604749.84</v>
      </c>
      <c r="L28" s="254">
        <v>0</v>
      </c>
      <c r="M28" s="148">
        <v>3604749.84</v>
      </c>
      <c r="N28" s="177"/>
      <c r="O28" s="245">
        <v>697983</v>
      </c>
      <c r="P28" s="148">
        <v>4302733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14591098</v>
      </c>
      <c r="P29" s="148">
        <v>14591098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/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46465496.32</v>
      </c>
      <c r="L33" s="245">
        <v>0</v>
      </c>
      <c r="M33" s="148">
        <v>46465496.32</v>
      </c>
      <c r="N33" s="177"/>
      <c r="O33" s="245">
        <v>612335</v>
      </c>
      <c r="P33" s="148">
        <v>47077831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3624423.32</v>
      </c>
      <c r="L34" s="245">
        <v>0</v>
      </c>
      <c r="M34" s="148">
        <v>3624423.32</v>
      </c>
      <c r="N34" s="177"/>
      <c r="O34" s="245">
        <v>293720</v>
      </c>
      <c r="P34" s="148">
        <v>3918143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5412</v>
      </c>
      <c r="P35" s="251">
        <v>5412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53694669.479999997</v>
      </c>
      <c r="L37" s="252">
        <v>0</v>
      </c>
      <c r="M37" s="185">
        <v>53694669</v>
      </c>
      <c r="N37" s="177"/>
      <c r="O37" s="185">
        <v>16200548</v>
      </c>
      <c r="P37" s="185">
        <v>69895217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65025380.639999993</v>
      </c>
      <c r="L39" s="256">
        <v>0</v>
      </c>
      <c r="M39" s="204">
        <v>65025380</v>
      </c>
      <c r="N39" s="183"/>
      <c r="O39" s="70">
        <v>18838226</v>
      </c>
      <c r="P39" s="70">
        <v>83863606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3629633</v>
      </c>
      <c r="L43" s="244">
        <v>0</v>
      </c>
      <c r="M43" s="148">
        <v>3629633</v>
      </c>
      <c r="N43" s="177"/>
      <c r="O43" s="245">
        <v>0</v>
      </c>
      <c r="P43" s="148">
        <v>3629633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678300</v>
      </c>
      <c r="L44" s="244">
        <v>0</v>
      </c>
      <c r="M44" s="148">
        <v>678300</v>
      </c>
      <c r="N44" s="177"/>
      <c r="O44" s="245">
        <v>0</v>
      </c>
      <c r="P44" s="148">
        <v>678300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29557</v>
      </c>
      <c r="L45" s="244">
        <v>0</v>
      </c>
      <c r="M45" s="148">
        <v>29557</v>
      </c>
      <c r="N45" s="177"/>
      <c r="O45" s="245">
        <v>0</v>
      </c>
      <c r="P45" s="148">
        <v>29557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4337490</v>
      </c>
      <c r="L50" s="259">
        <v>0</v>
      </c>
      <c r="M50" s="240">
        <v>4337490</v>
      </c>
      <c r="N50" s="239"/>
      <c r="O50" s="240">
        <v>0</v>
      </c>
      <c r="P50" s="240">
        <v>4337490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69362870.639999986</v>
      </c>
      <c r="L51" s="259">
        <v>0</v>
      </c>
      <c r="M51" s="240">
        <v>69362870</v>
      </c>
      <c r="N51" s="239"/>
      <c r="O51" s="240">
        <v>18838226</v>
      </c>
      <c r="P51" s="70">
        <v>88201096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372216.56</v>
      </c>
      <c r="L55" s="244">
        <v>0</v>
      </c>
      <c r="M55" s="260">
        <v>372216.56</v>
      </c>
      <c r="N55" s="249"/>
      <c r="O55" s="247">
        <v>99433</v>
      </c>
      <c r="P55" s="148">
        <v>471650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1113381.0699999998</v>
      </c>
      <c r="L57" s="244">
        <v>0</v>
      </c>
      <c r="M57" s="148">
        <v>1113381.0699999998</v>
      </c>
      <c r="N57" s="178"/>
      <c r="O57" s="245">
        <v>0</v>
      </c>
      <c r="P57" s="148">
        <v>1113381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3</v>
      </c>
      <c r="L59" s="244">
        <v>0</v>
      </c>
      <c r="M59" s="148">
        <v>3</v>
      </c>
      <c r="N59" s="178"/>
      <c r="O59" s="245">
        <v>0</v>
      </c>
      <c r="P59" s="148">
        <v>3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3958783.3899999997</v>
      </c>
      <c r="L61" s="244"/>
      <c r="M61" s="148">
        <v>3958783.3899999997</v>
      </c>
      <c r="N61" s="178"/>
      <c r="O61" s="245">
        <v>446733</v>
      </c>
      <c r="P61" s="148">
        <v>4405516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230758.11000000002</v>
      </c>
      <c r="L63" s="244">
        <v>0</v>
      </c>
      <c r="M63" s="148">
        <v>230758.11000000002</v>
      </c>
      <c r="N63" s="178"/>
      <c r="O63" s="245">
        <v>0</v>
      </c>
      <c r="P63" s="148">
        <v>230758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147118.9</v>
      </c>
      <c r="L71" s="244">
        <v>0</v>
      </c>
      <c r="M71" s="148">
        <v>147118.9</v>
      </c>
      <c r="N71" s="181"/>
      <c r="O71" s="245">
        <v>0</v>
      </c>
      <c r="P71" s="148">
        <v>147119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0</v>
      </c>
      <c r="L73" s="244">
        <v>0</v>
      </c>
      <c r="M73" s="148">
        <v>0</v>
      </c>
      <c r="N73" s="181"/>
      <c r="O73" s="245">
        <v>0</v>
      </c>
      <c r="P73" s="148">
        <v>0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27327</v>
      </c>
      <c r="L74" s="244">
        <v>0</v>
      </c>
      <c r="M74" s="148">
        <v>27327</v>
      </c>
      <c r="N74" s="181"/>
      <c r="O74" s="245">
        <v>0</v>
      </c>
      <c r="P74" s="148">
        <v>27327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5849588.0300000003</v>
      </c>
      <c r="L77" s="264">
        <v>0</v>
      </c>
      <c r="M77" s="70">
        <v>5849588</v>
      </c>
      <c r="N77" s="178"/>
      <c r="O77" s="70">
        <v>546166</v>
      </c>
      <c r="P77" s="70">
        <v>6395754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249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2574371.96</v>
      </c>
      <c r="L93" s="244">
        <v>0</v>
      </c>
      <c r="M93" s="148">
        <v>2574371.96</v>
      </c>
      <c r="N93" s="178"/>
      <c r="O93" s="245">
        <v>0</v>
      </c>
      <c r="P93" s="148">
        <v>2574372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12977315</v>
      </c>
      <c r="L94" s="244">
        <v>0</v>
      </c>
      <c r="M94" s="148">
        <v>12977315</v>
      </c>
      <c r="N94" s="178"/>
      <c r="O94" s="245">
        <v>0</v>
      </c>
      <c r="P94" s="148">
        <v>12977315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4545240</v>
      </c>
      <c r="L95" s="244">
        <v>0</v>
      </c>
      <c r="M95" s="148">
        <v>4545240</v>
      </c>
      <c r="N95" s="178"/>
      <c r="O95" s="245">
        <v>0</v>
      </c>
      <c r="P95" s="148">
        <v>4545240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143069</v>
      </c>
      <c r="L96" s="244">
        <v>0</v>
      </c>
      <c r="M96" s="148">
        <v>143069</v>
      </c>
      <c r="N96" s="181"/>
      <c r="O96" s="245">
        <v>0</v>
      </c>
      <c r="P96" s="148">
        <v>143069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20239995.960000001</v>
      </c>
      <c r="L99" s="185">
        <v>0</v>
      </c>
      <c r="M99" s="203">
        <v>20239996</v>
      </c>
      <c r="N99" s="178"/>
      <c r="O99" s="203">
        <v>0</v>
      </c>
      <c r="P99" s="203">
        <v>20239996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26089583.990000002</v>
      </c>
      <c r="L101" s="265">
        <v>0</v>
      </c>
      <c r="M101" s="204">
        <v>26089584</v>
      </c>
      <c r="N101" s="183"/>
      <c r="O101" s="70">
        <v>546166</v>
      </c>
      <c r="P101" s="70">
        <v>26635750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565312</v>
      </c>
      <c r="L105" s="244">
        <v>0</v>
      </c>
      <c r="M105" s="148">
        <v>565312</v>
      </c>
      <c r="N105" s="178"/>
      <c r="O105" s="245">
        <v>0</v>
      </c>
      <c r="P105" s="148">
        <v>565312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555035</v>
      </c>
      <c r="L106" s="244">
        <v>0</v>
      </c>
      <c r="M106" s="148">
        <v>555035</v>
      </c>
      <c r="N106" s="178"/>
      <c r="O106" s="245">
        <v>0</v>
      </c>
      <c r="P106" s="148">
        <v>555035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72588</v>
      </c>
      <c r="L107" s="244"/>
      <c r="M107" s="148">
        <v>72588</v>
      </c>
      <c r="N107" s="178"/>
      <c r="O107" s="245">
        <v>0</v>
      </c>
      <c r="P107" s="148">
        <v>72588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1192935</v>
      </c>
      <c r="L112" s="259">
        <v>0</v>
      </c>
      <c r="M112" s="240">
        <v>1192935</v>
      </c>
      <c r="N112" s="239"/>
      <c r="O112" s="240">
        <v>0</v>
      </c>
      <c r="P112" s="81">
        <v>1192935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27282518.990000002</v>
      </c>
      <c r="L113" s="240">
        <v>0</v>
      </c>
      <c r="M113" s="240">
        <v>27282519</v>
      </c>
      <c r="N113" s="239"/>
      <c r="O113" s="240">
        <v>546166</v>
      </c>
      <c r="P113" s="240">
        <v>27828685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50089919.640000001</v>
      </c>
      <c r="L116" s="244">
        <v>0</v>
      </c>
      <c r="M116" s="148">
        <v>50089919.640000001</v>
      </c>
      <c r="N116" s="178"/>
      <c r="O116" s="245">
        <v>906055</v>
      </c>
      <c r="P116" s="148">
        <v>50995975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0</v>
      </c>
      <c r="P119" s="148">
        <v>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15289581</v>
      </c>
      <c r="P121" s="148">
        <v>15289581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288675.31999999995</v>
      </c>
      <c r="L122" s="244">
        <v>0</v>
      </c>
      <c r="M122" s="148">
        <v>288675.31999999995</v>
      </c>
      <c r="N122" s="178"/>
      <c r="O122" s="245">
        <v>0</v>
      </c>
      <c r="P122" s="148">
        <v>288675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249835.64</v>
      </c>
      <c r="L123" s="244">
        <v>-1</v>
      </c>
      <c r="M123" s="148">
        <v>249834.64</v>
      </c>
      <c r="N123" s="178"/>
      <c r="O123" s="245">
        <v>0</v>
      </c>
      <c r="P123" s="148">
        <v>249835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3606330.22</v>
      </c>
      <c r="L124" s="244">
        <v>0</v>
      </c>
      <c r="M124" s="148">
        <v>3606330.22</v>
      </c>
      <c r="N124" s="178"/>
      <c r="O124" s="245">
        <v>0</v>
      </c>
      <c r="P124" s="148">
        <v>3606330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-12154409.17</v>
      </c>
      <c r="L127" s="257"/>
      <c r="M127" s="251">
        <v>-12154409.17</v>
      </c>
      <c r="N127" s="178"/>
      <c r="O127" s="266">
        <v>2096424</v>
      </c>
      <c r="P127" s="251">
        <v>-10057985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42080351.649999999</v>
      </c>
      <c r="L129" s="265">
        <v>-1</v>
      </c>
      <c r="M129" s="204">
        <v>42080351</v>
      </c>
      <c r="N129" s="183"/>
      <c r="O129" s="204">
        <v>18292060</v>
      </c>
      <c r="P129" s="204">
        <v>60372411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69362870.640000001</v>
      </c>
      <c r="L131" s="259">
        <v>-1</v>
      </c>
      <c r="M131" s="240">
        <v>69362870</v>
      </c>
      <c r="N131" s="239"/>
      <c r="O131" s="240">
        <v>18838226</v>
      </c>
      <c r="P131" s="240">
        <v>88201096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44" priority="24" operator="notEqual">
      <formula>0</formula>
    </cfRule>
    <cfRule type="containsBlanks" dxfId="43" priority="25">
      <formula>LEN(TRIM(M12))=0</formula>
    </cfRule>
  </conditionalFormatting>
  <conditionalFormatting sqref="O12">
    <cfRule type="cellIs" dxfId="42" priority="23" operator="notEqual">
      <formula>O25</formula>
    </cfRule>
  </conditionalFormatting>
  <conditionalFormatting sqref="M55">
    <cfRule type="cellIs" dxfId="41" priority="22" operator="notEqual">
      <formula>M77</formula>
    </cfRule>
  </conditionalFormatting>
  <conditionalFormatting sqref="O55">
    <cfRule type="cellIs" dxfId="40" priority="21" operator="notEqual">
      <formula>O77</formula>
    </cfRule>
  </conditionalFormatting>
  <conditionalFormatting sqref="M92:M95 K92:K95">
    <cfRule type="cellIs" dxfId="39" priority="20" operator="notEqual">
      <formula>K103</formula>
    </cfRule>
  </conditionalFormatting>
  <conditionalFormatting sqref="O87">
    <cfRule type="cellIs" dxfId="38" priority="19" operator="notEqual">
      <formula>O101</formula>
    </cfRule>
  </conditionalFormatting>
  <conditionalFormatting sqref="M135 O135">
    <cfRule type="cellIs" dxfId="37" priority="13" operator="notEqual">
      <formula>0</formula>
    </cfRule>
    <cfRule type="cellIs" dxfId="36" priority="14" operator="equal">
      <formula>0</formula>
    </cfRule>
  </conditionalFormatting>
  <conditionalFormatting sqref="P135">
    <cfRule type="cellIs" dxfId="35" priority="11" operator="notEqual">
      <formula>0</formula>
    </cfRule>
    <cfRule type="cellIs" dxfId="34" priority="12" operator="equal">
      <formula>0</formula>
    </cfRule>
  </conditionalFormatting>
  <conditionalFormatting sqref="K135">
    <cfRule type="cellIs" dxfId="33" priority="3" operator="notEqual">
      <formula>0</formula>
    </cfRule>
    <cfRule type="cellIs" dxfId="32" priority="4" operator="equal">
      <formula>0</formula>
    </cfRule>
  </conditionalFormatting>
  <conditionalFormatting sqref="L135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7" width="1.28515625" style="141" customWidth="1"/>
    <col min="18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  <c r="Q1" s="220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  <c r="Q2" s="150"/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250</v>
      </c>
      <c r="L3" s="298"/>
      <c r="M3" s="298"/>
      <c r="N3" s="298"/>
      <c r="O3" s="298"/>
      <c r="P3" s="298"/>
      <c r="Q3" s="224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  <c r="Q4" s="224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  <c r="Q5" s="215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  <c r="Q6" s="225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  <c r="Q7" s="217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  <c r="Q8" s="221"/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  <c r="Q9" s="216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  <c r="Q10" s="22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  <c r="Q11" s="22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9916494.5500000007</v>
      </c>
      <c r="L12" s="248"/>
      <c r="M12" s="148">
        <v>9916494.5500000007</v>
      </c>
      <c r="N12" s="249"/>
      <c r="O12" s="247">
        <v>224154</v>
      </c>
      <c r="P12" s="148">
        <v>10140649</v>
      </c>
      <c r="Q12" s="231"/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-2357236.3099999996</v>
      </c>
      <c r="L13" s="245">
        <v>0</v>
      </c>
      <c r="M13" s="148">
        <v>-2357236.3099999996</v>
      </c>
      <c r="N13" s="177"/>
      <c r="O13" s="245">
        <v>0</v>
      </c>
      <c r="P13" s="148">
        <v>-2357236</v>
      </c>
      <c r="Q13" s="148"/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583884.81999999995</v>
      </c>
      <c r="L14" s="245">
        <v>0</v>
      </c>
      <c r="M14" s="148">
        <v>583884.81999999995</v>
      </c>
      <c r="N14" s="177"/>
      <c r="O14" s="245">
        <v>2191846</v>
      </c>
      <c r="P14" s="148">
        <v>2775731</v>
      </c>
      <c r="Q14" s="148"/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  <c r="Q15" s="148"/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5025415.580000001</v>
      </c>
      <c r="L16" s="245">
        <v>0</v>
      </c>
      <c r="M16" s="148">
        <v>5025415.580000001</v>
      </c>
      <c r="N16" s="177"/>
      <c r="O16" s="245">
        <v>578566</v>
      </c>
      <c r="P16" s="148">
        <v>5603982</v>
      </c>
      <c r="Q16" s="148"/>
    </row>
    <row r="17" spans="1:17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-13435.880000000001</v>
      </c>
      <c r="L17" s="245">
        <v>0</v>
      </c>
      <c r="M17" s="148">
        <v>-13435.880000000001</v>
      </c>
      <c r="N17" s="177"/>
      <c r="O17" s="245">
        <v>0</v>
      </c>
      <c r="P17" s="148">
        <v>-13436</v>
      </c>
      <c r="Q17" s="148"/>
    </row>
    <row r="18" spans="1:17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3126729.31</v>
      </c>
      <c r="L18" s="245">
        <v>0</v>
      </c>
      <c r="M18" s="148">
        <v>3126729.31</v>
      </c>
      <c r="N18" s="177"/>
      <c r="O18" s="245">
        <v>0</v>
      </c>
      <c r="P18" s="148">
        <v>3126729</v>
      </c>
      <c r="Q18" s="148"/>
    </row>
    <row r="19" spans="1:17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354784.78</v>
      </c>
      <c r="L19" s="245">
        <v>0</v>
      </c>
      <c r="M19" s="148">
        <v>354784.78</v>
      </c>
      <c r="N19" s="177"/>
      <c r="O19" s="245">
        <v>0</v>
      </c>
      <c r="P19" s="148">
        <v>354785</v>
      </c>
      <c r="Q19" s="148"/>
    </row>
    <row r="20" spans="1:17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39604.58</v>
      </c>
      <c r="L20" s="245">
        <v>0</v>
      </c>
      <c r="M20" s="148">
        <v>39604.58</v>
      </c>
      <c r="N20" s="177"/>
      <c r="O20" s="245">
        <v>0</v>
      </c>
      <c r="P20" s="148">
        <v>39605</v>
      </c>
      <c r="Q20" s="148"/>
    </row>
    <row r="21" spans="1:17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0</v>
      </c>
      <c r="L21" s="245">
        <v>0</v>
      </c>
      <c r="M21" s="148">
        <v>0</v>
      </c>
      <c r="N21" s="177"/>
      <c r="O21" s="245">
        <v>0</v>
      </c>
      <c r="P21" s="148">
        <v>0</v>
      </c>
      <c r="Q21" s="148"/>
    </row>
    <row r="22" spans="1:17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1000</v>
      </c>
      <c r="L22" s="245">
        <v>0</v>
      </c>
      <c r="M22" s="148">
        <v>1000</v>
      </c>
      <c r="N22" s="177"/>
      <c r="O22" s="245">
        <v>0</v>
      </c>
      <c r="P22" s="148">
        <v>1000</v>
      </c>
      <c r="Q22" s="148"/>
    </row>
    <row r="23" spans="1:17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  <c r="Q23" s="148"/>
    </row>
    <row r="24" spans="1:17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  <c r="Q24" s="217"/>
    </row>
    <row r="25" spans="1:17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16677241.430000002</v>
      </c>
      <c r="L25" s="252">
        <v>0</v>
      </c>
      <c r="M25" s="253">
        <v>16677241</v>
      </c>
      <c r="N25" s="178"/>
      <c r="O25" s="253">
        <v>2994566</v>
      </c>
      <c r="P25" s="253">
        <v>19671809</v>
      </c>
      <c r="Q25" s="148"/>
    </row>
    <row r="26" spans="1:17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  <c r="Q26" s="227"/>
    </row>
    <row r="27" spans="1:17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  <c r="Q27" s="222"/>
    </row>
    <row r="28" spans="1:17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11399618.76</v>
      </c>
      <c r="L28" s="254">
        <v>0</v>
      </c>
      <c r="M28" s="148">
        <v>11399618.76</v>
      </c>
      <c r="N28" s="177"/>
      <c r="O28" s="245">
        <v>186168</v>
      </c>
      <c r="P28" s="148">
        <v>11585787</v>
      </c>
      <c r="Q28" s="148"/>
    </row>
    <row r="29" spans="1:17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  <c r="Q29" s="148"/>
    </row>
    <row r="30" spans="1:17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45254.58</v>
      </c>
      <c r="L30" s="245">
        <v>0</v>
      </c>
      <c r="M30" s="148">
        <v>45254.58</v>
      </c>
      <c r="N30" s="177"/>
      <c r="O30" s="245">
        <v>18026861</v>
      </c>
      <c r="P30" s="148">
        <v>18072116</v>
      </c>
      <c r="Q30" s="148"/>
    </row>
    <row r="31" spans="1:17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  <c r="Q31" s="148"/>
    </row>
    <row r="32" spans="1:17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  <c r="Q32" s="148"/>
    </row>
    <row r="33" spans="1:17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102242990.3</v>
      </c>
      <c r="L33" s="245">
        <v>0</v>
      </c>
      <c r="M33" s="148">
        <v>102242990.3</v>
      </c>
      <c r="N33" s="177"/>
      <c r="O33" s="245">
        <v>5191233</v>
      </c>
      <c r="P33" s="148">
        <v>107434223</v>
      </c>
      <c r="Q33" s="148"/>
    </row>
    <row r="34" spans="1:17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16365761.16</v>
      </c>
      <c r="L34" s="245">
        <v>0</v>
      </c>
      <c r="M34" s="148">
        <v>16365761.16</v>
      </c>
      <c r="N34" s="177"/>
      <c r="O34" s="245">
        <v>0</v>
      </c>
      <c r="P34" s="148">
        <v>16365761</v>
      </c>
      <c r="Q34" s="148"/>
    </row>
    <row r="35" spans="1:17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506139</v>
      </c>
      <c r="P35" s="251">
        <v>506139</v>
      </c>
      <c r="Q35" s="148"/>
    </row>
    <row r="36" spans="1:17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  <c r="Q36" s="148"/>
    </row>
    <row r="37" spans="1:17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130053624.8</v>
      </c>
      <c r="L37" s="252">
        <v>0</v>
      </c>
      <c r="M37" s="185">
        <v>130053625</v>
      </c>
      <c r="N37" s="177"/>
      <c r="O37" s="185">
        <v>23910401</v>
      </c>
      <c r="P37" s="185">
        <v>153964026</v>
      </c>
      <c r="Q37" s="148"/>
    </row>
    <row r="38" spans="1:17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  <c r="Q38" s="217"/>
    </row>
    <row r="39" spans="1:17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146730866.22999999</v>
      </c>
      <c r="L39" s="256">
        <v>0</v>
      </c>
      <c r="M39" s="204">
        <v>146730866</v>
      </c>
      <c r="N39" s="183"/>
      <c r="O39" s="70">
        <v>26904967</v>
      </c>
      <c r="P39" s="70">
        <v>173635835</v>
      </c>
      <c r="Q39" s="223"/>
    </row>
    <row r="40" spans="1:17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  <c r="Q40" s="223"/>
    </row>
    <row r="41" spans="1:17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  <c r="Q41" s="223"/>
    </row>
    <row r="42" spans="1:17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  <c r="Q42" s="223"/>
    </row>
    <row r="43" spans="1:17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12838316.560000001</v>
      </c>
      <c r="L43" s="244">
        <v>0</v>
      </c>
      <c r="M43" s="148">
        <v>12838316.560000001</v>
      </c>
      <c r="N43" s="177"/>
      <c r="O43" s="245">
        <v>0</v>
      </c>
      <c r="P43" s="148">
        <v>12838317</v>
      </c>
      <c r="Q43" s="223"/>
    </row>
    <row r="44" spans="1:17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2534338.9500000002</v>
      </c>
      <c r="L44" s="244">
        <v>0</v>
      </c>
      <c r="M44" s="148">
        <v>2534338.9500000002</v>
      </c>
      <c r="N44" s="177"/>
      <c r="O44" s="245">
        <v>0</v>
      </c>
      <c r="P44" s="148">
        <v>2534339</v>
      </c>
      <c r="Q44" s="223"/>
    </row>
    <row r="45" spans="1:17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4598552</v>
      </c>
      <c r="L45" s="244">
        <v>0</v>
      </c>
      <c r="M45" s="148">
        <v>4598552</v>
      </c>
      <c r="N45" s="177"/>
      <c r="O45" s="245">
        <v>0</v>
      </c>
      <c r="P45" s="148">
        <v>4598552</v>
      </c>
      <c r="Q45" s="223"/>
    </row>
    <row r="46" spans="1:17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  <c r="Q46" s="223"/>
    </row>
    <row r="47" spans="1:17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  <c r="Q47" s="223"/>
    </row>
    <row r="48" spans="1:17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  <c r="Q48" s="223"/>
    </row>
    <row r="49" spans="1:17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  <c r="Q49" s="223"/>
    </row>
    <row r="50" spans="1:17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19971207.510000002</v>
      </c>
      <c r="L50" s="259">
        <v>0</v>
      </c>
      <c r="M50" s="240">
        <v>19971208</v>
      </c>
      <c r="N50" s="239"/>
      <c r="O50" s="240">
        <v>0</v>
      </c>
      <c r="P50" s="240">
        <v>19971208</v>
      </c>
      <c r="Q50" s="223"/>
    </row>
    <row r="51" spans="1:17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166702073.73999998</v>
      </c>
      <c r="L51" s="259">
        <v>0</v>
      </c>
      <c r="M51" s="240">
        <v>166702074</v>
      </c>
      <c r="N51" s="239"/>
      <c r="O51" s="240">
        <v>26904967</v>
      </c>
      <c r="P51" s="70">
        <v>193607043</v>
      </c>
      <c r="Q51" s="217"/>
    </row>
    <row r="52" spans="1:17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  <c r="Q52" s="217"/>
    </row>
    <row r="53" spans="1:17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  <c r="Q53" s="228"/>
    </row>
    <row r="54" spans="1:17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  <c r="Q54" s="228"/>
    </row>
    <row r="55" spans="1:17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1935843.0999999999</v>
      </c>
      <c r="L55" s="244">
        <v>0</v>
      </c>
      <c r="M55" s="260">
        <v>1935843.0999999999</v>
      </c>
      <c r="N55" s="249"/>
      <c r="O55" s="247">
        <v>56265</v>
      </c>
      <c r="P55" s="148">
        <v>1992108</v>
      </c>
      <c r="Q55" s="231"/>
    </row>
    <row r="56" spans="1:17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-392.48</v>
      </c>
      <c r="L56" s="244">
        <v>0</v>
      </c>
      <c r="M56" s="148">
        <v>-392.48</v>
      </c>
      <c r="N56" s="178"/>
      <c r="O56" s="245">
        <v>0</v>
      </c>
      <c r="P56" s="148">
        <v>-392</v>
      </c>
      <c r="Q56" s="148"/>
    </row>
    <row r="57" spans="1:17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1666033.9500000002</v>
      </c>
      <c r="L57" s="244">
        <v>0</v>
      </c>
      <c r="M57" s="148">
        <v>1666033.9500000002</v>
      </c>
      <c r="N57" s="178"/>
      <c r="O57" s="245">
        <v>0</v>
      </c>
      <c r="P57" s="148">
        <v>1666034</v>
      </c>
      <c r="Q57" s="148"/>
    </row>
    <row r="58" spans="1:17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18677.64</v>
      </c>
      <c r="L58" s="244">
        <v>0</v>
      </c>
      <c r="M58" s="148">
        <v>18677.64</v>
      </c>
      <c r="N58" s="178"/>
      <c r="O58" s="245">
        <v>0</v>
      </c>
      <c r="P58" s="148">
        <v>18678</v>
      </c>
      <c r="Q58" s="148"/>
    </row>
    <row r="59" spans="1:17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  <c r="Q59" s="148"/>
    </row>
    <row r="60" spans="1:17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  <c r="Q60" s="148"/>
    </row>
    <row r="61" spans="1:17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1351556.61</v>
      </c>
      <c r="L61" s="244">
        <v>0</v>
      </c>
      <c r="M61" s="148">
        <v>1351556.61</v>
      </c>
      <c r="N61" s="178"/>
      <c r="O61" s="245">
        <v>0</v>
      </c>
      <c r="P61" s="148">
        <v>1351557</v>
      </c>
      <c r="Q61" s="148"/>
    </row>
    <row r="62" spans="1:17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  <c r="Q62" s="148"/>
    </row>
    <row r="63" spans="1:17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405005.96</v>
      </c>
      <c r="L63" s="244">
        <v>0</v>
      </c>
      <c r="M63" s="148">
        <v>405005.96</v>
      </c>
      <c r="N63" s="178"/>
      <c r="O63" s="245">
        <v>0</v>
      </c>
      <c r="P63" s="148">
        <v>405006</v>
      </c>
      <c r="Q63" s="148"/>
    </row>
    <row r="64" spans="1:17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  <c r="Q64" s="148"/>
    </row>
    <row r="65" spans="1:17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837000</v>
      </c>
      <c r="L65" s="244">
        <v>0</v>
      </c>
      <c r="M65" s="148">
        <v>837000</v>
      </c>
      <c r="N65" s="178"/>
      <c r="O65" s="245">
        <v>0</v>
      </c>
      <c r="P65" s="148">
        <v>837000</v>
      </c>
      <c r="Q65" s="148"/>
    </row>
    <row r="66" spans="1:17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155000</v>
      </c>
      <c r="L66" s="244">
        <v>0</v>
      </c>
      <c r="M66" s="148">
        <v>155000</v>
      </c>
      <c r="N66" s="178"/>
      <c r="O66" s="245">
        <v>605079</v>
      </c>
      <c r="P66" s="148">
        <v>760079</v>
      </c>
      <c r="Q66" s="148"/>
    </row>
    <row r="67" spans="1:17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  <c r="Q67" s="148"/>
    </row>
    <row r="68" spans="1:17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399152.72</v>
      </c>
      <c r="L68" s="244">
        <v>0</v>
      </c>
      <c r="M68" s="148">
        <v>399152.72</v>
      </c>
      <c r="N68" s="178"/>
      <c r="O68" s="245">
        <v>0</v>
      </c>
      <c r="P68" s="148">
        <v>399153</v>
      </c>
      <c r="Q68" s="148"/>
    </row>
    <row r="69" spans="1:17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  <c r="Q69" s="148"/>
    </row>
    <row r="70" spans="1:17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73263.25</v>
      </c>
      <c r="L70" s="244">
        <v>0</v>
      </c>
      <c r="M70" s="148">
        <v>73263.25</v>
      </c>
      <c r="N70" s="178"/>
      <c r="O70" s="245">
        <v>0</v>
      </c>
      <c r="P70" s="148">
        <v>73263</v>
      </c>
      <c r="Q70" s="148"/>
    </row>
    <row r="71" spans="1:17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881862.28999999992</v>
      </c>
      <c r="L71" s="244">
        <v>0</v>
      </c>
      <c r="M71" s="148">
        <v>881862.28999999992</v>
      </c>
      <c r="N71" s="181"/>
      <c r="O71" s="245">
        <v>0</v>
      </c>
      <c r="P71" s="148">
        <v>881862</v>
      </c>
      <c r="Q71" s="148"/>
    </row>
    <row r="72" spans="1:17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  <c r="Q72" s="148"/>
    </row>
    <row r="73" spans="1:17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134802.22</v>
      </c>
      <c r="L73" s="244">
        <v>0</v>
      </c>
      <c r="M73" s="148">
        <v>134802.22</v>
      </c>
      <c r="N73" s="181"/>
      <c r="O73" s="245">
        <v>0</v>
      </c>
      <c r="P73" s="148">
        <v>134802</v>
      </c>
      <c r="Q73" s="148"/>
    </row>
    <row r="74" spans="1:17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333516</v>
      </c>
      <c r="L74" s="244">
        <v>0</v>
      </c>
      <c r="M74" s="148">
        <v>333516</v>
      </c>
      <c r="N74" s="181"/>
      <c r="O74" s="245">
        <v>0</v>
      </c>
      <c r="P74" s="148">
        <v>333516</v>
      </c>
      <c r="Q74" s="148"/>
    </row>
    <row r="75" spans="1:17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  <c r="Q75" s="148"/>
    </row>
    <row r="76" spans="1:17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  <c r="Q76" s="217"/>
    </row>
    <row r="77" spans="1:17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8191321.2599999998</v>
      </c>
      <c r="L77" s="264">
        <v>0</v>
      </c>
      <c r="M77" s="70">
        <v>8191321</v>
      </c>
      <c r="N77" s="178"/>
      <c r="O77" s="70">
        <v>661344</v>
      </c>
      <c r="P77" s="70">
        <v>8852666</v>
      </c>
      <c r="Q77" s="148"/>
    </row>
    <row r="78" spans="1:17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  <c r="Q78" s="217"/>
    </row>
    <row r="79" spans="1:17">
      <c r="B79" s="158"/>
      <c r="C79" s="194"/>
      <c r="E79" s="305"/>
      <c r="F79" s="305"/>
      <c r="G79" s="305"/>
      <c r="H79" s="305"/>
      <c r="I79" s="305"/>
      <c r="J79" s="305"/>
      <c r="K79" s="306" t="s">
        <v>250</v>
      </c>
      <c r="L79" s="305"/>
      <c r="M79" s="305"/>
      <c r="N79" s="305"/>
      <c r="O79" s="305"/>
      <c r="P79" s="293"/>
      <c r="Q79" s="214"/>
    </row>
    <row r="80" spans="1:17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  <c r="Q80" s="214"/>
    </row>
    <row r="81" spans="1:17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  <c r="Q81" s="214"/>
    </row>
    <row r="82" spans="1:17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  <c r="Q82" s="229"/>
    </row>
    <row r="83" spans="1:17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  <c r="Q83" s="217"/>
    </row>
    <row r="84" spans="1:17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  <c r="Q84" s="216"/>
    </row>
    <row r="85" spans="1:17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  <c r="Q85" s="216"/>
    </row>
    <row r="86" spans="1:17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  <c r="Q86" s="218"/>
    </row>
    <row r="87" spans="1:17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5603000</v>
      </c>
      <c r="L87" s="244">
        <v>0</v>
      </c>
      <c r="M87" s="260">
        <v>5603000</v>
      </c>
      <c r="N87" s="249"/>
      <c r="O87" s="247">
        <v>0</v>
      </c>
      <c r="P87" s="148">
        <v>5603000</v>
      </c>
      <c r="Q87" s="231"/>
    </row>
    <row r="88" spans="1:17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157000</v>
      </c>
      <c r="L88" s="244">
        <v>0</v>
      </c>
      <c r="M88" s="148">
        <v>157000</v>
      </c>
      <c r="N88" s="178"/>
      <c r="O88" s="245">
        <v>2268703</v>
      </c>
      <c r="P88" s="148">
        <v>2425703</v>
      </c>
      <c r="Q88" s="148"/>
    </row>
    <row r="89" spans="1:17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  <c r="Q89" s="148"/>
    </row>
    <row r="90" spans="1:17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5448997.5700000003</v>
      </c>
      <c r="L90" s="244">
        <v>0</v>
      </c>
      <c r="M90" s="148">
        <v>5448997.5700000003</v>
      </c>
      <c r="N90" s="178"/>
      <c r="O90" s="245">
        <v>0</v>
      </c>
      <c r="P90" s="148">
        <v>5448998</v>
      </c>
      <c r="Q90" s="148"/>
    </row>
    <row r="91" spans="1:17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  <c r="Q91" s="148"/>
    </row>
    <row r="92" spans="1:17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390181.05</v>
      </c>
      <c r="L92" s="244">
        <v>0</v>
      </c>
      <c r="M92" s="148">
        <v>390181.05</v>
      </c>
      <c r="N92" s="178"/>
      <c r="O92" s="245">
        <v>0</v>
      </c>
      <c r="P92" s="148">
        <v>390181</v>
      </c>
      <c r="Q92" s="148"/>
    </row>
    <row r="93" spans="1:17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3801127.6999999997</v>
      </c>
      <c r="L93" s="244">
        <v>0</v>
      </c>
      <c r="M93" s="148">
        <v>3801127.6999999997</v>
      </c>
      <c r="N93" s="178"/>
      <c r="O93" s="245">
        <v>0</v>
      </c>
      <c r="P93" s="148">
        <v>3801128</v>
      </c>
      <c r="Q93" s="148"/>
    </row>
    <row r="94" spans="1:17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35511947</v>
      </c>
      <c r="L94" s="244">
        <v>0</v>
      </c>
      <c r="M94" s="148">
        <v>35511947</v>
      </c>
      <c r="N94" s="178"/>
      <c r="O94" s="245">
        <v>0</v>
      </c>
      <c r="P94" s="148">
        <v>35511947</v>
      </c>
      <c r="Q94" s="148"/>
    </row>
    <row r="95" spans="1:17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12778347.779999999</v>
      </c>
      <c r="L95" s="244">
        <v>0</v>
      </c>
      <c r="M95" s="148">
        <v>12778347.779999999</v>
      </c>
      <c r="N95" s="178"/>
      <c r="O95" s="245">
        <v>0</v>
      </c>
      <c r="P95" s="148">
        <v>12778348</v>
      </c>
      <c r="Q95" s="148"/>
    </row>
    <row r="96" spans="1:17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8839434</v>
      </c>
      <c r="L96" s="244">
        <v>0</v>
      </c>
      <c r="M96" s="148">
        <v>8839434</v>
      </c>
      <c r="N96" s="181"/>
      <c r="O96" s="245">
        <v>0</v>
      </c>
      <c r="P96" s="148">
        <v>8839434</v>
      </c>
      <c r="Q96" s="148"/>
    </row>
    <row r="97" spans="1:17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  <c r="Q97" s="148"/>
    </row>
    <row r="98" spans="1:17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  <c r="Q98" s="219"/>
    </row>
    <row r="99" spans="1:17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72530035.099999994</v>
      </c>
      <c r="L99" s="185">
        <v>0</v>
      </c>
      <c r="M99" s="203">
        <v>72530036</v>
      </c>
      <c r="N99" s="178"/>
      <c r="O99" s="203">
        <v>2268703</v>
      </c>
      <c r="P99" s="203">
        <v>74798739</v>
      </c>
      <c r="Q99" s="148"/>
    </row>
    <row r="100" spans="1:17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  <c r="Q100" s="217"/>
    </row>
    <row r="101" spans="1:17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80721356.359999999</v>
      </c>
      <c r="L101" s="265">
        <v>0</v>
      </c>
      <c r="M101" s="204">
        <v>80721357</v>
      </c>
      <c r="N101" s="183"/>
      <c r="O101" s="70">
        <v>2930047</v>
      </c>
      <c r="P101" s="70">
        <v>83651405</v>
      </c>
      <c r="Q101" s="148"/>
    </row>
    <row r="102" spans="1:17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  <c r="Q102" s="148"/>
    </row>
    <row r="103" spans="1:17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  <c r="Q103" s="223"/>
    </row>
    <row r="104" spans="1:17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  <c r="Q104" s="223"/>
    </row>
    <row r="105" spans="1:17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1730678</v>
      </c>
      <c r="L105" s="244">
        <v>0</v>
      </c>
      <c r="M105" s="148">
        <v>1730678</v>
      </c>
      <c r="N105" s="178"/>
      <c r="O105" s="245">
        <v>0</v>
      </c>
      <c r="P105" s="148">
        <v>1730678</v>
      </c>
      <c r="Q105" s="223"/>
    </row>
    <row r="106" spans="1:17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1811178</v>
      </c>
      <c r="L106" s="244">
        <v>0</v>
      </c>
      <c r="M106" s="148">
        <v>1811178</v>
      </c>
      <c r="N106" s="178"/>
      <c r="O106" s="245">
        <v>0</v>
      </c>
      <c r="P106" s="148">
        <v>1811178</v>
      </c>
      <c r="Q106" s="223"/>
    </row>
    <row r="107" spans="1:17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2190032</v>
      </c>
      <c r="L107" s="244"/>
      <c r="M107" s="148">
        <v>2190032</v>
      </c>
      <c r="N107" s="178"/>
      <c r="O107" s="245">
        <v>0</v>
      </c>
      <c r="P107" s="148">
        <v>2190032</v>
      </c>
      <c r="Q107" s="223"/>
    </row>
    <row r="108" spans="1:17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  <c r="Q108" s="223"/>
    </row>
    <row r="109" spans="1:17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  <c r="Q109" s="223"/>
    </row>
    <row r="110" spans="1:17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  <c r="Q110" s="223"/>
    </row>
    <row r="111" spans="1:17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  <c r="Q111" s="223"/>
    </row>
    <row r="112" spans="1:17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5731888</v>
      </c>
      <c r="L112" s="259">
        <v>0</v>
      </c>
      <c r="M112" s="240">
        <v>5731888</v>
      </c>
      <c r="N112" s="239"/>
      <c r="O112" s="240">
        <v>0</v>
      </c>
      <c r="P112" s="81">
        <v>5731888</v>
      </c>
      <c r="Q112" s="223"/>
    </row>
    <row r="113" spans="1:17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86453244.359999999</v>
      </c>
      <c r="L113" s="240">
        <v>0</v>
      </c>
      <c r="M113" s="240">
        <v>86453245</v>
      </c>
      <c r="N113" s="239"/>
      <c r="O113" s="240">
        <v>2930047</v>
      </c>
      <c r="P113" s="240">
        <v>89383293</v>
      </c>
      <c r="Q113" s="223"/>
    </row>
    <row r="114" spans="1:17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  <c r="Q114" s="217"/>
    </row>
    <row r="115" spans="1:17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  <c r="Q115" s="218"/>
    </row>
    <row r="116" spans="1:17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105198357.39000002</v>
      </c>
      <c r="L116" s="244">
        <v>0</v>
      </c>
      <c r="M116" s="148">
        <v>105198357.39000002</v>
      </c>
      <c r="N116" s="178"/>
      <c r="O116" s="245">
        <v>2317451</v>
      </c>
      <c r="P116" s="148">
        <v>107515808</v>
      </c>
      <c r="Q116" s="231"/>
    </row>
    <row r="117" spans="1:17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  <c r="Q117" s="222"/>
    </row>
    <row r="118" spans="1:17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  <c r="Q118" s="222"/>
    </row>
    <row r="119" spans="1:17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17089503</v>
      </c>
      <c r="P119" s="148">
        <v>17089503</v>
      </c>
      <c r="Q119" s="148"/>
    </row>
    <row r="120" spans="1:17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  <c r="Q120" s="148"/>
    </row>
    <row r="121" spans="1:17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  <c r="Q121" s="148"/>
    </row>
    <row r="122" spans="1:17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1090349.6700000023</v>
      </c>
      <c r="L122" s="244">
        <v>0</v>
      </c>
      <c r="M122" s="148">
        <v>1090349.6700000023</v>
      </c>
      <c r="N122" s="178"/>
      <c r="O122" s="245">
        <v>0</v>
      </c>
      <c r="P122" s="148">
        <v>1090350</v>
      </c>
      <c r="Q122" s="148"/>
    </row>
    <row r="123" spans="1:17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-47093.230000000447</v>
      </c>
      <c r="L123" s="244">
        <v>0</v>
      </c>
      <c r="M123" s="148">
        <v>-47093.230000000447</v>
      </c>
      <c r="N123" s="178"/>
      <c r="O123" s="245">
        <v>3396073</v>
      </c>
      <c r="P123" s="148">
        <v>3348980</v>
      </c>
      <c r="Q123" s="148"/>
    </row>
    <row r="124" spans="1:17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12314927.079999998</v>
      </c>
      <c r="L124" s="244">
        <v>0</v>
      </c>
      <c r="M124" s="148">
        <v>12314927.079999998</v>
      </c>
      <c r="N124" s="178"/>
      <c r="O124" s="245">
        <v>0</v>
      </c>
      <c r="P124" s="148">
        <v>12314927</v>
      </c>
      <c r="Q124" s="148"/>
    </row>
    <row r="125" spans="1:17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-987326.77</v>
      </c>
      <c r="L125" s="244">
        <v>0</v>
      </c>
      <c r="M125" s="148">
        <v>-987326.77</v>
      </c>
      <c r="N125" s="178"/>
      <c r="O125" s="245">
        <v>0</v>
      </c>
      <c r="P125" s="148">
        <v>-987327</v>
      </c>
      <c r="Q125" s="148"/>
    </row>
    <row r="126" spans="1:17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  <c r="Q126" s="148"/>
    </row>
    <row r="127" spans="1:17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-37320384.759999998</v>
      </c>
      <c r="L127" s="257">
        <v>0</v>
      </c>
      <c r="M127" s="251">
        <v>-37320384.759999998</v>
      </c>
      <c r="N127" s="178"/>
      <c r="O127" s="266">
        <v>1171893</v>
      </c>
      <c r="P127" s="251">
        <v>-36148491</v>
      </c>
      <c r="Q127" s="148"/>
    </row>
    <row r="128" spans="1:17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  <c r="Q128" s="219"/>
    </row>
    <row r="129" spans="1:17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80248829.380000025</v>
      </c>
      <c r="L129" s="265">
        <v>0</v>
      </c>
      <c r="M129" s="204">
        <v>80248829</v>
      </c>
      <c r="N129" s="183"/>
      <c r="O129" s="204">
        <v>23974920</v>
      </c>
      <c r="P129" s="204">
        <v>104223750</v>
      </c>
      <c r="Q129" s="148"/>
    </row>
    <row r="130" spans="1:17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  <c r="Q130" s="217"/>
    </row>
    <row r="131" spans="1:17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166702073.74000001</v>
      </c>
      <c r="L131" s="259">
        <v>0</v>
      </c>
      <c r="M131" s="240">
        <v>166702074</v>
      </c>
      <c r="N131" s="239"/>
      <c r="O131" s="240">
        <v>26904967</v>
      </c>
      <c r="P131" s="240">
        <v>193607043</v>
      </c>
      <c r="Q131" s="223"/>
    </row>
    <row r="132" spans="1:17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  <c r="Q132" s="217"/>
    </row>
    <row r="133" spans="1:17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30"/>
    </row>
    <row r="134" spans="1:17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  <c r="Q134" s="217"/>
    </row>
    <row r="135" spans="1:17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  <c r="Q135" s="206"/>
    </row>
    <row r="136" spans="1:17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  <c r="Q136" s="212"/>
    </row>
    <row r="137" spans="1:17">
      <c r="L137" s="213" t="s">
        <v>169</v>
      </c>
      <c r="M137" s="212"/>
      <c r="N137" s="212"/>
      <c r="O137" s="212"/>
      <c r="P137" s="212"/>
      <c r="Q137" s="212"/>
    </row>
    <row r="138" spans="1:17">
      <c r="M138" s="212"/>
      <c r="N138" s="212"/>
      <c r="O138" s="212"/>
      <c r="P138" s="212"/>
      <c r="Q138" s="212"/>
    </row>
    <row r="139" spans="1:17">
      <c r="M139" s="212"/>
      <c r="N139" s="212"/>
      <c r="O139" s="212"/>
      <c r="P139" s="212"/>
      <c r="Q139" s="212"/>
    </row>
    <row r="140" spans="1:17">
      <c r="M140" s="212"/>
      <c r="N140" s="212"/>
      <c r="O140" s="212"/>
      <c r="P140" s="212"/>
      <c r="Q140" s="212"/>
    </row>
    <row r="141" spans="1:17">
      <c r="M141" s="212"/>
      <c r="N141" s="212"/>
      <c r="O141" s="212"/>
      <c r="P141" s="212"/>
      <c r="Q141" s="212"/>
    </row>
    <row r="142" spans="1:17">
      <c r="M142" s="212"/>
      <c r="N142" s="212"/>
      <c r="O142" s="212"/>
      <c r="P142" s="212"/>
      <c r="Q142" s="212"/>
    </row>
    <row r="143" spans="1:17">
      <c r="M143" s="212"/>
      <c r="N143" s="212"/>
      <c r="O143" s="212"/>
      <c r="P143" s="212"/>
      <c r="Q143" s="212"/>
    </row>
    <row r="144" spans="1:17">
      <c r="M144" s="212"/>
      <c r="N144" s="212"/>
      <c r="O144" s="212"/>
      <c r="P144" s="212"/>
      <c r="Q144" s="212"/>
    </row>
    <row r="145" spans="1:17">
      <c r="A145" s="141"/>
      <c r="B145" s="141"/>
      <c r="C145" s="141"/>
      <c r="L145" s="141"/>
      <c r="M145" s="212"/>
      <c r="N145" s="212"/>
      <c r="O145" s="212"/>
      <c r="P145" s="212"/>
      <c r="Q145" s="212"/>
    </row>
    <row r="146" spans="1:17">
      <c r="A146" s="141"/>
      <c r="B146" s="141"/>
      <c r="C146" s="141"/>
      <c r="L146" s="141"/>
      <c r="M146" s="212"/>
      <c r="N146" s="212"/>
      <c r="O146" s="212"/>
      <c r="P146" s="212"/>
      <c r="Q146" s="212"/>
    </row>
    <row r="147" spans="1:17">
      <c r="A147" s="141"/>
      <c r="B147" s="141"/>
      <c r="C147" s="141"/>
      <c r="L147" s="141"/>
      <c r="M147" s="212"/>
      <c r="N147" s="212"/>
      <c r="O147" s="212"/>
      <c r="P147" s="212"/>
      <c r="Q147" s="212"/>
    </row>
    <row r="148" spans="1:17">
      <c r="A148" s="141"/>
      <c r="B148" s="141"/>
      <c r="C148" s="141"/>
      <c r="L148" s="141"/>
      <c r="M148" s="212"/>
      <c r="N148" s="212"/>
      <c r="O148" s="212"/>
      <c r="P148" s="212"/>
      <c r="Q148" s="212"/>
    </row>
    <row r="149" spans="1:17">
      <c r="A149" s="141"/>
      <c r="B149" s="141"/>
      <c r="C149" s="141"/>
      <c r="L149" s="141"/>
      <c r="M149" s="212"/>
      <c r="N149" s="212"/>
      <c r="O149" s="212"/>
      <c r="P149" s="212"/>
      <c r="Q149" s="212"/>
    </row>
    <row r="150" spans="1:17">
      <c r="A150" s="141"/>
      <c r="B150" s="141"/>
      <c r="C150" s="141"/>
      <c r="L150" s="141"/>
      <c r="M150" s="212"/>
      <c r="N150" s="212"/>
      <c r="O150" s="212"/>
      <c r="P150" s="212"/>
      <c r="Q150" s="212"/>
    </row>
    <row r="151" spans="1:17">
      <c r="A151" s="141"/>
      <c r="B151" s="141"/>
      <c r="C151" s="141"/>
      <c r="L151" s="141"/>
      <c r="M151" s="212"/>
      <c r="N151" s="212"/>
      <c r="O151" s="212"/>
      <c r="P151" s="212"/>
      <c r="Q151" s="212"/>
    </row>
    <row r="152" spans="1:17">
      <c r="A152" s="141"/>
      <c r="B152" s="141"/>
      <c r="C152" s="141"/>
      <c r="L152" s="141"/>
      <c r="M152" s="212"/>
      <c r="N152" s="212"/>
      <c r="O152" s="212"/>
      <c r="P152" s="212"/>
      <c r="Q152" s="212"/>
    </row>
    <row r="153" spans="1:17">
      <c r="A153" s="141"/>
      <c r="B153" s="141"/>
      <c r="C153" s="141"/>
      <c r="L153" s="141"/>
      <c r="M153" s="212"/>
      <c r="N153" s="212"/>
      <c r="O153" s="212"/>
      <c r="P153" s="212"/>
      <c r="Q153" s="212"/>
    </row>
    <row r="154" spans="1:17">
      <c r="A154" s="141"/>
      <c r="B154" s="141"/>
      <c r="C154" s="141"/>
      <c r="L154" s="141"/>
      <c r="M154" s="212"/>
      <c r="N154" s="212"/>
      <c r="O154" s="212"/>
      <c r="P154" s="212"/>
      <c r="Q154" s="212"/>
    </row>
    <row r="155" spans="1:17">
      <c r="A155" s="141"/>
      <c r="B155" s="141"/>
      <c r="C155" s="141"/>
      <c r="L155" s="141"/>
      <c r="M155" s="212"/>
      <c r="N155" s="212"/>
      <c r="O155" s="212"/>
      <c r="P155" s="212"/>
      <c r="Q155" s="212"/>
    </row>
    <row r="156" spans="1:17">
      <c r="A156" s="141"/>
      <c r="B156" s="141"/>
      <c r="C156" s="141"/>
      <c r="L156" s="141"/>
      <c r="M156" s="212"/>
      <c r="N156" s="212"/>
      <c r="O156" s="212"/>
      <c r="P156" s="212"/>
      <c r="Q156" s="212"/>
    </row>
    <row r="157" spans="1:17">
      <c r="A157" s="141"/>
      <c r="B157" s="141"/>
      <c r="C157" s="141"/>
      <c r="L157" s="141"/>
      <c r="M157" s="212"/>
      <c r="N157" s="212"/>
      <c r="O157" s="212"/>
      <c r="P157" s="212"/>
      <c r="Q157" s="212"/>
    </row>
    <row r="168" spans="1:17">
      <c r="A168" s="141"/>
      <c r="B168" s="141"/>
      <c r="C168" s="141"/>
      <c r="H168" s="143"/>
      <c r="O168" s="143"/>
      <c r="P168" s="143"/>
      <c r="Q168" s="143"/>
    </row>
    <row r="169" spans="1:17">
      <c r="A169" s="141"/>
      <c r="B169" s="141"/>
      <c r="C169" s="141"/>
      <c r="H169" s="143"/>
      <c r="O169" s="143"/>
      <c r="P169" s="143"/>
      <c r="Q169" s="143"/>
    </row>
    <row r="170" spans="1:17">
      <c r="A170" s="141"/>
      <c r="B170" s="141"/>
      <c r="C170" s="141"/>
      <c r="H170" s="143"/>
      <c r="O170" s="143"/>
      <c r="P170" s="143"/>
      <c r="Q170" s="143"/>
    </row>
    <row r="171" spans="1:17">
      <c r="A171" s="141"/>
      <c r="B171" s="141"/>
      <c r="C171" s="141"/>
      <c r="H171" s="143"/>
      <c r="O171" s="143"/>
      <c r="P171" s="143"/>
      <c r="Q171" s="143"/>
    </row>
    <row r="172" spans="1:17">
      <c r="A172" s="141"/>
      <c r="B172" s="141"/>
      <c r="C172" s="141"/>
      <c r="H172" s="143"/>
      <c r="O172" s="143"/>
      <c r="P172" s="143"/>
      <c r="Q172" s="143"/>
    </row>
    <row r="173" spans="1:17">
      <c r="A173" s="141"/>
      <c r="B173" s="141"/>
      <c r="C173" s="141"/>
      <c r="H173" s="143"/>
      <c r="O173" s="143"/>
      <c r="P173" s="143"/>
      <c r="Q173" s="143"/>
    </row>
    <row r="174" spans="1:17">
      <c r="A174" s="141"/>
      <c r="B174" s="141"/>
      <c r="C174" s="141"/>
      <c r="H174" s="143"/>
      <c r="O174" s="143"/>
      <c r="P174" s="143"/>
      <c r="Q174" s="143"/>
    </row>
    <row r="175" spans="1:17">
      <c r="A175" s="141"/>
      <c r="B175" s="141"/>
      <c r="C175" s="141"/>
      <c r="H175" s="143"/>
      <c r="O175" s="143"/>
      <c r="P175" s="143"/>
      <c r="Q175" s="143"/>
    </row>
    <row r="176" spans="1:17">
      <c r="A176" s="141"/>
      <c r="B176" s="141"/>
      <c r="C176" s="141"/>
      <c r="H176" s="143"/>
      <c r="O176" s="143"/>
      <c r="P176" s="143"/>
      <c r="Q176" s="143"/>
    </row>
    <row r="177" spans="1:17">
      <c r="A177" s="141"/>
      <c r="B177" s="141"/>
      <c r="C177" s="141"/>
      <c r="H177" s="143"/>
      <c r="O177" s="143"/>
      <c r="P177" s="143"/>
      <c r="Q177" s="143"/>
    </row>
    <row r="178" spans="1:17">
      <c r="A178" s="141"/>
      <c r="B178" s="141"/>
      <c r="C178" s="141"/>
      <c r="H178" s="143"/>
      <c r="O178" s="143"/>
      <c r="P178" s="143"/>
      <c r="Q178" s="143"/>
    </row>
    <row r="179" spans="1:17">
      <c r="A179" s="141"/>
      <c r="B179" s="141"/>
      <c r="C179" s="141"/>
      <c r="H179" s="143"/>
      <c r="O179" s="143"/>
      <c r="P179" s="143"/>
      <c r="Q179" s="143"/>
    </row>
  </sheetData>
  <sheetProtection formatColumns="0" formatRows="0"/>
  <conditionalFormatting sqref="O119 M119 O12:O23 M116 O121:O126 O116 O87:O97 M87:M97 M121:M127 M28:M35 O28:O35 M13:M23 O55:O75 M55:M75">
    <cfRule type="cellIs" dxfId="29" priority="24" operator="notEqual">
      <formula>0</formula>
    </cfRule>
    <cfRule type="containsBlanks" dxfId="28" priority="25">
      <formula>LEN(TRIM(M12))=0</formula>
    </cfRule>
  </conditionalFormatting>
  <conditionalFormatting sqref="O12">
    <cfRule type="cellIs" dxfId="27" priority="23" operator="notEqual">
      <formula>O25</formula>
    </cfRule>
  </conditionalFormatting>
  <conditionalFormatting sqref="M55">
    <cfRule type="cellIs" dxfId="26" priority="22" operator="notEqual">
      <formula>M77</formula>
    </cfRule>
  </conditionalFormatting>
  <conditionalFormatting sqref="O55">
    <cfRule type="cellIs" dxfId="25" priority="21" operator="notEqual">
      <formula>O77</formula>
    </cfRule>
  </conditionalFormatting>
  <conditionalFormatting sqref="M92:M95 K92:K95">
    <cfRule type="cellIs" dxfId="24" priority="20" operator="notEqual">
      <formula>K103</formula>
    </cfRule>
  </conditionalFormatting>
  <conditionalFormatting sqref="O87">
    <cfRule type="cellIs" dxfId="23" priority="19" operator="notEqual">
      <formula>O101</formula>
    </cfRule>
  </conditionalFormatting>
  <conditionalFormatting sqref="M135 O135">
    <cfRule type="cellIs" dxfId="22" priority="13" operator="notEqual">
      <formula>0</formula>
    </cfRule>
    <cfRule type="cellIs" dxfId="21" priority="14" operator="equal">
      <formula>0</formula>
    </cfRule>
  </conditionalFormatting>
  <conditionalFormatting sqref="P135">
    <cfRule type="cellIs" dxfId="20" priority="11" operator="notEqual">
      <formula>0</formula>
    </cfRule>
    <cfRule type="cellIs" dxfId="19" priority="12" operator="equal">
      <formula>0</formula>
    </cfRule>
  </conditionalFormatting>
  <conditionalFormatting sqref="K135">
    <cfRule type="cellIs" dxfId="18" priority="3" operator="notEqual">
      <formula>0</formula>
    </cfRule>
    <cfRule type="cellIs" dxfId="17" priority="4" operator="equal">
      <formula>0</formula>
    </cfRule>
  </conditionalFormatting>
  <conditionalFormatting sqref="L135">
    <cfRule type="cellIs" dxfId="16" priority="1" operator="notEqual">
      <formula>0</formula>
    </cfRule>
    <cfRule type="cellIs" dxfId="1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42578125" defaultRowHeight="12.75"/>
  <cols>
    <col min="1" max="1" width="3.42578125" style="151" hidden="1" customWidth="1"/>
    <col min="2" max="2" width="7.42578125" style="155" hidden="1" customWidth="1"/>
    <col min="3" max="3" width="2.5703125" style="155" hidden="1" customWidth="1"/>
    <col min="4" max="4" width="5.42578125" style="141" customWidth="1"/>
    <col min="5" max="5" width="2" style="141" customWidth="1"/>
    <col min="6" max="7" width="11.42578125" style="141"/>
    <col min="8" max="8" width="16.140625" style="141" customWidth="1"/>
    <col min="9" max="9" width="1.5703125" style="141" customWidth="1"/>
    <col min="10" max="10" width="18.42578125" style="141" customWidth="1"/>
    <col min="11" max="11" width="17.42578125" style="141" customWidth="1"/>
    <col min="12" max="12" width="19" style="150" customWidth="1"/>
    <col min="13" max="13" width="15.5703125" style="141" customWidth="1"/>
    <col min="14" max="14" width="0.5703125" style="141" customWidth="1"/>
    <col min="15" max="16" width="14.5703125" style="141" customWidth="1"/>
    <col min="17" max="16384" width="11.425781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251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42712994.260000005</v>
      </c>
      <c r="L12" s="248"/>
      <c r="M12" s="148">
        <v>42712994.260000005</v>
      </c>
      <c r="N12" s="249"/>
      <c r="O12" s="247">
        <v>3148412</v>
      </c>
      <c r="P12" s="148">
        <v>45861406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2505970.4500000007</v>
      </c>
      <c r="L13" s="245">
        <v>0</v>
      </c>
      <c r="M13" s="148">
        <v>2505970.4500000007</v>
      </c>
      <c r="N13" s="177"/>
      <c r="O13" s="245">
        <v>0</v>
      </c>
      <c r="P13" s="148">
        <v>2505970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4219529.7300000004</v>
      </c>
      <c r="L14" s="245">
        <v>0</v>
      </c>
      <c r="M14" s="148">
        <v>4219529.7300000004</v>
      </c>
      <c r="N14" s="177"/>
      <c r="O14" s="245">
        <v>0</v>
      </c>
      <c r="P14" s="148">
        <v>4219530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8969054.0500000007</v>
      </c>
      <c r="L16" s="245">
        <v>0</v>
      </c>
      <c r="M16" s="148">
        <v>8969054.0500000007</v>
      </c>
      <c r="N16" s="177"/>
      <c r="O16" s="245">
        <v>1050777</v>
      </c>
      <c r="P16" s="148">
        <v>10019831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0</v>
      </c>
      <c r="P17" s="148">
        <v>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4864340.59</v>
      </c>
      <c r="L18" s="245">
        <v>0</v>
      </c>
      <c r="M18" s="148">
        <v>4864340.59</v>
      </c>
      <c r="N18" s="177"/>
      <c r="O18" s="245">
        <v>0</v>
      </c>
      <c r="P18" s="148">
        <v>4864341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258887.25</v>
      </c>
      <c r="L19" s="245">
        <v>0</v>
      </c>
      <c r="M19" s="148">
        <v>258887.25</v>
      </c>
      <c r="N19" s="177"/>
      <c r="O19" s="245">
        <v>626</v>
      </c>
      <c r="P19" s="148">
        <v>259513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1357267.36</v>
      </c>
      <c r="L20" s="245">
        <v>0</v>
      </c>
      <c r="M20" s="148">
        <v>1357267.36</v>
      </c>
      <c r="N20" s="177"/>
      <c r="O20" s="245">
        <v>0</v>
      </c>
      <c r="P20" s="148">
        <v>1357267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101235.13</v>
      </c>
      <c r="L21" s="245">
        <v>0</v>
      </c>
      <c r="M21" s="148">
        <v>101235.13</v>
      </c>
      <c r="N21" s="177"/>
      <c r="O21" s="245">
        <v>0</v>
      </c>
      <c r="P21" s="148">
        <v>101235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5962808</v>
      </c>
      <c r="P23" s="251">
        <v>5962808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64989278.820000015</v>
      </c>
      <c r="L25" s="252">
        <v>0</v>
      </c>
      <c r="M25" s="253">
        <v>64989279</v>
      </c>
      <c r="N25" s="178"/>
      <c r="O25" s="253">
        <v>10162623</v>
      </c>
      <c r="P25" s="253">
        <v>75151901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19700978.850000001</v>
      </c>
      <c r="L28" s="254">
        <v>0</v>
      </c>
      <c r="M28" s="148">
        <v>19700978.850000001</v>
      </c>
      <c r="N28" s="177"/>
      <c r="O28" s="245">
        <v>0</v>
      </c>
      <c r="P28" s="148">
        <v>19700979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11000216.09</v>
      </c>
      <c r="L29" s="245">
        <v>0</v>
      </c>
      <c r="M29" s="148">
        <v>11000216.09</v>
      </c>
      <c r="N29" s="177"/>
      <c r="O29" s="245">
        <v>0</v>
      </c>
      <c r="P29" s="148">
        <v>11000216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34514.179999997839</v>
      </c>
      <c r="L30" s="245">
        <v>0</v>
      </c>
      <c r="M30" s="148">
        <v>34514.179999997839</v>
      </c>
      <c r="N30" s="177"/>
      <c r="O30" s="245">
        <v>89286309</v>
      </c>
      <c r="P30" s="148">
        <v>89320823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242856328.81000003</v>
      </c>
      <c r="L33" s="245">
        <v>0</v>
      </c>
      <c r="M33" s="148">
        <v>242856328.81000003</v>
      </c>
      <c r="N33" s="177"/>
      <c r="O33" s="245">
        <v>5097459</v>
      </c>
      <c r="P33" s="148">
        <v>247953788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34161009.890000001</v>
      </c>
      <c r="L34" s="245">
        <v>0</v>
      </c>
      <c r="M34" s="148">
        <v>34161009.890000001</v>
      </c>
      <c r="N34" s="177"/>
      <c r="O34" s="245">
        <v>3084064</v>
      </c>
      <c r="P34" s="148">
        <v>37245074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307753047.81999999</v>
      </c>
      <c r="L37" s="252">
        <v>0</v>
      </c>
      <c r="M37" s="185">
        <v>307753048</v>
      </c>
      <c r="N37" s="177"/>
      <c r="O37" s="185">
        <v>97467832</v>
      </c>
      <c r="P37" s="185">
        <v>405220880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372742326.63999999</v>
      </c>
      <c r="L39" s="256">
        <v>0</v>
      </c>
      <c r="M39" s="204">
        <v>372742327</v>
      </c>
      <c r="N39" s="183"/>
      <c r="O39" s="70">
        <v>107630455</v>
      </c>
      <c r="P39" s="70">
        <v>480372781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33600074</v>
      </c>
      <c r="L43" s="244">
        <v>0</v>
      </c>
      <c r="M43" s="148">
        <v>33600074</v>
      </c>
      <c r="N43" s="177"/>
      <c r="O43" s="245">
        <v>0</v>
      </c>
      <c r="P43" s="148">
        <v>33600074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10435703</v>
      </c>
      <c r="L44" s="244">
        <v>0</v>
      </c>
      <c r="M44" s="148">
        <v>10435703</v>
      </c>
      <c r="N44" s="177"/>
      <c r="O44" s="245">
        <v>0</v>
      </c>
      <c r="P44" s="148">
        <v>10435703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143"/>
      <c r="K45" s="267">
        <v>3593463</v>
      </c>
      <c r="L45" s="244">
        <v>0</v>
      </c>
      <c r="M45" s="148">
        <v>3593463</v>
      </c>
      <c r="N45" s="177"/>
      <c r="O45" s="245">
        <v>0</v>
      </c>
      <c r="P45" s="148">
        <v>3593463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14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14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47629240</v>
      </c>
      <c r="L50" s="259">
        <v>0</v>
      </c>
      <c r="M50" s="240">
        <v>47629240</v>
      </c>
      <c r="N50" s="239"/>
      <c r="O50" s="240">
        <v>0</v>
      </c>
      <c r="P50" s="240">
        <v>47629240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420371566.63999999</v>
      </c>
      <c r="L51" s="259">
        <v>0</v>
      </c>
      <c r="M51" s="240">
        <v>420371567</v>
      </c>
      <c r="N51" s="239"/>
      <c r="O51" s="240">
        <v>107630455</v>
      </c>
      <c r="P51" s="70">
        <v>528002021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1906222.75</v>
      </c>
      <c r="L55" s="244">
        <v>1</v>
      </c>
      <c r="M55" s="260">
        <v>1906223.75</v>
      </c>
      <c r="N55" s="249"/>
      <c r="O55" s="247">
        <v>113310</v>
      </c>
      <c r="P55" s="148">
        <v>2019534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6809958.2799999993</v>
      </c>
      <c r="L57" s="244">
        <v>0</v>
      </c>
      <c r="M57" s="148">
        <v>6809958.2799999993</v>
      </c>
      <c r="N57" s="178"/>
      <c r="O57" s="245">
        <v>0</v>
      </c>
      <c r="P57" s="148">
        <v>6809958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77568.22</v>
      </c>
      <c r="L58" s="244">
        <v>0</v>
      </c>
      <c r="M58" s="148">
        <v>77568.22</v>
      </c>
      <c r="N58" s="178"/>
      <c r="O58" s="245">
        <v>0</v>
      </c>
      <c r="P58" s="148">
        <v>77568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776766.98</v>
      </c>
      <c r="L59" s="244">
        <v>0</v>
      </c>
      <c r="M59" s="148">
        <v>776766.98</v>
      </c>
      <c r="N59" s="178"/>
      <c r="O59" s="245">
        <v>0</v>
      </c>
      <c r="P59" s="148">
        <v>776767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440.95000000000005</v>
      </c>
      <c r="L60" s="244"/>
      <c r="M60" s="148">
        <v>440.95000000000005</v>
      </c>
      <c r="N60" s="178"/>
      <c r="O60" s="245">
        <v>345507</v>
      </c>
      <c r="P60" s="148">
        <v>345948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150824.25</v>
      </c>
      <c r="L61" s="244">
        <v>0</v>
      </c>
      <c r="M61" s="148">
        <v>150824.25</v>
      </c>
      <c r="N61" s="178"/>
      <c r="O61" s="245">
        <v>144307</v>
      </c>
      <c r="P61" s="148">
        <v>295131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9094271.3599999994</v>
      </c>
      <c r="L62" s="244">
        <v>0</v>
      </c>
      <c r="M62" s="148">
        <v>9094271.3599999994</v>
      </c>
      <c r="N62" s="178"/>
      <c r="O62" s="245">
        <v>0</v>
      </c>
      <c r="P62" s="148">
        <v>9094271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712071.46999999986</v>
      </c>
      <c r="L63" s="244">
        <v>0</v>
      </c>
      <c r="M63" s="148">
        <v>712071.46999999986</v>
      </c>
      <c r="N63" s="178"/>
      <c r="O63" s="245">
        <v>0</v>
      </c>
      <c r="P63" s="148">
        <v>712071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136000</v>
      </c>
      <c r="L65" s="244">
        <v>0</v>
      </c>
      <c r="M65" s="148">
        <v>136000</v>
      </c>
      <c r="N65" s="178"/>
      <c r="O65" s="245">
        <v>0</v>
      </c>
      <c r="P65" s="148">
        <v>136000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472925.08</v>
      </c>
      <c r="L68" s="244">
        <v>0</v>
      </c>
      <c r="M68" s="148">
        <v>472925.08</v>
      </c>
      <c r="N68" s="178"/>
      <c r="O68" s="245">
        <v>0</v>
      </c>
      <c r="P68" s="148">
        <v>472925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35333.879999999997</v>
      </c>
      <c r="L70" s="244">
        <v>0</v>
      </c>
      <c r="M70" s="148">
        <v>35333.879999999997</v>
      </c>
      <c r="N70" s="178"/>
      <c r="O70" s="245">
        <v>0</v>
      </c>
      <c r="P70" s="148">
        <v>35334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733888.56</v>
      </c>
      <c r="L71" s="244">
        <v>0</v>
      </c>
      <c r="M71" s="148">
        <v>733888.56</v>
      </c>
      <c r="N71" s="181"/>
      <c r="O71" s="245">
        <v>0</v>
      </c>
      <c r="P71" s="148">
        <v>733889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403297</v>
      </c>
      <c r="L73" s="244">
        <v>0</v>
      </c>
      <c r="M73" s="148">
        <v>403297</v>
      </c>
      <c r="N73" s="181"/>
      <c r="O73" s="245">
        <v>0</v>
      </c>
      <c r="P73" s="148">
        <v>403297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36"/>
      <c r="K74" s="267">
        <v>431421</v>
      </c>
      <c r="L74" s="244">
        <v>0</v>
      </c>
      <c r="M74" s="148">
        <v>431421</v>
      </c>
      <c r="N74" s="181"/>
      <c r="O74" s="245">
        <v>0</v>
      </c>
      <c r="P74" s="148">
        <v>431421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21740989.779999994</v>
      </c>
      <c r="L77" s="264">
        <v>1</v>
      </c>
      <c r="M77" s="70">
        <v>21740991</v>
      </c>
      <c r="N77" s="178"/>
      <c r="O77" s="70">
        <v>603124</v>
      </c>
      <c r="P77" s="70">
        <v>22344114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1327000</v>
      </c>
      <c r="L87" s="244">
        <v>0</v>
      </c>
      <c r="M87" s="260">
        <v>1327000</v>
      </c>
      <c r="N87" s="249"/>
      <c r="O87" s="247">
        <v>0</v>
      </c>
      <c r="P87" s="148">
        <v>1327000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14613062.26</v>
      </c>
      <c r="L90" s="244">
        <v>0</v>
      </c>
      <c r="M90" s="148">
        <v>14613062.26</v>
      </c>
      <c r="N90" s="178"/>
      <c r="O90" s="245">
        <v>0</v>
      </c>
      <c r="P90" s="148">
        <v>14613062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373370.02</v>
      </c>
      <c r="L92" s="244">
        <v>0</v>
      </c>
      <c r="M92" s="148">
        <v>373370.02</v>
      </c>
      <c r="N92" s="178"/>
      <c r="O92" s="245">
        <v>0</v>
      </c>
      <c r="P92" s="148">
        <v>373370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11121514.34</v>
      </c>
      <c r="L93" s="244">
        <v>0</v>
      </c>
      <c r="M93" s="148">
        <v>11121514.34</v>
      </c>
      <c r="N93" s="178"/>
      <c r="O93" s="245">
        <v>0</v>
      </c>
      <c r="P93" s="148">
        <v>11121514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86476445</v>
      </c>
      <c r="L94" s="244">
        <v>0</v>
      </c>
      <c r="M94" s="148">
        <v>86476445</v>
      </c>
      <c r="N94" s="178"/>
      <c r="O94" s="245">
        <v>0</v>
      </c>
      <c r="P94" s="148">
        <v>86476445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38282181</v>
      </c>
      <c r="L95" s="244">
        <v>0</v>
      </c>
      <c r="M95" s="148">
        <v>38282181</v>
      </c>
      <c r="N95" s="178"/>
      <c r="O95" s="245">
        <v>0</v>
      </c>
      <c r="P95" s="148">
        <v>38282181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36"/>
      <c r="K96" s="267">
        <v>7857871</v>
      </c>
      <c r="L96" s="244">
        <v>0</v>
      </c>
      <c r="M96" s="148">
        <v>7857871</v>
      </c>
      <c r="N96" s="181"/>
      <c r="O96" s="245">
        <v>0</v>
      </c>
      <c r="P96" s="148">
        <v>7857871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160051443.62</v>
      </c>
      <c r="L99" s="185">
        <v>0</v>
      </c>
      <c r="M99" s="203">
        <v>160051443</v>
      </c>
      <c r="N99" s="178"/>
      <c r="O99" s="203">
        <v>0</v>
      </c>
      <c r="P99" s="203">
        <v>160051443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181792433.40000001</v>
      </c>
      <c r="L101" s="265">
        <v>1</v>
      </c>
      <c r="M101" s="204">
        <v>181792434</v>
      </c>
      <c r="N101" s="183"/>
      <c r="O101" s="70">
        <v>603124</v>
      </c>
      <c r="P101" s="70">
        <v>182395557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1403057</v>
      </c>
      <c r="L105" s="244">
        <v>0</v>
      </c>
      <c r="M105" s="148">
        <v>1403057</v>
      </c>
      <c r="N105" s="178"/>
      <c r="O105" s="245">
        <v>0</v>
      </c>
      <c r="P105" s="148">
        <v>1403057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2863451</v>
      </c>
      <c r="L106" s="244">
        <v>0</v>
      </c>
      <c r="M106" s="148">
        <v>2863451</v>
      </c>
      <c r="N106" s="178"/>
      <c r="O106" s="245">
        <v>0</v>
      </c>
      <c r="P106" s="148">
        <v>2863451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143"/>
      <c r="K107" s="267">
        <v>263299</v>
      </c>
      <c r="L107" s="244"/>
      <c r="M107" s="148">
        <v>263299</v>
      </c>
      <c r="N107" s="178"/>
      <c r="O107" s="245">
        <v>0</v>
      </c>
      <c r="P107" s="148">
        <v>263299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14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14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4529807</v>
      </c>
      <c r="L112" s="259">
        <v>0</v>
      </c>
      <c r="M112" s="240">
        <v>4529807</v>
      </c>
      <c r="N112" s="239"/>
      <c r="O112" s="240">
        <v>0</v>
      </c>
      <c r="P112" s="81">
        <v>4529807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186322240.40000001</v>
      </c>
      <c r="L113" s="240">
        <v>1</v>
      </c>
      <c r="M113" s="240">
        <v>186322241</v>
      </c>
      <c r="N113" s="239"/>
      <c r="O113" s="240">
        <v>603124</v>
      </c>
      <c r="P113" s="240">
        <v>186925364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260468351.36000001</v>
      </c>
      <c r="L116" s="244">
        <v>0</v>
      </c>
      <c r="M116" s="148">
        <v>260468351.36000001</v>
      </c>
      <c r="N116" s="178"/>
      <c r="O116" s="245">
        <v>8181523</v>
      </c>
      <c r="P116" s="148">
        <v>268649874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39489309</v>
      </c>
      <c r="P119" s="148">
        <v>39489309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10794371.109999999</v>
      </c>
      <c r="L121" s="244">
        <v>0</v>
      </c>
      <c r="M121" s="148">
        <v>10794371.109999999</v>
      </c>
      <c r="N121" s="178"/>
      <c r="O121" s="245">
        <v>0</v>
      </c>
      <c r="P121" s="148">
        <v>10794371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1813390.5199999984</v>
      </c>
      <c r="L122" s="244">
        <v>0</v>
      </c>
      <c r="M122" s="148">
        <v>1813390.5199999984</v>
      </c>
      <c r="N122" s="178"/>
      <c r="O122" s="245">
        <v>51280673</v>
      </c>
      <c r="P122" s="148">
        <v>53094064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1618379.3700000166</v>
      </c>
      <c r="L123" s="244">
        <v>0</v>
      </c>
      <c r="M123" s="148">
        <v>1618379.3700000166</v>
      </c>
      <c r="N123" s="178"/>
      <c r="O123" s="245">
        <v>0</v>
      </c>
      <c r="P123" s="148">
        <v>1618379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19700978.850000001</v>
      </c>
      <c r="L124" s="244">
        <v>0</v>
      </c>
      <c r="M124" s="148">
        <v>19700978.850000001</v>
      </c>
      <c r="N124" s="178"/>
      <c r="O124" s="245">
        <v>0</v>
      </c>
      <c r="P124" s="148">
        <v>19700979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34514.18</v>
      </c>
      <c r="L125" s="244">
        <v>0</v>
      </c>
      <c r="M125" s="148">
        <v>34514.18</v>
      </c>
      <c r="N125" s="178"/>
      <c r="O125" s="245">
        <v>0</v>
      </c>
      <c r="P125" s="148">
        <v>34514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/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-60380659.149999999</v>
      </c>
      <c r="L127" s="257">
        <v>0</v>
      </c>
      <c r="M127" s="251">
        <v>-60380659.149999999</v>
      </c>
      <c r="N127" s="178"/>
      <c r="O127" s="266">
        <v>8075826</v>
      </c>
      <c r="P127" s="251">
        <v>-52304833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234049326.24000004</v>
      </c>
      <c r="L129" s="265">
        <v>0</v>
      </c>
      <c r="M129" s="204">
        <v>234049326</v>
      </c>
      <c r="N129" s="183"/>
      <c r="O129" s="204">
        <v>107027331</v>
      </c>
      <c r="P129" s="204">
        <v>341076657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420371566.64000005</v>
      </c>
      <c r="L131" s="259">
        <v>1</v>
      </c>
      <c r="M131" s="240">
        <v>420371567</v>
      </c>
      <c r="N131" s="239"/>
      <c r="O131" s="240">
        <v>107630455</v>
      </c>
      <c r="P131" s="240">
        <v>528002021</v>
      </c>
    </row>
    <row r="132" spans="1:16" s="146" customFormat="1" ht="12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-1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14" priority="24" operator="notEqual">
      <formula>0</formula>
    </cfRule>
    <cfRule type="containsBlanks" dxfId="13" priority="25">
      <formula>LEN(TRIM(M12))=0</formula>
    </cfRule>
  </conditionalFormatting>
  <conditionalFormatting sqref="O12">
    <cfRule type="cellIs" dxfId="12" priority="23" operator="notEqual">
      <formula>O25</formula>
    </cfRule>
  </conditionalFormatting>
  <conditionalFormatting sqref="M55">
    <cfRule type="cellIs" dxfId="11" priority="22" operator="notEqual">
      <formula>M77</formula>
    </cfRule>
  </conditionalFormatting>
  <conditionalFormatting sqref="O55">
    <cfRule type="cellIs" dxfId="10" priority="21" operator="notEqual">
      <formula>O77</formula>
    </cfRule>
  </conditionalFormatting>
  <conditionalFormatting sqref="M92:M95 K92:K95">
    <cfRule type="cellIs" dxfId="9" priority="20" operator="notEqual">
      <formula>K103</formula>
    </cfRule>
  </conditionalFormatting>
  <conditionalFormatting sqref="O87">
    <cfRule type="cellIs" dxfId="8" priority="19" operator="notEqual">
      <formula>O101</formula>
    </cfRule>
  </conditionalFormatting>
  <conditionalFormatting sqref="M135 O135">
    <cfRule type="cellIs" dxfId="7" priority="13" operator="notEqual">
      <formula>0</formula>
    </cfRule>
    <cfRule type="cellIs" dxfId="6" priority="14" operator="equal">
      <formula>0</formula>
    </cfRule>
  </conditionalFormatting>
  <conditionalFormatting sqref="P135">
    <cfRule type="cellIs" dxfId="5" priority="11" operator="notEqual">
      <formula>0</formula>
    </cfRule>
    <cfRule type="cellIs" dxfId="4" priority="12" operator="equal">
      <formula>0</formula>
    </cfRule>
  </conditionalFormatting>
  <conditionalFormatting sqref="K135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L135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1.140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228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29550105</v>
      </c>
      <c r="L12" s="248">
        <v>-2561929</v>
      </c>
      <c r="M12" s="148">
        <v>26988176</v>
      </c>
      <c r="N12" s="249"/>
      <c r="O12" s="247">
        <v>3945821</v>
      </c>
      <c r="P12" s="148">
        <v>30933997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-860390</v>
      </c>
      <c r="L13" s="245">
        <v>1448408</v>
      </c>
      <c r="M13" s="148">
        <v>588018</v>
      </c>
      <c r="N13" s="177"/>
      <c r="O13" s="245">
        <v>0</v>
      </c>
      <c r="P13" s="148">
        <v>588018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11348664</v>
      </c>
      <c r="L16" s="245">
        <v>0</v>
      </c>
      <c r="M16" s="148">
        <v>11348664</v>
      </c>
      <c r="N16" s="177"/>
      <c r="O16" s="245">
        <v>2011257</v>
      </c>
      <c r="P16" s="148">
        <v>13359921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495076</v>
      </c>
      <c r="L17" s="245">
        <v>0</v>
      </c>
      <c r="M17" s="148">
        <v>495076</v>
      </c>
      <c r="N17" s="177"/>
      <c r="O17" s="245">
        <v>15834</v>
      </c>
      <c r="P17" s="148">
        <v>510910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7123931</v>
      </c>
      <c r="L18" s="245">
        <v>0</v>
      </c>
      <c r="M18" s="148">
        <v>7123931</v>
      </c>
      <c r="N18" s="177"/>
      <c r="O18" s="245">
        <v>0</v>
      </c>
      <c r="P18" s="148">
        <v>7123931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288044</v>
      </c>
      <c r="L19" s="245">
        <v>0</v>
      </c>
      <c r="M19" s="148">
        <v>288044</v>
      </c>
      <c r="N19" s="177"/>
      <c r="O19" s="245">
        <v>0</v>
      </c>
      <c r="P19" s="148">
        <v>288044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15607</v>
      </c>
      <c r="L20" s="245">
        <v>0</v>
      </c>
      <c r="M20" s="148">
        <v>15607</v>
      </c>
      <c r="N20" s="177"/>
      <c r="O20" s="245">
        <v>0</v>
      </c>
      <c r="P20" s="148">
        <v>15607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118847</v>
      </c>
      <c r="L21" s="245">
        <v>0</v>
      </c>
      <c r="M21" s="148">
        <v>118847</v>
      </c>
      <c r="N21" s="177"/>
      <c r="O21" s="245">
        <v>33831</v>
      </c>
      <c r="P21" s="148">
        <v>152678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680376</v>
      </c>
      <c r="L22" s="245">
        <v>0</v>
      </c>
      <c r="M22" s="148">
        <v>680376</v>
      </c>
      <c r="N22" s="177"/>
      <c r="O22" s="245"/>
      <c r="P22" s="148">
        <v>680376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48760260</v>
      </c>
      <c r="L25" s="252">
        <v>-1113521</v>
      </c>
      <c r="M25" s="253">
        <v>47646739</v>
      </c>
      <c r="N25" s="178"/>
      <c r="O25" s="253">
        <v>6006743</v>
      </c>
      <c r="P25" s="253">
        <v>53653482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9936554</v>
      </c>
      <c r="L28" s="254">
        <v>1113521</v>
      </c>
      <c r="M28" s="148">
        <v>11050075</v>
      </c>
      <c r="N28" s="177"/>
      <c r="O28" s="245">
        <v>0</v>
      </c>
      <c r="P28" s="148">
        <v>11050075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52580766</v>
      </c>
      <c r="L29" s="245">
        <v>0</v>
      </c>
      <c r="M29" s="148">
        <v>52580766</v>
      </c>
      <c r="N29" s="177"/>
      <c r="O29" s="245">
        <v>89722610</v>
      </c>
      <c r="P29" s="148">
        <v>142303376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18011191</v>
      </c>
      <c r="L30" s="245">
        <v>0</v>
      </c>
      <c r="M30" s="148">
        <v>18011191</v>
      </c>
      <c r="N30" s="177"/>
      <c r="O30" s="245">
        <v>0</v>
      </c>
      <c r="P30" s="148">
        <v>18011191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212104132</v>
      </c>
      <c r="L33" s="245">
        <v>0</v>
      </c>
      <c r="M33" s="148">
        <v>212104132</v>
      </c>
      <c r="N33" s="177"/>
      <c r="O33" s="245">
        <v>0</v>
      </c>
      <c r="P33" s="148">
        <v>212104132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32876460</v>
      </c>
      <c r="L34" s="245">
        <v>0</v>
      </c>
      <c r="M34" s="148">
        <v>32876460</v>
      </c>
      <c r="N34" s="177"/>
      <c r="O34" s="245">
        <v>0</v>
      </c>
      <c r="P34" s="148">
        <v>32876460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325509103</v>
      </c>
      <c r="L37" s="252">
        <v>1113521</v>
      </c>
      <c r="M37" s="185">
        <v>326622624</v>
      </c>
      <c r="N37" s="177"/>
      <c r="O37" s="185">
        <v>89722610</v>
      </c>
      <c r="P37" s="185">
        <v>416345234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374269363</v>
      </c>
      <c r="L39" s="256">
        <v>0</v>
      </c>
      <c r="M39" s="204">
        <v>374269363</v>
      </c>
      <c r="N39" s="183"/>
      <c r="O39" s="70">
        <v>95729353</v>
      </c>
      <c r="P39" s="70">
        <v>469998716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30413951</v>
      </c>
      <c r="L43" s="244">
        <v>0</v>
      </c>
      <c r="M43" s="148">
        <v>30413951</v>
      </c>
      <c r="N43" s="177"/>
      <c r="O43" s="245">
        <v>0</v>
      </c>
      <c r="P43" s="148">
        <v>30413951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7316178</v>
      </c>
      <c r="L44" s="244">
        <v>0</v>
      </c>
      <c r="M44" s="148">
        <v>7316178</v>
      </c>
      <c r="N44" s="177"/>
      <c r="O44" s="245">
        <v>0</v>
      </c>
      <c r="P44" s="148">
        <v>7316178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1596356</v>
      </c>
      <c r="L45" s="244">
        <v>0</v>
      </c>
      <c r="M45" s="148">
        <v>1596356</v>
      </c>
      <c r="N45" s="177"/>
      <c r="O45" s="245">
        <v>0</v>
      </c>
      <c r="P45" s="148">
        <v>1596356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39326485</v>
      </c>
      <c r="L50" s="259">
        <v>0</v>
      </c>
      <c r="M50" s="240">
        <v>39326485</v>
      </c>
      <c r="N50" s="239"/>
      <c r="O50" s="240">
        <v>0</v>
      </c>
      <c r="P50" s="240">
        <v>39326485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413595848</v>
      </c>
      <c r="L51" s="259">
        <v>0</v>
      </c>
      <c r="M51" s="240">
        <v>413595848</v>
      </c>
      <c r="N51" s="239"/>
      <c r="O51" s="240">
        <v>95729353</v>
      </c>
      <c r="P51" s="70">
        <v>509325201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5979958</v>
      </c>
      <c r="L55" s="244">
        <v>0</v>
      </c>
      <c r="M55" s="260">
        <v>5979958</v>
      </c>
      <c r="N55" s="249"/>
      <c r="O55" s="247">
        <v>38692</v>
      </c>
      <c r="P55" s="148">
        <v>6018650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1984897</v>
      </c>
      <c r="L57" s="244">
        <v>0</v>
      </c>
      <c r="M57" s="148">
        <v>1984897</v>
      </c>
      <c r="N57" s="178"/>
      <c r="O57" s="245">
        <v>0</v>
      </c>
      <c r="P57" s="148">
        <v>1984897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422224</v>
      </c>
      <c r="L58" s="244">
        <v>0</v>
      </c>
      <c r="M58" s="148">
        <v>422224</v>
      </c>
      <c r="N58" s="178"/>
      <c r="O58" s="245">
        <v>0</v>
      </c>
      <c r="P58" s="148">
        <v>422224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15128</v>
      </c>
      <c r="L59" s="244">
        <v>0</v>
      </c>
      <c r="M59" s="148">
        <v>15128</v>
      </c>
      <c r="N59" s="178"/>
      <c r="O59" s="245">
        <v>0</v>
      </c>
      <c r="P59" s="148">
        <v>15128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1834000</v>
      </c>
      <c r="P60" s="148">
        <v>1834000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3133015</v>
      </c>
      <c r="L61" s="244">
        <v>0</v>
      </c>
      <c r="M61" s="148">
        <v>3133015</v>
      </c>
      <c r="N61" s="178"/>
      <c r="O61" s="245">
        <v>504170</v>
      </c>
      <c r="P61" s="148">
        <v>3637185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4160785</v>
      </c>
      <c r="L62" s="244">
        <v>0</v>
      </c>
      <c r="M62" s="148">
        <v>4160785</v>
      </c>
      <c r="N62" s="178"/>
      <c r="O62" s="245">
        <v>0</v>
      </c>
      <c r="P62" s="148">
        <v>4160785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2557868</v>
      </c>
      <c r="L63" s="244">
        <v>0</v>
      </c>
      <c r="M63" s="148">
        <v>2557868</v>
      </c>
      <c r="N63" s="178"/>
      <c r="O63" s="245">
        <v>0</v>
      </c>
      <c r="P63" s="148">
        <v>2557868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960000</v>
      </c>
      <c r="L65" s="244">
        <v>0</v>
      </c>
      <c r="M65" s="148">
        <v>960000</v>
      </c>
      <c r="N65" s="178"/>
      <c r="O65" s="245">
        <v>0</v>
      </c>
      <c r="P65" s="148">
        <v>960000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2142858</v>
      </c>
      <c r="L66" s="244">
        <v>0</v>
      </c>
      <c r="M66" s="148">
        <v>2142858</v>
      </c>
      <c r="N66" s="178"/>
      <c r="O66" s="245">
        <v>0</v>
      </c>
      <c r="P66" s="148">
        <v>2142858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1112029</v>
      </c>
      <c r="L71" s="244">
        <v>0</v>
      </c>
      <c r="M71" s="148">
        <v>1112029</v>
      </c>
      <c r="N71" s="181"/>
      <c r="O71" s="245">
        <v>0</v>
      </c>
      <c r="P71" s="148">
        <v>1112029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327318</v>
      </c>
      <c r="L73" s="244">
        <v>0</v>
      </c>
      <c r="M73" s="148">
        <v>327318</v>
      </c>
      <c r="N73" s="181"/>
      <c r="O73" s="245">
        <v>0</v>
      </c>
      <c r="P73" s="148">
        <v>327318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259640</v>
      </c>
      <c r="L74" s="244">
        <v>0</v>
      </c>
      <c r="M74" s="148">
        <v>259640</v>
      </c>
      <c r="N74" s="181"/>
      <c r="O74" s="245">
        <v>0</v>
      </c>
      <c r="P74" s="148">
        <v>259640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23055720</v>
      </c>
      <c r="L77" s="264">
        <v>0</v>
      </c>
      <c r="M77" s="70">
        <v>23055720</v>
      </c>
      <c r="N77" s="178"/>
      <c r="O77" s="70">
        <v>2376862</v>
      </c>
      <c r="P77" s="70">
        <v>25432582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228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6840000</v>
      </c>
      <c r="L87" s="244">
        <v>0</v>
      </c>
      <c r="M87" s="260">
        <v>6840000</v>
      </c>
      <c r="N87" s="249"/>
      <c r="O87" s="247">
        <v>0</v>
      </c>
      <c r="P87" s="148">
        <v>6840000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12478338</v>
      </c>
      <c r="L93" s="244">
        <v>0</v>
      </c>
      <c r="M93" s="148">
        <v>12478338</v>
      </c>
      <c r="N93" s="178"/>
      <c r="O93" s="245">
        <v>0</v>
      </c>
      <c r="P93" s="148">
        <v>12478338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79468807</v>
      </c>
      <c r="L94" s="244">
        <v>0</v>
      </c>
      <c r="M94" s="148">
        <v>79468807</v>
      </c>
      <c r="N94" s="178"/>
      <c r="O94" s="245">
        <v>0</v>
      </c>
      <c r="P94" s="148">
        <v>79468807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31069977</v>
      </c>
      <c r="L95" s="244">
        <v>0</v>
      </c>
      <c r="M95" s="148">
        <v>31069977</v>
      </c>
      <c r="N95" s="178"/>
      <c r="O95" s="245">
        <v>0</v>
      </c>
      <c r="P95" s="148">
        <v>31069977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5145209</v>
      </c>
      <c r="L96" s="244">
        <v>0</v>
      </c>
      <c r="M96" s="148">
        <v>5145209</v>
      </c>
      <c r="N96" s="181"/>
      <c r="O96" s="245">
        <v>0</v>
      </c>
      <c r="P96" s="148">
        <v>5145209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135002331</v>
      </c>
      <c r="L99" s="185">
        <v>0</v>
      </c>
      <c r="M99" s="203">
        <v>135002331</v>
      </c>
      <c r="N99" s="178"/>
      <c r="O99" s="203">
        <v>0</v>
      </c>
      <c r="P99" s="203">
        <v>135002331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158058051</v>
      </c>
      <c r="L101" s="265">
        <v>0</v>
      </c>
      <c r="M101" s="204">
        <v>158058051</v>
      </c>
      <c r="N101" s="183"/>
      <c r="O101" s="70">
        <v>2376862</v>
      </c>
      <c r="P101" s="70">
        <v>160434913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3033127</v>
      </c>
      <c r="L105" s="244">
        <v>0</v>
      </c>
      <c r="M105" s="148">
        <v>3033127</v>
      </c>
      <c r="N105" s="178"/>
      <c r="O105" s="245">
        <v>0</v>
      </c>
      <c r="P105" s="148">
        <v>3033127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3113881</v>
      </c>
      <c r="L106" s="244">
        <v>0</v>
      </c>
      <c r="M106" s="148">
        <v>3113881</v>
      </c>
      <c r="N106" s="178"/>
      <c r="O106" s="245">
        <v>0</v>
      </c>
      <c r="P106" s="148">
        <v>3113881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3986740</v>
      </c>
      <c r="L107" s="244"/>
      <c r="M107" s="148">
        <v>3986740</v>
      </c>
      <c r="N107" s="178"/>
      <c r="O107" s="245">
        <v>0</v>
      </c>
      <c r="P107" s="148">
        <v>3986740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10133748</v>
      </c>
      <c r="L112" s="259">
        <v>0</v>
      </c>
      <c r="M112" s="240">
        <v>10133748</v>
      </c>
      <c r="N112" s="239"/>
      <c r="O112" s="240">
        <v>0</v>
      </c>
      <c r="P112" s="81">
        <v>10133748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168191799</v>
      </c>
      <c r="L113" s="240">
        <v>0</v>
      </c>
      <c r="M113" s="240">
        <v>168191799</v>
      </c>
      <c r="N113" s="239"/>
      <c r="O113" s="240">
        <v>2376862</v>
      </c>
      <c r="P113" s="240">
        <v>170568661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235037734</v>
      </c>
      <c r="L116" s="244">
        <v>0</v>
      </c>
      <c r="M116" s="148">
        <v>235037734</v>
      </c>
      <c r="N116" s="178"/>
      <c r="O116" s="245">
        <v>0</v>
      </c>
      <c r="P116" s="148">
        <v>235037734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1071690</v>
      </c>
      <c r="L119" s="244">
        <v>0</v>
      </c>
      <c r="M119" s="148">
        <v>1071690</v>
      </c>
      <c r="N119" s="178"/>
      <c r="O119" s="245">
        <v>0</v>
      </c>
      <c r="P119" s="148">
        <v>1071690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42884085</v>
      </c>
      <c r="P121" s="148">
        <v>42884085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1551607</v>
      </c>
      <c r="L122" s="244">
        <v>0</v>
      </c>
      <c r="M122" s="148">
        <v>1551607</v>
      </c>
      <c r="N122" s="178"/>
      <c r="O122" s="245">
        <v>0</v>
      </c>
      <c r="P122" s="148">
        <v>1551607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31811</v>
      </c>
      <c r="L123" s="244">
        <v>0</v>
      </c>
      <c r="M123" s="148">
        <v>31811</v>
      </c>
      <c r="N123" s="178"/>
      <c r="O123" s="245">
        <v>35646561</v>
      </c>
      <c r="P123" s="148">
        <v>35678372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27312425</v>
      </c>
      <c r="L124" s="244">
        <v>0</v>
      </c>
      <c r="M124" s="148">
        <v>27312425</v>
      </c>
      <c r="N124" s="178"/>
      <c r="O124" s="245">
        <v>0</v>
      </c>
      <c r="P124" s="148">
        <v>27312425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38983</v>
      </c>
      <c r="L125" s="244">
        <v>0</v>
      </c>
      <c r="M125" s="148">
        <v>38983</v>
      </c>
      <c r="N125" s="178"/>
      <c r="O125" s="245">
        <v>0</v>
      </c>
      <c r="P125" s="148">
        <v>38983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-19640201</v>
      </c>
      <c r="L127" s="257">
        <v>0</v>
      </c>
      <c r="M127" s="251">
        <v>-19640201</v>
      </c>
      <c r="N127" s="178"/>
      <c r="O127" s="266">
        <v>14821845</v>
      </c>
      <c r="P127" s="251">
        <v>-4818356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245404049</v>
      </c>
      <c r="L129" s="265">
        <v>0</v>
      </c>
      <c r="M129" s="204">
        <v>245404049</v>
      </c>
      <c r="N129" s="183"/>
      <c r="O129" s="204">
        <v>93352491</v>
      </c>
      <c r="P129" s="204">
        <v>338756540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413595848</v>
      </c>
      <c r="L131" s="259">
        <v>0</v>
      </c>
      <c r="M131" s="240">
        <v>413595848</v>
      </c>
      <c r="N131" s="239"/>
      <c r="O131" s="240">
        <v>95729353</v>
      </c>
      <c r="P131" s="240">
        <v>509325201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408" priority="24" operator="notEqual">
      <formula>0</formula>
    </cfRule>
    <cfRule type="containsBlanks" dxfId="407" priority="25">
      <formula>LEN(TRIM(M12))=0</formula>
    </cfRule>
  </conditionalFormatting>
  <conditionalFormatting sqref="O12">
    <cfRule type="cellIs" dxfId="406" priority="23" operator="notEqual">
      <formula>O25</formula>
    </cfRule>
  </conditionalFormatting>
  <conditionalFormatting sqref="M55">
    <cfRule type="cellIs" dxfId="405" priority="22" operator="notEqual">
      <formula>M77</formula>
    </cfRule>
  </conditionalFormatting>
  <conditionalFormatting sqref="O55">
    <cfRule type="cellIs" dxfId="404" priority="21" operator="notEqual">
      <formula>O77</formula>
    </cfRule>
  </conditionalFormatting>
  <conditionalFormatting sqref="M92:M95 K92:K95">
    <cfRule type="cellIs" dxfId="403" priority="20" operator="notEqual">
      <formula>K103</formula>
    </cfRule>
  </conditionalFormatting>
  <conditionalFormatting sqref="O87">
    <cfRule type="cellIs" dxfId="402" priority="19" operator="notEqual">
      <formula>O101</formula>
    </cfRule>
  </conditionalFormatting>
  <conditionalFormatting sqref="M135 O135">
    <cfRule type="cellIs" dxfId="401" priority="13" operator="notEqual">
      <formula>0</formula>
    </cfRule>
    <cfRule type="cellIs" dxfId="400" priority="14" operator="equal">
      <formula>0</formula>
    </cfRule>
  </conditionalFormatting>
  <conditionalFormatting sqref="P135">
    <cfRule type="cellIs" dxfId="399" priority="11" operator="notEqual">
      <formula>0</formula>
    </cfRule>
    <cfRule type="cellIs" dxfId="398" priority="12" operator="equal">
      <formula>0</formula>
    </cfRule>
  </conditionalFormatting>
  <conditionalFormatting sqref="K135">
    <cfRule type="cellIs" dxfId="397" priority="3" operator="notEqual">
      <formula>0</formula>
    </cfRule>
    <cfRule type="cellIs" dxfId="396" priority="4" operator="equal">
      <formula>0</formula>
    </cfRule>
  </conditionalFormatting>
  <conditionalFormatting sqref="L135">
    <cfRule type="cellIs" dxfId="395" priority="1" operator="notEqual">
      <formula>0</formula>
    </cfRule>
    <cfRule type="cellIs" dxfId="394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40.5703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4.85546875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229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9683612.370000001</v>
      </c>
      <c r="L12" s="248"/>
      <c r="M12" s="148">
        <v>9683612.370000001</v>
      </c>
      <c r="N12" s="249"/>
      <c r="O12" s="247">
        <v>5746632</v>
      </c>
      <c r="P12" s="148">
        <v>15430244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2584709.29</v>
      </c>
      <c r="L13" s="245">
        <v>0</v>
      </c>
      <c r="M13" s="148">
        <v>2584709.29</v>
      </c>
      <c r="N13" s="177"/>
      <c r="O13" s="245">
        <v>0</v>
      </c>
      <c r="P13" s="148">
        <v>2584709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187169</v>
      </c>
      <c r="L15" s="245">
        <v>0</v>
      </c>
      <c r="M15" s="148">
        <v>187169</v>
      </c>
      <c r="N15" s="177"/>
      <c r="O15" s="245">
        <v>0</v>
      </c>
      <c r="P15" s="148">
        <v>187169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1854621.34</v>
      </c>
      <c r="L16" s="245">
        <v>0</v>
      </c>
      <c r="M16" s="148">
        <v>1854621.34</v>
      </c>
      <c r="N16" s="177"/>
      <c r="O16" s="245">
        <v>0</v>
      </c>
      <c r="P16" s="148">
        <v>1854621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1044384</v>
      </c>
      <c r="P17" s="148">
        <v>1044384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27467107.330000002</v>
      </c>
      <c r="L18" s="245">
        <v>0</v>
      </c>
      <c r="M18" s="148">
        <v>27467107.330000002</v>
      </c>
      <c r="N18" s="177"/>
      <c r="O18" s="245">
        <v>0</v>
      </c>
      <c r="P18" s="148">
        <v>27467107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142102.35</v>
      </c>
      <c r="L19" s="245">
        <v>0</v>
      </c>
      <c r="M19" s="148">
        <v>142102.35</v>
      </c>
      <c r="N19" s="177"/>
      <c r="O19" s="245">
        <v>0</v>
      </c>
      <c r="P19" s="148">
        <v>142102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34594.32</v>
      </c>
      <c r="L20" s="245">
        <v>0</v>
      </c>
      <c r="M20" s="148">
        <v>34594.32</v>
      </c>
      <c r="N20" s="177"/>
      <c r="O20" s="245">
        <v>0</v>
      </c>
      <c r="P20" s="148">
        <v>34594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736884.55</v>
      </c>
      <c r="L21" s="245">
        <v>0</v>
      </c>
      <c r="M21" s="148">
        <v>736884.55</v>
      </c>
      <c r="N21" s="177"/>
      <c r="O21" s="245">
        <v>103434</v>
      </c>
      <c r="P21" s="148">
        <v>840319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17520.599999999999</v>
      </c>
      <c r="L22" s="245">
        <v>0</v>
      </c>
      <c r="M22" s="148">
        <v>17520.599999999999</v>
      </c>
      <c r="N22" s="177"/>
      <c r="O22" s="245">
        <v>0</v>
      </c>
      <c r="P22" s="148">
        <v>17521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42708321.149999999</v>
      </c>
      <c r="L25" s="252">
        <v>0</v>
      </c>
      <c r="M25" s="253">
        <v>42708321</v>
      </c>
      <c r="N25" s="178"/>
      <c r="O25" s="253">
        <v>6894450</v>
      </c>
      <c r="P25" s="253">
        <v>49602770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9427867.7300000004</v>
      </c>
      <c r="L28" s="254">
        <v>0</v>
      </c>
      <c r="M28" s="148">
        <v>9427867.7300000004</v>
      </c>
      <c r="N28" s="177"/>
      <c r="O28" s="245">
        <v>1447913</v>
      </c>
      <c r="P28" s="148">
        <v>10875781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72773</v>
      </c>
      <c r="P29" s="148">
        <v>72773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600000</v>
      </c>
      <c r="L30" s="245">
        <v>0</v>
      </c>
      <c r="M30" s="148">
        <v>600000</v>
      </c>
      <c r="N30" s="177"/>
      <c r="O30" s="245">
        <v>85444406</v>
      </c>
      <c r="P30" s="148">
        <v>86044406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380343</v>
      </c>
      <c r="L32" s="245">
        <v>0</v>
      </c>
      <c r="M32" s="148">
        <v>380343</v>
      </c>
      <c r="N32" s="177"/>
      <c r="O32" s="245">
        <v>92812</v>
      </c>
      <c r="P32" s="148">
        <v>473155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63224815.20000001</v>
      </c>
      <c r="L33" s="245">
        <v>0</v>
      </c>
      <c r="M33" s="148">
        <v>63224815.20000001</v>
      </c>
      <c r="N33" s="177"/>
      <c r="O33" s="245">
        <v>3251683</v>
      </c>
      <c r="P33" s="148">
        <v>66476498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24645739.77</v>
      </c>
      <c r="L34" s="245">
        <v>0</v>
      </c>
      <c r="M34" s="148">
        <v>24645739.77</v>
      </c>
      <c r="N34" s="177"/>
      <c r="O34" s="245">
        <v>18045858</v>
      </c>
      <c r="P34" s="148">
        <v>42691598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98278765.700000003</v>
      </c>
      <c r="L37" s="252">
        <v>0</v>
      </c>
      <c r="M37" s="185">
        <v>98278766</v>
      </c>
      <c r="N37" s="177"/>
      <c r="O37" s="185">
        <v>108355445</v>
      </c>
      <c r="P37" s="185">
        <v>206634211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140987086.84999999</v>
      </c>
      <c r="L39" s="256">
        <v>0</v>
      </c>
      <c r="M39" s="204">
        <v>140987087</v>
      </c>
      <c r="N39" s="183"/>
      <c r="O39" s="70">
        <v>115249895</v>
      </c>
      <c r="P39" s="70">
        <v>256236981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7251220</v>
      </c>
      <c r="L43" s="244">
        <v>0</v>
      </c>
      <c r="M43" s="148">
        <v>7251220</v>
      </c>
      <c r="N43" s="177"/>
      <c r="O43" s="245">
        <v>0</v>
      </c>
      <c r="P43" s="148">
        <v>7251220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1666289</v>
      </c>
      <c r="L44" s="244">
        <v>0</v>
      </c>
      <c r="M44" s="148">
        <v>1666289</v>
      </c>
      <c r="N44" s="177"/>
      <c r="O44" s="245">
        <v>0</v>
      </c>
      <c r="P44" s="148">
        <v>1666289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362750</v>
      </c>
      <c r="L45" s="244">
        <v>0</v>
      </c>
      <c r="M45" s="148">
        <v>362750</v>
      </c>
      <c r="N45" s="177"/>
      <c r="O45" s="245">
        <v>0</v>
      </c>
      <c r="P45" s="148">
        <v>362750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9280259</v>
      </c>
      <c r="L50" s="259">
        <v>0</v>
      </c>
      <c r="M50" s="240">
        <v>9280259</v>
      </c>
      <c r="N50" s="239"/>
      <c r="O50" s="240">
        <v>0</v>
      </c>
      <c r="P50" s="240">
        <v>9280259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150267345.84999999</v>
      </c>
      <c r="L51" s="259">
        <v>0</v>
      </c>
      <c r="M51" s="240">
        <v>150267346</v>
      </c>
      <c r="N51" s="239"/>
      <c r="O51" s="240">
        <v>115249895</v>
      </c>
      <c r="P51" s="70">
        <v>265517240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1536767.74</v>
      </c>
      <c r="L55" s="244">
        <v>0</v>
      </c>
      <c r="M55" s="260">
        <v>1536767.74</v>
      </c>
      <c r="N55" s="249"/>
      <c r="O55" s="247">
        <v>424974</v>
      </c>
      <c r="P55" s="148">
        <v>1961742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1295811.03</v>
      </c>
      <c r="L57" s="244">
        <v>0</v>
      </c>
      <c r="M57" s="148">
        <v>1295811.03</v>
      </c>
      <c r="N57" s="178"/>
      <c r="O57" s="245">
        <v>0</v>
      </c>
      <c r="P57" s="148">
        <v>1295811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557</v>
      </c>
      <c r="L59" s="244">
        <v>0</v>
      </c>
      <c r="M59" s="148">
        <v>557</v>
      </c>
      <c r="N59" s="178"/>
      <c r="O59" s="245">
        <v>0</v>
      </c>
      <c r="P59" s="148">
        <v>557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25277132.789999999</v>
      </c>
      <c r="L61" s="244">
        <v>0</v>
      </c>
      <c r="M61" s="148">
        <v>25277132.789999999</v>
      </c>
      <c r="N61" s="178"/>
      <c r="O61" s="245">
        <v>29348</v>
      </c>
      <c r="P61" s="148">
        <v>25306481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327216.42</v>
      </c>
      <c r="L63" s="244">
        <v>0</v>
      </c>
      <c r="M63" s="148">
        <v>327216.42</v>
      </c>
      <c r="N63" s="178"/>
      <c r="O63" s="245">
        <v>35327</v>
      </c>
      <c r="P63" s="148">
        <v>362543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170004</v>
      </c>
      <c r="P65" s="148">
        <v>170004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200000</v>
      </c>
      <c r="P66" s="148">
        <v>200000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590000</v>
      </c>
      <c r="L67" s="244">
        <v>0</v>
      </c>
      <c r="M67" s="148">
        <v>590000</v>
      </c>
      <c r="N67" s="178"/>
      <c r="O67" s="245"/>
      <c r="P67" s="148">
        <v>590000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259541.16</v>
      </c>
      <c r="L71" s="244">
        <v>0</v>
      </c>
      <c r="M71" s="148">
        <v>259541.16</v>
      </c>
      <c r="N71" s="181"/>
      <c r="O71" s="245">
        <v>0</v>
      </c>
      <c r="P71" s="148">
        <v>259541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80231</v>
      </c>
      <c r="L73" s="244">
        <v>0</v>
      </c>
      <c r="M73" s="148">
        <v>80231</v>
      </c>
      <c r="N73" s="181"/>
      <c r="O73" s="245">
        <v>0</v>
      </c>
      <c r="P73" s="148">
        <v>80231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34698</v>
      </c>
      <c r="L74" s="244">
        <v>0</v>
      </c>
      <c r="M74" s="148">
        <v>34698</v>
      </c>
      <c r="N74" s="181"/>
      <c r="O74" s="245">
        <v>0</v>
      </c>
      <c r="P74" s="148">
        <v>34698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9750</v>
      </c>
      <c r="P75" s="251">
        <v>9750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29401955.140000001</v>
      </c>
      <c r="L77" s="264">
        <v>0</v>
      </c>
      <c r="M77" s="70">
        <v>29401955</v>
      </c>
      <c r="N77" s="178"/>
      <c r="O77" s="70">
        <v>869403</v>
      </c>
      <c r="P77" s="70">
        <v>30271358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229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314995</v>
      </c>
      <c r="P87" s="148">
        <v>314995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380343</v>
      </c>
      <c r="P88" s="148">
        <v>380343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2881390.76</v>
      </c>
      <c r="L89" s="244"/>
      <c r="M89" s="148">
        <v>2881390.76</v>
      </c>
      <c r="N89" s="178"/>
      <c r="O89" s="245">
        <v>0</v>
      </c>
      <c r="P89" s="148">
        <v>2881391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3304156.15</v>
      </c>
      <c r="L93" s="244">
        <v>0</v>
      </c>
      <c r="M93" s="148">
        <v>3304156.15</v>
      </c>
      <c r="N93" s="178"/>
      <c r="O93" s="245">
        <v>0</v>
      </c>
      <c r="P93" s="148">
        <v>3304156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20111332</v>
      </c>
      <c r="L94" s="244">
        <v>0</v>
      </c>
      <c r="M94" s="148">
        <v>20111332</v>
      </c>
      <c r="N94" s="178"/>
      <c r="O94" s="245">
        <v>0</v>
      </c>
      <c r="P94" s="148">
        <v>20111332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7615777</v>
      </c>
      <c r="L95" s="244">
        <v>0</v>
      </c>
      <c r="M95" s="148">
        <v>7615777</v>
      </c>
      <c r="N95" s="178"/>
      <c r="O95" s="245">
        <v>0</v>
      </c>
      <c r="P95" s="148">
        <v>7615777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983757</v>
      </c>
      <c r="L96" s="244">
        <v>0</v>
      </c>
      <c r="M96" s="148">
        <v>983757</v>
      </c>
      <c r="N96" s="181"/>
      <c r="O96" s="245">
        <v>0</v>
      </c>
      <c r="P96" s="148">
        <v>983757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33617</v>
      </c>
      <c r="P97" s="251">
        <v>33617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34896412.909999996</v>
      </c>
      <c r="L99" s="185">
        <v>0</v>
      </c>
      <c r="M99" s="203">
        <v>34896413</v>
      </c>
      <c r="N99" s="178"/>
      <c r="O99" s="203">
        <v>728955</v>
      </c>
      <c r="P99" s="203">
        <v>35625368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64298368.049999997</v>
      </c>
      <c r="L101" s="265">
        <v>0</v>
      </c>
      <c r="M101" s="204">
        <v>64298368</v>
      </c>
      <c r="N101" s="183"/>
      <c r="O101" s="70">
        <v>1598358</v>
      </c>
      <c r="P101" s="70">
        <v>65896726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805826</v>
      </c>
      <c r="L105" s="244">
        <v>0</v>
      </c>
      <c r="M105" s="148">
        <v>805826</v>
      </c>
      <c r="N105" s="178"/>
      <c r="O105" s="245">
        <v>0</v>
      </c>
      <c r="P105" s="148">
        <v>805826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890801</v>
      </c>
      <c r="L106" s="244">
        <v>0</v>
      </c>
      <c r="M106" s="148">
        <v>890801</v>
      </c>
      <c r="N106" s="178"/>
      <c r="O106" s="245">
        <v>0</v>
      </c>
      <c r="P106" s="148">
        <v>890801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16360</v>
      </c>
      <c r="L107" s="244"/>
      <c r="M107" s="148">
        <v>16360</v>
      </c>
      <c r="N107" s="178"/>
      <c r="O107" s="245">
        <v>0</v>
      </c>
      <c r="P107" s="148">
        <v>16360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163772</v>
      </c>
      <c r="P108" s="148">
        <v>163772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1712987</v>
      </c>
      <c r="L112" s="259">
        <v>0</v>
      </c>
      <c r="M112" s="240">
        <v>1712987</v>
      </c>
      <c r="N112" s="239"/>
      <c r="O112" s="240">
        <v>163772</v>
      </c>
      <c r="P112" s="81">
        <v>1876759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66011355.049999997</v>
      </c>
      <c r="L113" s="240">
        <v>0</v>
      </c>
      <c r="M113" s="240">
        <v>66011355</v>
      </c>
      <c r="N113" s="239"/>
      <c r="O113" s="240">
        <v>1762130</v>
      </c>
      <c r="P113" s="240">
        <v>67773485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84399164.209999993</v>
      </c>
      <c r="L116" s="244">
        <v>0</v>
      </c>
      <c r="M116" s="148">
        <v>84399164.209999993</v>
      </c>
      <c r="N116" s="178"/>
      <c r="O116" s="245">
        <v>20812543</v>
      </c>
      <c r="P116" s="148">
        <v>105211707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600000</v>
      </c>
      <c r="L119" s="244">
        <v>0</v>
      </c>
      <c r="M119" s="148">
        <v>600000</v>
      </c>
      <c r="N119" s="178"/>
      <c r="O119" s="245">
        <v>72213145</v>
      </c>
      <c r="P119" s="148">
        <v>72813145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3270691</v>
      </c>
      <c r="P121" s="148">
        <v>3270691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1642517.4500000002</v>
      </c>
      <c r="L122" s="244">
        <v>0</v>
      </c>
      <c r="M122" s="148">
        <v>1642517.4500000002</v>
      </c>
      <c r="N122" s="178"/>
      <c r="O122" s="245">
        <v>0</v>
      </c>
      <c r="P122" s="148">
        <v>1642517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27949.920000000013</v>
      </c>
      <c r="L123" s="244">
        <v>0</v>
      </c>
      <c r="M123" s="148">
        <v>27949.920000000013</v>
      </c>
      <c r="N123" s="178"/>
      <c r="O123" s="245">
        <v>14913328</v>
      </c>
      <c r="P123" s="148">
        <v>14941278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10931502.889999999</v>
      </c>
      <c r="L124" s="244">
        <v>0</v>
      </c>
      <c r="M124" s="148">
        <v>10931502.889999999</v>
      </c>
      <c r="N124" s="178"/>
      <c r="O124" s="245">
        <v>0</v>
      </c>
      <c r="P124" s="148">
        <v>10931503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2278158</v>
      </c>
      <c r="P125" s="148">
        <v>2278158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-13345143.67</v>
      </c>
      <c r="L127" s="257">
        <v>0</v>
      </c>
      <c r="M127" s="251">
        <v>-13345143.67</v>
      </c>
      <c r="N127" s="178"/>
      <c r="O127" s="266">
        <v>-100</v>
      </c>
      <c r="P127" s="251">
        <v>-13345244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84255990.799999997</v>
      </c>
      <c r="L129" s="265">
        <v>0</v>
      </c>
      <c r="M129" s="204">
        <v>84255990</v>
      </c>
      <c r="N129" s="183"/>
      <c r="O129" s="204">
        <v>113487765</v>
      </c>
      <c r="P129" s="204">
        <v>197743755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150267345.84999999</v>
      </c>
      <c r="L131" s="259">
        <v>0</v>
      </c>
      <c r="M131" s="240">
        <v>150267345</v>
      </c>
      <c r="N131" s="239"/>
      <c r="O131" s="240">
        <v>115249895</v>
      </c>
      <c r="P131" s="240">
        <v>265517240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28:O35">
    <cfRule type="cellIs" dxfId="393" priority="1" operator="notEqual">
      <formula>0</formula>
    </cfRule>
    <cfRule type="containsBlanks" dxfId="392" priority="2">
      <formula>LEN(TRIM(O28))=0</formula>
    </cfRule>
  </conditionalFormatting>
  <conditionalFormatting sqref="O119 M119 M116 O121:O126 O116 O87:O97 M87:M97 M121:M127 M28:M35 M13:M23 O55:O75 M55:M75">
    <cfRule type="cellIs" dxfId="391" priority="28" operator="notEqual">
      <formula>0</formula>
    </cfRule>
    <cfRule type="containsBlanks" dxfId="390" priority="29">
      <formula>LEN(TRIM(M13))=0</formula>
    </cfRule>
  </conditionalFormatting>
  <conditionalFormatting sqref="M55">
    <cfRule type="cellIs" dxfId="389" priority="27" operator="notEqual">
      <formula>M77</formula>
    </cfRule>
  </conditionalFormatting>
  <conditionalFormatting sqref="O55">
    <cfRule type="cellIs" dxfId="388" priority="26" operator="notEqual">
      <formula>O77</formula>
    </cfRule>
  </conditionalFormatting>
  <conditionalFormatting sqref="M92:M95 K92:K95">
    <cfRule type="cellIs" dxfId="387" priority="25" operator="notEqual">
      <formula>K103</formula>
    </cfRule>
  </conditionalFormatting>
  <conditionalFormatting sqref="O87">
    <cfRule type="cellIs" dxfId="386" priority="24" operator="notEqual">
      <formula>O101</formula>
    </cfRule>
  </conditionalFormatting>
  <conditionalFormatting sqref="M135 O135">
    <cfRule type="cellIs" dxfId="385" priority="18" operator="notEqual">
      <formula>0</formula>
    </cfRule>
    <cfRule type="cellIs" dxfId="384" priority="19" operator="equal">
      <formula>0</formula>
    </cfRule>
  </conditionalFormatting>
  <conditionalFormatting sqref="P135">
    <cfRule type="cellIs" dxfId="383" priority="16" operator="notEqual">
      <formula>0</formula>
    </cfRule>
    <cfRule type="cellIs" dxfId="382" priority="17" operator="equal">
      <formula>0</formula>
    </cfRule>
  </conditionalFormatting>
  <conditionalFormatting sqref="K135">
    <cfRule type="cellIs" dxfId="381" priority="8" operator="notEqual">
      <formula>0</formula>
    </cfRule>
    <cfRule type="cellIs" dxfId="380" priority="9" operator="equal">
      <formula>0</formula>
    </cfRule>
  </conditionalFormatting>
  <conditionalFormatting sqref="L135">
    <cfRule type="cellIs" dxfId="379" priority="6" operator="notEqual">
      <formula>0</formula>
    </cfRule>
    <cfRule type="cellIs" dxfId="378" priority="7" operator="equal">
      <formula>0</formula>
    </cfRule>
  </conditionalFormatting>
  <conditionalFormatting sqref="O12:O23">
    <cfRule type="cellIs" dxfId="377" priority="4" operator="notEqual">
      <formula>0</formula>
    </cfRule>
    <cfRule type="containsBlanks" dxfId="376" priority="5">
      <formula>LEN(TRIM(O12))=0</formula>
    </cfRule>
  </conditionalFormatting>
  <conditionalFormatting sqref="O12">
    <cfRule type="cellIs" dxfId="375" priority="3" operator="notEqual">
      <formula>O25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3.710937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230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7139238.6500000004</v>
      </c>
      <c r="L12" s="248"/>
      <c r="M12" s="148">
        <v>7139238.6500000004</v>
      </c>
      <c r="N12" s="249"/>
      <c r="O12" s="247">
        <v>282462</v>
      </c>
      <c r="P12" s="148">
        <v>7421701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100000</v>
      </c>
      <c r="L13" s="245">
        <v>0</v>
      </c>
      <c r="M13" s="148">
        <v>100000</v>
      </c>
      <c r="N13" s="177"/>
      <c r="O13" s="245">
        <v>0</v>
      </c>
      <c r="P13" s="148">
        <v>100000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5373524</v>
      </c>
      <c r="P14" s="148">
        <v>5373524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31016.67</v>
      </c>
      <c r="L16" s="245">
        <v>0</v>
      </c>
      <c r="M16" s="148">
        <v>31016.67</v>
      </c>
      <c r="N16" s="177"/>
      <c r="O16" s="245">
        <v>0</v>
      </c>
      <c r="P16" s="148">
        <v>31017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5232.7700000000004</v>
      </c>
      <c r="L17" s="245">
        <v>0</v>
      </c>
      <c r="M17" s="148">
        <v>5232.7700000000004</v>
      </c>
      <c r="N17" s="177"/>
      <c r="O17" s="245">
        <v>0</v>
      </c>
      <c r="P17" s="148">
        <v>5233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955077.47</v>
      </c>
      <c r="L18" s="245">
        <v>0</v>
      </c>
      <c r="M18" s="148">
        <v>955077.47</v>
      </c>
      <c r="N18" s="177"/>
      <c r="O18" s="245">
        <v>0</v>
      </c>
      <c r="P18" s="148">
        <v>955077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275977</v>
      </c>
      <c r="L21" s="245">
        <v>0</v>
      </c>
      <c r="M21" s="148">
        <v>275977</v>
      </c>
      <c r="N21" s="177"/>
      <c r="O21" s="245">
        <v>0</v>
      </c>
      <c r="P21" s="148">
        <v>275977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8506542.5599999987</v>
      </c>
      <c r="L25" s="252">
        <v>0</v>
      </c>
      <c r="M25" s="253">
        <v>8506543</v>
      </c>
      <c r="N25" s="178"/>
      <c r="O25" s="253">
        <v>5655986</v>
      </c>
      <c r="P25" s="253">
        <v>14162529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1197613.76</v>
      </c>
      <c r="L28" s="254">
        <v>0</v>
      </c>
      <c r="M28" s="148">
        <v>1197613.76</v>
      </c>
      <c r="N28" s="177"/>
      <c r="O28" s="245">
        <v>4258298</v>
      </c>
      <c r="P28" s="148">
        <v>5455912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14296473</v>
      </c>
      <c r="P30" s="148">
        <v>14296473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49260656.459999993</v>
      </c>
      <c r="L33" s="245">
        <v>0</v>
      </c>
      <c r="M33" s="148">
        <v>49260656.459999993</v>
      </c>
      <c r="N33" s="177"/>
      <c r="O33" s="245">
        <v>0</v>
      </c>
      <c r="P33" s="148">
        <v>49260656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2411211.42</v>
      </c>
      <c r="L34" s="245">
        <v>0</v>
      </c>
      <c r="M34" s="148">
        <v>2411211.42</v>
      </c>
      <c r="N34" s="177"/>
      <c r="O34" s="245">
        <v>0</v>
      </c>
      <c r="P34" s="148">
        <v>2411211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490422</v>
      </c>
      <c r="P35" s="251">
        <v>490422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52869481.639999993</v>
      </c>
      <c r="L37" s="252">
        <v>0</v>
      </c>
      <c r="M37" s="185">
        <v>52869482</v>
      </c>
      <c r="N37" s="177"/>
      <c r="O37" s="185">
        <v>19045193</v>
      </c>
      <c r="P37" s="185">
        <v>71914674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61376024.199999988</v>
      </c>
      <c r="L39" s="256">
        <v>0</v>
      </c>
      <c r="M39" s="204">
        <v>61376025</v>
      </c>
      <c r="N39" s="183"/>
      <c r="O39" s="70">
        <v>24701179</v>
      </c>
      <c r="P39" s="70">
        <v>86077203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3051320</v>
      </c>
      <c r="L43" s="244">
        <v>0</v>
      </c>
      <c r="M43" s="148">
        <v>3051320</v>
      </c>
      <c r="N43" s="177"/>
      <c r="O43" s="245">
        <v>0</v>
      </c>
      <c r="P43" s="148">
        <v>3051320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582820</v>
      </c>
      <c r="L44" s="244">
        <v>0</v>
      </c>
      <c r="M44" s="148">
        <v>582820</v>
      </c>
      <c r="N44" s="177"/>
      <c r="O44" s="245">
        <v>0</v>
      </c>
      <c r="P44" s="148">
        <v>582820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160494</v>
      </c>
      <c r="L45" s="244">
        <v>0</v>
      </c>
      <c r="M45" s="148">
        <v>160494</v>
      </c>
      <c r="N45" s="177"/>
      <c r="O45" s="245">
        <v>0</v>
      </c>
      <c r="P45" s="148">
        <v>160494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3794634</v>
      </c>
      <c r="L50" s="259">
        <v>0</v>
      </c>
      <c r="M50" s="240">
        <v>3794634</v>
      </c>
      <c r="N50" s="239"/>
      <c r="O50" s="240">
        <v>0</v>
      </c>
      <c r="P50" s="240">
        <v>3794634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65170658.199999988</v>
      </c>
      <c r="L51" s="259">
        <v>0</v>
      </c>
      <c r="M51" s="240">
        <v>65170659</v>
      </c>
      <c r="N51" s="239"/>
      <c r="O51" s="240">
        <v>24701179</v>
      </c>
      <c r="P51" s="70">
        <v>89871837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194851.27999999997</v>
      </c>
      <c r="L55" s="244">
        <v>0</v>
      </c>
      <c r="M55" s="260">
        <v>194851.27999999997</v>
      </c>
      <c r="N55" s="249"/>
      <c r="O55" s="247">
        <v>19354</v>
      </c>
      <c r="P55" s="148">
        <v>214205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295974.01999999996</v>
      </c>
      <c r="L57" s="244">
        <v>0</v>
      </c>
      <c r="M57" s="148">
        <v>295974.01999999996</v>
      </c>
      <c r="N57" s="178"/>
      <c r="O57" s="245">
        <v>0</v>
      </c>
      <c r="P57" s="148">
        <v>295974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2060.09</v>
      </c>
      <c r="L59" s="244">
        <v>0</v>
      </c>
      <c r="M59" s="148">
        <v>2060.09</v>
      </c>
      <c r="N59" s="178"/>
      <c r="O59" s="245">
        <v>0</v>
      </c>
      <c r="P59" s="148">
        <v>2060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61409.75</v>
      </c>
      <c r="L61" s="244">
        <v>0</v>
      </c>
      <c r="M61" s="148">
        <v>61409.75</v>
      </c>
      <c r="N61" s="178"/>
      <c r="O61" s="245">
        <v>0</v>
      </c>
      <c r="P61" s="148">
        <v>61410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58195.01</v>
      </c>
      <c r="L63" s="244">
        <v>0</v>
      </c>
      <c r="M63" s="148">
        <v>58195.01</v>
      </c>
      <c r="N63" s="178"/>
      <c r="O63" s="245">
        <v>0</v>
      </c>
      <c r="P63" s="148">
        <v>58195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200000</v>
      </c>
      <c r="L71" s="244">
        <v>0</v>
      </c>
      <c r="M71" s="148">
        <v>200000</v>
      </c>
      <c r="N71" s="181"/>
      <c r="O71" s="245">
        <v>0</v>
      </c>
      <c r="P71" s="148">
        <v>200000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30488</v>
      </c>
      <c r="L73" s="244">
        <v>0</v>
      </c>
      <c r="M73" s="148">
        <v>30488</v>
      </c>
      <c r="N73" s="181"/>
      <c r="O73" s="245">
        <v>0</v>
      </c>
      <c r="P73" s="148">
        <v>30488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6835</v>
      </c>
      <c r="L74" s="244">
        <v>0</v>
      </c>
      <c r="M74" s="148">
        <v>6835</v>
      </c>
      <c r="N74" s="181"/>
      <c r="O74" s="245">
        <v>0</v>
      </c>
      <c r="P74" s="148">
        <v>6835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849813.14999999991</v>
      </c>
      <c r="L77" s="264">
        <v>0</v>
      </c>
      <c r="M77" s="70">
        <v>849813</v>
      </c>
      <c r="N77" s="178"/>
      <c r="O77" s="70">
        <v>19354</v>
      </c>
      <c r="P77" s="70">
        <v>869167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230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1658128.92</v>
      </c>
      <c r="L93" s="244">
        <v>0</v>
      </c>
      <c r="M93" s="148">
        <v>1658128.92</v>
      </c>
      <c r="N93" s="178"/>
      <c r="O93" s="245">
        <v>0</v>
      </c>
      <c r="P93" s="148">
        <v>1658129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8232990</v>
      </c>
      <c r="L94" s="244">
        <v>0</v>
      </c>
      <c r="M94" s="148">
        <v>8232990</v>
      </c>
      <c r="N94" s="178"/>
      <c r="O94" s="245">
        <v>0</v>
      </c>
      <c r="P94" s="148">
        <v>8232990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2894041</v>
      </c>
      <c r="L95" s="244">
        <v>0</v>
      </c>
      <c r="M95" s="148">
        <v>2894041</v>
      </c>
      <c r="N95" s="178"/>
      <c r="O95" s="245">
        <v>0</v>
      </c>
      <c r="P95" s="148">
        <v>2894041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47449</v>
      </c>
      <c r="L96" s="244">
        <v>0</v>
      </c>
      <c r="M96" s="148">
        <v>47449</v>
      </c>
      <c r="N96" s="181"/>
      <c r="O96" s="245">
        <v>0</v>
      </c>
      <c r="P96" s="148">
        <v>47449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12832608.92</v>
      </c>
      <c r="L99" s="185">
        <v>0</v>
      </c>
      <c r="M99" s="203">
        <v>12832609</v>
      </c>
      <c r="N99" s="178"/>
      <c r="O99" s="203">
        <v>0</v>
      </c>
      <c r="P99" s="203">
        <v>12832609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13682422.07</v>
      </c>
      <c r="L101" s="265">
        <v>0</v>
      </c>
      <c r="M101" s="204">
        <v>13682422</v>
      </c>
      <c r="N101" s="183"/>
      <c r="O101" s="70">
        <v>19354</v>
      </c>
      <c r="P101" s="70">
        <v>13701776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445927</v>
      </c>
      <c r="L105" s="244">
        <v>0</v>
      </c>
      <c r="M105" s="148">
        <v>445927</v>
      </c>
      <c r="N105" s="178"/>
      <c r="O105" s="245">
        <v>0</v>
      </c>
      <c r="P105" s="148">
        <v>445927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405177</v>
      </c>
      <c r="L106" s="244">
        <v>0</v>
      </c>
      <c r="M106" s="148">
        <v>405177</v>
      </c>
      <c r="N106" s="178"/>
      <c r="O106" s="245">
        <v>0</v>
      </c>
      <c r="P106" s="148">
        <v>405177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212064</v>
      </c>
      <c r="L107" s="244"/>
      <c r="M107" s="148">
        <v>212064</v>
      </c>
      <c r="N107" s="178"/>
      <c r="O107" s="245">
        <v>0</v>
      </c>
      <c r="P107" s="148">
        <v>212064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1063168</v>
      </c>
      <c r="L112" s="259">
        <v>0</v>
      </c>
      <c r="M112" s="240">
        <v>1063168</v>
      </c>
      <c r="N112" s="239"/>
      <c r="O112" s="240">
        <v>0</v>
      </c>
      <c r="P112" s="81">
        <v>1063168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14745590.07</v>
      </c>
      <c r="L113" s="240">
        <v>0</v>
      </c>
      <c r="M113" s="240">
        <v>14745590</v>
      </c>
      <c r="N113" s="239"/>
      <c r="O113" s="240">
        <v>19354</v>
      </c>
      <c r="P113" s="240">
        <v>14764944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51671867.880000003</v>
      </c>
      <c r="L116" s="244">
        <v>0</v>
      </c>
      <c r="M116" s="148">
        <v>51671867.880000003</v>
      </c>
      <c r="N116" s="178"/>
      <c r="O116" s="245">
        <v>0</v>
      </c>
      <c r="P116" s="148">
        <v>51671868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7479332</v>
      </c>
      <c r="P119" s="148">
        <v>7479332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669291.99</v>
      </c>
      <c r="L122" s="244">
        <v>0</v>
      </c>
      <c r="M122" s="148">
        <v>669291.99</v>
      </c>
      <c r="N122" s="178"/>
      <c r="O122" s="245">
        <v>0</v>
      </c>
      <c r="P122" s="148">
        <v>669292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602947.61</v>
      </c>
      <c r="L123" s="244">
        <v>0</v>
      </c>
      <c r="M123" s="148">
        <v>602947.61</v>
      </c>
      <c r="N123" s="178"/>
      <c r="O123" s="245">
        <v>11823109</v>
      </c>
      <c r="P123" s="148">
        <v>12426057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1917706.99</v>
      </c>
      <c r="L124" s="244">
        <v>0</v>
      </c>
      <c r="M124" s="148">
        <v>1917706.99</v>
      </c>
      <c r="N124" s="178"/>
      <c r="O124" s="245">
        <v>0</v>
      </c>
      <c r="P124" s="148">
        <v>1917707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-4436746.34</v>
      </c>
      <c r="L127" s="257">
        <v>0</v>
      </c>
      <c r="M127" s="251">
        <v>-4436746.34</v>
      </c>
      <c r="N127" s="178"/>
      <c r="O127" s="266">
        <v>5379384</v>
      </c>
      <c r="P127" s="251">
        <v>942637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50425068.13000001</v>
      </c>
      <c r="L129" s="265">
        <v>0</v>
      </c>
      <c r="M129" s="204">
        <v>50425069</v>
      </c>
      <c r="N129" s="183"/>
      <c r="O129" s="204">
        <v>24681825</v>
      </c>
      <c r="P129" s="204">
        <v>75106893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65170658.20000001</v>
      </c>
      <c r="L131" s="259">
        <v>0</v>
      </c>
      <c r="M131" s="240">
        <v>65170659</v>
      </c>
      <c r="N131" s="239"/>
      <c r="O131" s="240">
        <v>24701179</v>
      </c>
      <c r="P131" s="240">
        <v>89871837</v>
      </c>
    </row>
    <row r="132" spans="1:16" s="146" customFormat="1" ht="15.7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0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74" priority="24" operator="notEqual">
      <formula>0</formula>
    </cfRule>
    <cfRule type="containsBlanks" dxfId="373" priority="25">
      <formula>LEN(TRIM(M12))=0</formula>
    </cfRule>
  </conditionalFormatting>
  <conditionalFormatting sqref="O12">
    <cfRule type="cellIs" dxfId="372" priority="23" operator="notEqual">
      <formula>O25</formula>
    </cfRule>
  </conditionalFormatting>
  <conditionalFormatting sqref="M55">
    <cfRule type="cellIs" dxfId="371" priority="22" operator="notEqual">
      <formula>M77</formula>
    </cfRule>
  </conditionalFormatting>
  <conditionalFormatting sqref="O55">
    <cfRule type="cellIs" dxfId="370" priority="21" operator="notEqual">
      <formula>O77</formula>
    </cfRule>
  </conditionalFormatting>
  <conditionalFormatting sqref="M92:M95 K92:K95">
    <cfRule type="cellIs" dxfId="369" priority="20" operator="notEqual">
      <formula>K103</formula>
    </cfRule>
  </conditionalFormatting>
  <conditionalFormatting sqref="O87">
    <cfRule type="cellIs" dxfId="368" priority="19" operator="notEqual">
      <formula>O101</formula>
    </cfRule>
  </conditionalFormatting>
  <conditionalFormatting sqref="M135 O135">
    <cfRule type="cellIs" dxfId="367" priority="13" operator="notEqual">
      <formula>0</formula>
    </cfRule>
    <cfRule type="cellIs" dxfId="366" priority="14" operator="equal">
      <formula>0</formula>
    </cfRule>
  </conditionalFormatting>
  <conditionalFormatting sqref="P135">
    <cfRule type="cellIs" dxfId="365" priority="11" operator="notEqual">
      <formula>0</formula>
    </cfRule>
    <cfRule type="cellIs" dxfId="364" priority="12" operator="equal">
      <formula>0</formula>
    </cfRule>
  </conditionalFormatting>
  <conditionalFormatting sqref="K135">
    <cfRule type="cellIs" dxfId="363" priority="3" operator="notEqual">
      <formula>0</formula>
    </cfRule>
    <cfRule type="cellIs" dxfId="362" priority="4" operator="equal">
      <formula>0</formula>
    </cfRule>
  </conditionalFormatting>
  <conditionalFormatting sqref="L135">
    <cfRule type="cellIs" dxfId="361" priority="1" operator="notEqual">
      <formula>0</formula>
    </cfRule>
    <cfRule type="cellIs" dxfId="36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44.285156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260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26160476.859999999</v>
      </c>
      <c r="L12" s="248"/>
      <c r="M12" s="148">
        <v>26160476.859999999</v>
      </c>
      <c r="N12" s="249"/>
      <c r="O12" s="247">
        <v>43451</v>
      </c>
      <c r="P12" s="148">
        <v>26203928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8805536.8900000006</v>
      </c>
      <c r="L13" s="245">
        <v>0</v>
      </c>
      <c r="M13" s="148">
        <v>8805536.8900000006</v>
      </c>
      <c r="N13" s="177"/>
      <c r="O13" s="245">
        <v>13093944</v>
      </c>
      <c r="P13" s="148">
        <v>21899481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2508118.34</v>
      </c>
      <c r="L16" s="245">
        <v>0</v>
      </c>
      <c r="M16" s="148">
        <v>2508118.34</v>
      </c>
      <c r="N16" s="177"/>
      <c r="O16" s="245">
        <v>100000</v>
      </c>
      <c r="P16" s="148">
        <v>2608118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14905.16</v>
      </c>
      <c r="L17" s="245">
        <v>0</v>
      </c>
      <c r="M17" s="148">
        <v>14905.16</v>
      </c>
      <c r="N17" s="177"/>
      <c r="O17" s="245">
        <v>0</v>
      </c>
      <c r="P17" s="148">
        <v>14905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17504645.23</v>
      </c>
      <c r="L18" s="245">
        <v>0</v>
      </c>
      <c r="M18" s="148">
        <v>17504645.23</v>
      </c>
      <c r="N18" s="177"/>
      <c r="O18" s="245">
        <v>0</v>
      </c>
      <c r="P18" s="148">
        <v>17504645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2339086.71</v>
      </c>
      <c r="L19" s="245">
        <v>0</v>
      </c>
      <c r="M19" s="148">
        <v>2339086.71</v>
      </c>
      <c r="N19" s="177"/>
      <c r="O19" s="245">
        <v>5245062</v>
      </c>
      <c r="P19" s="148">
        <v>7584149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1048595.8599999999</v>
      </c>
      <c r="L21" s="245">
        <v>0</v>
      </c>
      <c r="M21" s="148">
        <v>1048595.8599999999</v>
      </c>
      <c r="N21" s="177"/>
      <c r="O21" s="245">
        <v>0</v>
      </c>
      <c r="P21" s="148">
        <v>1048596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4494</v>
      </c>
      <c r="L22" s="245">
        <v>0</v>
      </c>
      <c r="M22" s="148">
        <v>4494</v>
      </c>
      <c r="N22" s="177"/>
      <c r="O22" s="245">
        <v>0</v>
      </c>
      <c r="P22" s="148">
        <v>4494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58385859.050000004</v>
      </c>
      <c r="L25" s="252">
        <v>0</v>
      </c>
      <c r="M25" s="253">
        <v>58385859</v>
      </c>
      <c r="N25" s="178"/>
      <c r="O25" s="253">
        <v>18482457</v>
      </c>
      <c r="P25" s="253">
        <v>76868316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37712732.960000001</v>
      </c>
      <c r="L28" s="254">
        <v>0</v>
      </c>
      <c r="M28" s="148">
        <v>37712732.960000001</v>
      </c>
      <c r="N28" s="177"/>
      <c r="O28" s="245">
        <v>0</v>
      </c>
      <c r="P28" s="148">
        <v>37712733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1441289</v>
      </c>
      <c r="P29" s="148">
        <v>1441289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203.13</v>
      </c>
      <c r="L30" s="245">
        <v>0</v>
      </c>
      <c r="M30" s="148">
        <v>203.13</v>
      </c>
      <c r="N30" s="177"/>
      <c r="O30" s="245">
        <v>31869373</v>
      </c>
      <c r="P30" s="148">
        <v>31869576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152564458.49000001</v>
      </c>
      <c r="L33" s="245">
        <v>0</v>
      </c>
      <c r="M33" s="148">
        <v>152564458.49000001</v>
      </c>
      <c r="N33" s="177"/>
      <c r="O33" s="245">
        <v>0</v>
      </c>
      <c r="P33" s="148">
        <v>152564458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18967657.91</v>
      </c>
      <c r="L34" s="245">
        <v>0</v>
      </c>
      <c r="M34" s="148">
        <v>18967657.91</v>
      </c>
      <c r="N34" s="177"/>
      <c r="O34" s="245">
        <v>3083426</v>
      </c>
      <c r="P34" s="148">
        <v>22051084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229850</v>
      </c>
      <c r="P35" s="251">
        <v>229850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209245052.49000001</v>
      </c>
      <c r="L37" s="252">
        <v>0</v>
      </c>
      <c r="M37" s="185">
        <v>209245052</v>
      </c>
      <c r="N37" s="177"/>
      <c r="O37" s="185">
        <v>36623938</v>
      </c>
      <c r="P37" s="185">
        <v>245868990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267630911.54000002</v>
      </c>
      <c r="L39" s="256">
        <v>0</v>
      </c>
      <c r="M39" s="204">
        <v>267630911</v>
      </c>
      <c r="N39" s="183"/>
      <c r="O39" s="70">
        <v>55106395</v>
      </c>
      <c r="P39" s="70">
        <v>322737306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13316417</v>
      </c>
      <c r="L43" s="244">
        <v>0</v>
      </c>
      <c r="M43" s="148">
        <v>13316417</v>
      </c>
      <c r="N43" s="177"/>
      <c r="O43" s="245">
        <v>0</v>
      </c>
      <c r="P43" s="148">
        <v>13316417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2742914</v>
      </c>
      <c r="L44" s="244">
        <v>0</v>
      </c>
      <c r="M44" s="148">
        <v>2742914</v>
      </c>
      <c r="N44" s="177"/>
      <c r="O44" s="245">
        <v>0</v>
      </c>
      <c r="P44" s="148">
        <v>2742914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388684</v>
      </c>
      <c r="L45" s="244">
        <v>0</v>
      </c>
      <c r="M45" s="148">
        <v>388684</v>
      </c>
      <c r="N45" s="177"/>
      <c r="O45" s="245">
        <v>0</v>
      </c>
      <c r="P45" s="148">
        <v>388684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16448015</v>
      </c>
      <c r="L50" s="259">
        <v>0</v>
      </c>
      <c r="M50" s="240">
        <v>16448015</v>
      </c>
      <c r="N50" s="239"/>
      <c r="O50" s="240">
        <v>0</v>
      </c>
      <c r="P50" s="240">
        <v>16448015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284078926.54000002</v>
      </c>
      <c r="L51" s="259">
        <v>0</v>
      </c>
      <c r="M51" s="240">
        <v>284078926</v>
      </c>
      <c r="N51" s="239"/>
      <c r="O51" s="240">
        <v>55106395</v>
      </c>
      <c r="P51" s="70">
        <v>339185321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2243440.4700000002</v>
      </c>
      <c r="L55" s="244">
        <v>0</v>
      </c>
      <c r="M55" s="260">
        <v>2243440.4700000002</v>
      </c>
      <c r="N55" s="249"/>
      <c r="O55" s="247">
        <v>2756</v>
      </c>
      <c r="P55" s="148">
        <v>2246196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56325.63</v>
      </c>
      <c r="L56" s="244">
        <v>0</v>
      </c>
      <c r="M56" s="148">
        <v>56325.63</v>
      </c>
      <c r="N56" s="178"/>
      <c r="O56" s="245">
        <v>0</v>
      </c>
      <c r="P56" s="148">
        <v>56326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2364592.52</v>
      </c>
      <c r="L57" s="244">
        <v>0</v>
      </c>
      <c r="M57" s="148">
        <v>2364592.52</v>
      </c>
      <c r="N57" s="178"/>
      <c r="O57" s="245">
        <v>0</v>
      </c>
      <c r="P57" s="148">
        <v>2364593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161161.76</v>
      </c>
      <c r="L58" s="244">
        <v>0</v>
      </c>
      <c r="M58" s="148">
        <v>161161.76</v>
      </c>
      <c r="N58" s="178"/>
      <c r="O58" s="245">
        <v>156684</v>
      </c>
      <c r="P58" s="148">
        <v>317846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2892959.35</v>
      </c>
      <c r="L60" s="244"/>
      <c r="M60" s="148">
        <v>2892959.35</v>
      </c>
      <c r="N60" s="178"/>
      <c r="O60" s="245">
        <v>2568743</v>
      </c>
      <c r="P60" s="148">
        <v>5461702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280819.93</v>
      </c>
      <c r="L61" s="244">
        <v>0</v>
      </c>
      <c r="M61" s="148">
        <v>280819.93</v>
      </c>
      <c r="N61" s="178"/>
      <c r="O61" s="245">
        <v>0</v>
      </c>
      <c r="P61" s="148">
        <v>280820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286244.23</v>
      </c>
      <c r="L63" s="244">
        <v>0</v>
      </c>
      <c r="M63" s="148">
        <v>286244.23</v>
      </c>
      <c r="N63" s="178"/>
      <c r="O63" s="245">
        <v>0</v>
      </c>
      <c r="P63" s="148">
        <v>286244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8000</v>
      </c>
      <c r="L65" s="244">
        <v>0</v>
      </c>
      <c r="M65" s="148">
        <v>8000</v>
      </c>
      <c r="N65" s="178"/>
      <c r="O65" s="245">
        <v>0</v>
      </c>
      <c r="P65" s="148">
        <v>8000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1100000</v>
      </c>
      <c r="L66" s="244">
        <v>0</v>
      </c>
      <c r="M66" s="148">
        <v>1100000</v>
      </c>
      <c r="N66" s="178"/>
      <c r="O66" s="245">
        <v>0</v>
      </c>
      <c r="P66" s="148">
        <v>1100000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16129</v>
      </c>
      <c r="L70" s="244">
        <v>0</v>
      </c>
      <c r="M70" s="148">
        <v>16129</v>
      </c>
      <c r="N70" s="178"/>
      <c r="O70" s="245">
        <v>0</v>
      </c>
      <c r="P70" s="148">
        <v>16129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1142577.74</v>
      </c>
      <c r="L71" s="244">
        <v>0</v>
      </c>
      <c r="M71" s="148">
        <v>1142577.74</v>
      </c>
      <c r="N71" s="181"/>
      <c r="O71" s="245">
        <v>0</v>
      </c>
      <c r="P71" s="148">
        <v>1142578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146728.43</v>
      </c>
      <c r="L73" s="244">
        <v>0</v>
      </c>
      <c r="M73" s="148">
        <v>146728.43</v>
      </c>
      <c r="N73" s="181"/>
      <c r="O73" s="245">
        <v>0</v>
      </c>
      <c r="P73" s="148">
        <v>146728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52683</v>
      </c>
      <c r="L74" s="244">
        <v>0</v>
      </c>
      <c r="M74" s="148">
        <v>52683</v>
      </c>
      <c r="N74" s="181"/>
      <c r="O74" s="245">
        <v>0</v>
      </c>
      <c r="P74" s="148">
        <v>52683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10751662.060000001</v>
      </c>
      <c r="L77" s="264">
        <v>0</v>
      </c>
      <c r="M77" s="70">
        <v>10751662</v>
      </c>
      <c r="N77" s="178"/>
      <c r="O77" s="70">
        <v>2728183</v>
      </c>
      <c r="P77" s="70">
        <v>13479845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260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4545000</v>
      </c>
      <c r="L88" s="244">
        <v>0</v>
      </c>
      <c r="M88" s="148">
        <v>4545000</v>
      </c>
      <c r="N88" s="178"/>
      <c r="O88" s="245">
        <v>12800000</v>
      </c>
      <c r="P88" s="148">
        <v>17345000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484174.58</v>
      </c>
      <c r="L92" s="244">
        <v>-0.57999999999999996</v>
      </c>
      <c r="M92" s="148">
        <v>484174</v>
      </c>
      <c r="N92" s="178"/>
      <c r="O92" s="245">
        <v>0</v>
      </c>
      <c r="P92" s="148">
        <v>484174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9843632.6799999997</v>
      </c>
      <c r="L93" s="244">
        <v>-0.68</v>
      </c>
      <c r="M93" s="148">
        <v>9843632</v>
      </c>
      <c r="N93" s="178"/>
      <c r="O93" s="245">
        <v>0</v>
      </c>
      <c r="P93" s="148">
        <v>9843632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35951259</v>
      </c>
      <c r="L94" s="244">
        <v>0</v>
      </c>
      <c r="M94" s="148">
        <v>35951259</v>
      </c>
      <c r="N94" s="178"/>
      <c r="O94" s="245">
        <v>0</v>
      </c>
      <c r="P94" s="148">
        <v>35951259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13927913.57</v>
      </c>
      <c r="L95" s="244">
        <v>-0.56999999999999995</v>
      </c>
      <c r="M95" s="148">
        <v>13927913</v>
      </c>
      <c r="N95" s="178"/>
      <c r="O95" s="245">
        <v>0</v>
      </c>
      <c r="P95" s="148">
        <v>13927913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265149.17</v>
      </c>
      <c r="L96" s="244">
        <v>0</v>
      </c>
      <c r="M96" s="148">
        <v>265149.17</v>
      </c>
      <c r="N96" s="181"/>
      <c r="O96" s="245">
        <v>0</v>
      </c>
      <c r="P96" s="148">
        <v>265149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65017129</v>
      </c>
      <c r="L99" s="185">
        <v>-1.83</v>
      </c>
      <c r="M99" s="203">
        <v>65017127</v>
      </c>
      <c r="N99" s="178"/>
      <c r="O99" s="203">
        <v>12800000</v>
      </c>
      <c r="P99" s="203">
        <v>77817127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75768791.060000002</v>
      </c>
      <c r="L101" s="265">
        <v>-1.83</v>
      </c>
      <c r="M101" s="204">
        <v>75768789</v>
      </c>
      <c r="N101" s="183"/>
      <c r="O101" s="70">
        <v>15528183</v>
      </c>
      <c r="P101" s="70">
        <v>91296972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2813798</v>
      </c>
      <c r="L105" s="244">
        <v>0</v>
      </c>
      <c r="M105" s="148">
        <v>2813798</v>
      </c>
      <c r="N105" s="178"/>
      <c r="O105" s="245">
        <v>0</v>
      </c>
      <c r="P105" s="148">
        <v>2813798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2520249</v>
      </c>
      <c r="L106" s="244">
        <v>0</v>
      </c>
      <c r="M106" s="148">
        <v>2520249</v>
      </c>
      <c r="N106" s="178"/>
      <c r="O106" s="245">
        <v>0</v>
      </c>
      <c r="P106" s="148">
        <v>2520249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268832</v>
      </c>
      <c r="L107" s="244"/>
      <c r="M107" s="148">
        <v>268832</v>
      </c>
      <c r="N107" s="178"/>
      <c r="O107" s="245">
        <v>0</v>
      </c>
      <c r="P107" s="148">
        <v>268832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5602879</v>
      </c>
      <c r="L112" s="259">
        <v>0</v>
      </c>
      <c r="M112" s="240">
        <v>5602879</v>
      </c>
      <c r="N112" s="239"/>
      <c r="O112" s="240">
        <v>0</v>
      </c>
      <c r="P112" s="81">
        <v>5602879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81371670.060000002</v>
      </c>
      <c r="L113" s="240">
        <v>-1.83</v>
      </c>
      <c r="M113" s="240">
        <v>81371668</v>
      </c>
      <c r="N113" s="239"/>
      <c r="O113" s="240">
        <v>15528183</v>
      </c>
      <c r="P113" s="240">
        <v>96899851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165879045.84</v>
      </c>
      <c r="L116" s="244">
        <v>0</v>
      </c>
      <c r="M116" s="148">
        <v>165879045.84</v>
      </c>
      <c r="N116" s="178"/>
      <c r="O116" s="245">
        <v>1578868</v>
      </c>
      <c r="P116" s="148">
        <v>167457914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16983203</v>
      </c>
      <c r="P119" s="148">
        <v>16983203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17211</v>
      </c>
      <c r="M121" s="148">
        <v>17211</v>
      </c>
      <c r="N121" s="178"/>
      <c r="O121" s="245">
        <v>0</v>
      </c>
      <c r="P121" s="148">
        <v>17211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6346939.5499999998</v>
      </c>
      <c r="L122" s="244">
        <v>-17211</v>
      </c>
      <c r="M122" s="148">
        <v>6329728.5499999998</v>
      </c>
      <c r="N122" s="178"/>
      <c r="O122" s="245">
        <v>0</v>
      </c>
      <c r="P122" s="148">
        <v>6329729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360053.53</v>
      </c>
      <c r="L123" s="244">
        <v>0</v>
      </c>
      <c r="M123" s="148">
        <v>360053.53</v>
      </c>
      <c r="N123" s="178"/>
      <c r="O123" s="245">
        <v>0</v>
      </c>
      <c r="P123" s="148">
        <v>360054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49316820.350000001</v>
      </c>
      <c r="L124" s="244">
        <v>0</v>
      </c>
      <c r="M124" s="148">
        <v>49316820.350000001</v>
      </c>
      <c r="N124" s="178"/>
      <c r="O124" s="245">
        <v>0</v>
      </c>
      <c r="P124" s="148">
        <v>49316820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273.69</v>
      </c>
      <c r="L125" s="244">
        <v>0</v>
      </c>
      <c r="M125" s="148">
        <v>273.69</v>
      </c>
      <c r="N125" s="178"/>
      <c r="O125" s="245">
        <v>872954</v>
      </c>
      <c r="P125" s="148">
        <v>873228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18549594</v>
      </c>
      <c r="P126" s="148">
        <v>18549594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-19195876.48</v>
      </c>
      <c r="L127" s="257">
        <v>0</v>
      </c>
      <c r="M127" s="251">
        <v>-19195876.48</v>
      </c>
      <c r="N127" s="178"/>
      <c r="O127" s="266">
        <v>1593593</v>
      </c>
      <c r="P127" s="251">
        <v>-17602283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202707256.48000002</v>
      </c>
      <c r="L129" s="265">
        <v>0</v>
      </c>
      <c r="M129" s="204">
        <v>202707258</v>
      </c>
      <c r="N129" s="183"/>
      <c r="O129" s="204">
        <v>39578212</v>
      </c>
      <c r="P129" s="204">
        <v>242285470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284078926.54000002</v>
      </c>
      <c r="L131" s="259">
        <v>-1.83</v>
      </c>
      <c r="M131" s="240">
        <v>284078926</v>
      </c>
      <c r="N131" s="239"/>
      <c r="O131" s="240">
        <v>55106395</v>
      </c>
      <c r="P131" s="240">
        <v>339185321</v>
      </c>
    </row>
    <row r="132" spans="1:16" s="146" customFormat="1" ht="9" customHeight="1" thickTop="1">
      <c r="A132" s="152"/>
      <c r="B132" s="159"/>
      <c r="C132" s="196"/>
      <c r="D132" s="164"/>
      <c r="E132" s="164"/>
      <c r="F132" s="164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313" t="s">
        <v>167</v>
      </c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1.83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3:16">
      <c r="M145" s="212"/>
      <c r="N145" s="212"/>
      <c r="O145" s="212"/>
      <c r="P145" s="212"/>
    </row>
    <row r="146" spans="13:16">
      <c r="M146" s="212"/>
      <c r="N146" s="212"/>
      <c r="O146" s="212"/>
      <c r="P146" s="212"/>
    </row>
    <row r="147" spans="13:16">
      <c r="M147" s="212"/>
      <c r="N147" s="212"/>
      <c r="O147" s="212"/>
      <c r="P147" s="212"/>
    </row>
    <row r="148" spans="13:16">
      <c r="M148" s="212"/>
      <c r="N148" s="212"/>
      <c r="O148" s="212"/>
      <c r="P148" s="212"/>
    </row>
    <row r="149" spans="13:16">
      <c r="M149" s="212"/>
      <c r="N149" s="212"/>
      <c r="O149" s="212"/>
      <c r="P149" s="212"/>
    </row>
    <row r="150" spans="13:16">
      <c r="M150" s="212"/>
      <c r="N150" s="212"/>
      <c r="O150" s="212"/>
      <c r="P150" s="212"/>
    </row>
    <row r="151" spans="13:16">
      <c r="M151" s="212"/>
      <c r="N151" s="212"/>
      <c r="O151" s="212"/>
      <c r="P151" s="212"/>
    </row>
    <row r="152" spans="13:16">
      <c r="M152" s="212"/>
      <c r="N152" s="212"/>
      <c r="O152" s="212"/>
      <c r="P152" s="212"/>
    </row>
    <row r="153" spans="13:16">
      <c r="M153" s="212"/>
      <c r="N153" s="212"/>
      <c r="O153" s="212"/>
      <c r="P153" s="212"/>
    </row>
    <row r="154" spans="13:16">
      <c r="M154" s="212"/>
      <c r="N154" s="212"/>
      <c r="O154" s="212"/>
      <c r="P154" s="212"/>
    </row>
    <row r="155" spans="13:16">
      <c r="M155" s="212"/>
      <c r="N155" s="212"/>
      <c r="O155" s="212"/>
      <c r="P155" s="212"/>
    </row>
    <row r="156" spans="13:16">
      <c r="M156" s="212"/>
      <c r="N156" s="212"/>
      <c r="O156" s="212"/>
      <c r="P156" s="212"/>
    </row>
    <row r="157" spans="13:16">
      <c r="M157" s="212"/>
      <c r="N157" s="212"/>
      <c r="O157" s="212"/>
      <c r="P157" s="212"/>
    </row>
    <row r="168" spans="8:16">
      <c r="H168" s="143"/>
      <c r="O168" s="143"/>
      <c r="P168" s="143"/>
    </row>
    <row r="169" spans="8:16">
      <c r="H169" s="143"/>
      <c r="O169" s="143"/>
      <c r="P169" s="143"/>
    </row>
    <row r="170" spans="8:16">
      <c r="H170" s="143"/>
      <c r="O170" s="143"/>
      <c r="P170" s="143"/>
    </row>
    <row r="171" spans="8:16">
      <c r="H171" s="143"/>
      <c r="O171" s="143"/>
      <c r="P171" s="143"/>
    </row>
    <row r="172" spans="8:16">
      <c r="H172" s="143"/>
      <c r="O172" s="143"/>
      <c r="P172" s="143"/>
    </row>
    <row r="173" spans="8:16">
      <c r="H173" s="143"/>
      <c r="O173" s="143"/>
      <c r="P173" s="143"/>
    </row>
    <row r="174" spans="8:16">
      <c r="H174" s="143"/>
      <c r="O174" s="143"/>
      <c r="P174" s="143"/>
    </row>
    <row r="175" spans="8:16">
      <c r="H175" s="143"/>
      <c r="O175" s="143"/>
      <c r="P175" s="143"/>
    </row>
    <row r="176" spans="8:16">
      <c r="H176" s="143"/>
      <c r="O176" s="143"/>
      <c r="P176" s="143"/>
    </row>
    <row r="177" spans="8:16">
      <c r="H177" s="143"/>
      <c r="O177" s="143"/>
      <c r="P177" s="143"/>
    </row>
    <row r="178" spans="8:16">
      <c r="H178" s="143"/>
      <c r="O178" s="143"/>
      <c r="P178" s="143"/>
    </row>
    <row r="179" spans="8:16"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59" priority="24" operator="notEqual">
      <formula>0</formula>
    </cfRule>
    <cfRule type="containsBlanks" dxfId="358" priority="25">
      <formula>LEN(TRIM(M12))=0</formula>
    </cfRule>
  </conditionalFormatting>
  <conditionalFormatting sqref="O12">
    <cfRule type="cellIs" dxfId="357" priority="23" operator="notEqual">
      <formula>O25</formula>
    </cfRule>
  </conditionalFormatting>
  <conditionalFormatting sqref="M55">
    <cfRule type="cellIs" dxfId="356" priority="22" operator="notEqual">
      <formula>M77</formula>
    </cfRule>
  </conditionalFormatting>
  <conditionalFormatting sqref="O55">
    <cfRule type="cellIs" dxfId="355" priority="21" operator="notEqual">
      <formula>O77</formula>
    </cfRule>
  </conditionalFormatting>
  <conditionalFormatting sqref="M92:M95 K92:K95">
    <cfRule type="cellIs" dxfId="354" priority="20" operator="notEqual">
      <formula>K103</formula>
    </cfRule>
  </conditionalFormatting>
  <conditionalFormatting sqref="O87">
    <cfRule type="cellIs" dxfId="353" priority="19" operator="notEqual">
      <formula>O101</formula>
    </cfRule>
  </conditionalFormatting>
  <conditionalFormatting sqref="M135 O135">
    <cfRule type="cellIs" dxfId="352" priority="13" operator="notEqual">
      <formula>0</formula>
    </cfRule>
    <cfRule type="cellIs" dxfId="351" priority="14" operator="equal">
      <formula>0</formula>
    </cfRule>
  </conditionalFormatting>
  <conditionalFormatting sqref="P135">
    <cfRule type="cellIs" dxfId="350" priority="11" operator="notEqual">
      <formula>0</formula>
    </cfRule>
    <cfRule type="cellIs" dxfId="349" priority="12" operator="equal">
      <formula>0</formula>
    </cfRule>
  </conditionalFormatting>
  <conditionalFormatting sqref="K135">
    <cfRule type="cellIs" dxfId="348" priority="3" operator="notEqual">
      <formula>0</formula>
    </cfRule>
    <cfRule type="cellIs" dxfId="347" priority="4" operator="equal">
      <formula>0</formula>
    </cfRule>
  </conditionalFormatting>
  <conditionalFormatting sqref="L135">
    <cfRule type="cellIs" dxfId="346" priority="1" operator="notEqual">
      <formula>0</formula>
    </cfRule>
    <cfRule type="cellIs" dxfId="34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7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231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8258249.1699999999</v>
      </c>
      <c r="L12" s="248">
        <v>-1761536</v>
      </c>
      <c r="M12" s="148">
        <v>6496713.1699999999</v>
      </c>
      <c r="N12" s="249"/>
      <c r="O12" s="247">
        <v>1011737</v>
      </c>
      <c r="P12" s="148">
        <v>7508450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6790789.8499999996</v>
      </c>
      <c r="L13" s="245">
        <v>0</v>
      </c>
      <c r="M13" s="148">
        <v>6790789.8499999996</v>
      </c>
      <c r="N13" s="177"/>
      <c r="O13" s="245">
        <v>0</v>
      </c>
      <c r="P13" s="148">
        <v>6790790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6581947.0999999996</v>
      </c>
      <c r="L14" s="245">
        <v>0</v>
      </c>
      <c r="M14" s="148">
        <v>6581947.0999999996</v>
      </c>
      <c r="N14" s="177"/>
      <c r="O14" s="245">
        <v>0</v>
      </c>
      <c r="P14" s="148">
        <v>6581947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1644017.1700000002</v>
      </c>
      <c r="L15" s="245">
        <v>0</v>
      </c>
      <c r="M15" s="148">
        <v>1644017.1700000002</v>
      </c>
      <c r="N15" s="177"/>
      <c r="O15" s="245">
        <v>0</v>
      </c>
      <c r="P15" s="148">
        <v>1644017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1702774.1100000003</v>
      </c>
      <c r="L16" s="245">
        <v>0</v>
      </c>
      <c r="M16" s="148">
        <v>1702774.1100000003</v>
      </c>
      <c r="N16" s="177"/>
      <c r="O16" s="245">
        <v>108000</v>
      </c>
      <c r="P16" s="148">
        <v>1810774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27381.739999999998</v>
      </c>
      <c r="L17" s="245">
        <v>0</v>
      </c>
      <c r="M17" s="148">
        <v>27381.739999999998</v>
      </c>
      <c r="N17" s="177"/>
      <c r="O17" s="245">
        <v>0</v>
      </c>
      <c r="P17" s="148">
        <v>27382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1717636.9100000001</v>
      </c>
      <c r="L18" s="245">
        <v>0</v>
      </c>
      <c r="M18" s="148">
        <v>1717636.9100000001</v>
      </c>
      <c r="N18" s="177"/>
      <c r="O18" s="245">
        <v>0</v>
      </c>
      <c r="P18" s="148">
        <v>1717637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800.9</v>
      </c>
      <c r="L19" s="245">
        <v>0</v>
      </c>
      <c r="M19" s="148">
        <v>800.9</v>
      </c>
      <c r="N19" s="177"/>
      <c r="O19" s="245">
        <v>0</v>
      </c>
      <c r="P19" s="148">
        <v>801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4009.55</v>
      </c>
      <c r="L20" s="245">
        <v>0</v>
      </c>
      <c r="M20" s="148">
        <v>4009.55</v>
      </c>
      <c r="N20" s="177"/>
      <c r="O20" s="245">
        <v>0</v>
      </c>
      <c r="P20" s="148">
        <v>4010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2628241.2399999998</v>
      </c>
      <c r="L21" s="245">
        <v>0</v>
      </c>
      <c r="M21" s="148">
        <v>2628241.2399999998</v>
      </c>
      <c r="N21" s="177"/>
      <c r="O21" s="245">
        <v>18817</v>
      </c>
      <c r="P21" s="148">
        <v>2647058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182864</v>
      </c>
      <c r="P23" s="251">
        <v>182864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29355847.739999995</v>
      </c>
      <c r="L25" s="252">
        <v>-1761536</v>
      </c>
      <c r="M25" s="253">
        <v>27594312</v>
      </c>
      <c r="N25" s="178"/>
      <c r="O25" s="253">
        <v>1321418</v>
      </c>
      <c r="P25" s="253">
        <v>28915730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8841285.4100000001</v>
      </c>
      <c r="L28" s="254">
        <v>1761536</v>
      </c>
      <c r="M28" s="148">
        <v>10602821.41</v>
      </c>
      <c r="N28" s="177"/>
      <c r="O28" s="245">
        <v>0</v>
      </c>
      <c r="P28" s="148">
        <v>10602821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4933521.7699999996</v>
      </c>
      <c r="L29" s="245">
        <v>0</v>
      </c>
      <c r="M29" s="148">
        <v>4933521.7699999996</v>
      </c>
      <c r="N29" s="177"/>
      <c r="O29" s="245">
        <v>4065180</v>
      </c>
      <c r="P29" s="148">
        <v>8998702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1775738.56</v>
      </c>
      <c r="L30" s="245">
        <v>0</v>
      </c>
      <c r="M30" s="148">
        <v>1775738.56</v>
      </c>
      <c r="N30" s="177"/>
      <c r="O30" s="245">
        <v>45448741</v>
      </c>
      <c r="P30" s="148">
        <v>47224480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0</v>
      </c>
      <c r="P32" s="148">
        <v>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159296561.41</v>
      </c>
      <c r="L33" s="245">
        <v>0</v>
      </c>
      <c r="M33" s="148">
        <v>159296561.41</v>
      </c>
      <c r="N33" s="177"/>
      <c r="O33" s="245">
        <v>0</v>
      </c>
      <c r="P33" s="148">
        <v>159296561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5275941.12</v>
      </c>
      <c r="L34" s="245">
        <v>0</v>
      </c>
      <c r="M34" s="148">
        <v>5275941.12</v>
      </c>
      <c r="N34" s="177"/>
      <c r="O34" s="245">
        <v>0</v>
      </c>
      <c r="P34" s="148">
        <v>5275941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381289</v>
      </c>
      <c r="P35" s="251">
        <v>381289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180123048.27000001</v>
      </c>
      <c r="L37" s="252">
        <v>1761536</v>
      </c>
      <c r="M37" s="185">
        <v>181884584</v>
      </c>
      <c r="N37" s="177"/>
      <c r="O37" s="185">
        <v>49895210</v>
      </c>
      <c r="P37" s="185">
        <v>231779794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209478896.00999999</v>
      </c>
      <c r="L39" s="256">
        <v>0</v>
      </c>
      <c r="M39" s="204">
        <v>209478896</v>
      </c>
      <c r="N39" s="183"/>
      <c r="O39" s="70">
        <v>51216628</v>
      </c>
      <c r="P39" s="70">
        <v>260695524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12116224.811000001</v>
      </c>
      <c r="L43" s="244">
        <v>0</v>
      </c>
      <c r="M43" s="148">
        <v>12116224.811000001</v>
      </c>
      <c r="N43" s="177"/>
      <c r="O43" s="245">
        <v>0</v>
      </c>
      <c r="P43" s="148">
        <v>12116225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2941566.65</v>
      </c>
      <c r="L44" s="244">
        <v>0</v>
      </c>
      <c r="M44" s="148">
        <v>2941566.65</v>
      </c>
      <c r="N44" s="177"/>
      <c r="O44" s="245">
        <v>0</v>
      </c>
      <c r="P44" s="148">
        <v>2941567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185779</v>
      </c>
      <c r="L45" s="244">
        <v>0</v>
      </c>
      <c r="M45" s="148">
        <v>185779</v>
      </c>
      <c r="N45" s="177"/>
      <c r="O45" s="245">
        <v>0</v>
      </c>
      <c r="P45" s="148">
        <v>185779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15243570.461000001</v>
      </c>
      <c r="L50" s="259">
        <v>0</v>
      </c>
      <c r="M50" s="240">
        <v>15243570</v>
      </c>
      <c r="N50" s="239"/>
      <c r="O50" s="240">
        <v>0</v>
      </c>
      <c r="P50" s="240">
        <v>15243571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224722466.47099999</v>
      </c>
      <c r="L51" s="259">
        <v>0</v>
      </c>
      <c r="M51" s="240">
        <v>224722466</v>
      </c>
      <c r="N51" s="239"/>
      <c r="O51" s="240">
        <v>51216628</v>
      </c>
      <c r="P51" s="70">
        <v>275939095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2094716.11</v>
      </c>
      <c r="L55" s="244">
        <v>0</v>
      </c>
      <c r="M55" s="260">
        <v>2094716.11</v>
      </c>
      <c r="N55" s="249"/>
      <c r="O55" s="247">
        <v>294853</v>
      </c>
      <c r="P55" s="148">
        <v>2389569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203663.05000000002</v>
      </c>
      <c r="L56" s="244">
        <v>0</v>
      </c>
      <c r="M56" s="148">
        <v>203663.05000000002</v>
      </c>
      <c r="N56" s="178"/>
      <c r="O56" s="245">
        <v>0</v>
      </c>
      <c r="P56" s="148">
        <v>203663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2690703.63</v>
      </c>
      <c r="L57" s="244">
        <v>0</v>
      </c>
      <c r="M57" s="148">
        <v>2690703.63</v>
      </c>
      <c r="N57" s="178"/>
      <c r="O57" s="245">
        <v>0</v>
      </c>
      <c r="P57" s="148">
        <v>2690704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41057.75</v>
      </c>
      <c r="L58" s="244">
        <v>0</v>
      </c>
      <c r="M58" s="148">
        <v>41057.75</v>
      </c>
      <c r="N58" s="178"/>
      <c r="O58" s="245">
        <v>0</v>
      </c>
      <c r="P58" s="148">
        <v>41058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47325.31</v>
      </c>
      <c r="L59" s="244">
        <v>0</v>
      </c>
      <c r="M59" s="148">
        <v>47325.31</v>
      </c>
      <c r="N59" s="178"/>
      <c r="O59" s="245">
        <v>0</v>
      </c>
      <c r="P59" s="148">
        <v>47325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226818.47</v>
      </c>
      <c r="L61" s="244">
        <v>0</v>
      </c>
      <c r="M61" s="148">
        <v>226818.47</v>
      </c>
      <c r="N61" s="178"/>
      <c r="O61" s="245">
        <v>158500</v>
      </c>
      <c r="P61" s="148">
        <v>385318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406115.91000000003</v>
      </c>
      <c r="L63" s="244">
        <v>0</v>
      </c>
      <c r="M63" s="148">
        <v>406115.91000000003</v>
      </c>
      <c r="N63" s="178"/>
      <c r="O63" s="245">
        <v>0</v>
      </c>
      <c r="P63" s="148">
        <v>406116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1705707.75</v>
      </c>
      <c r="L65" s="244">
        <v>0</v>
      </c>
      <c r="M65" s="148">
        <v>1705707.75</v>
      </c>
      <c r="N65" s="178"/>
      <c r="O65" s="245">
        <v>0</v>
      </c>
      <c r="P65" s="148">
        <v>1705708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393717.07</v>
      </c>
      <c r="L66" s="244">
        <v>0</v>
      </c>
      <c r="M66" s="148">
        <v>393717.07</v>
      </c>
      <c r="N66" s="178"/>
      <c r="O66" s="245">
        <v>0</v>
      </c>
      <c r="P66" s="148">
        <v>393717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72958.67</v>
      </c>
      <c r="L70" s="244">
        <v>0</v>
      </c>
      <c r="M70" s="148">
        <v>72958.67</v>
      </c>
      <c r="N70" s="178"/>
      <c r="O70" s="245">
        <v>0</v>
      </c>
      <c r="P70" s="148">
        <v>72959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45792.86</v>
      </c>
      <c r="L71" s="244">
        <v>0</v>
      </c>
      <c r="M71" s="148">
        <v>45792.86</v>
      </c>
      <c r="N71" s="181"/>
      <c r="O71" s="245">
        <v>0</v>
      </c>
      <c r="P71" s="148">
        <v>45793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136943</v>
      </c>
      <c r="L73" s="244">
        <v>0</v>
      </c>
      <c r="M73" s="148">
        <v>136943</v>
      </c>
      <c r="N73" s="181"/>
      <c r="O73" s="245">
        <v>0</v>
      </c>
      <c r="P73" s="148">
        <v>136943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42041</v>
      </c>
      <c r="L74" s="244">
        <v>0</v>
      </c>
      <c r="M74" s="148">
        <v>42041</v>
      </c>
      <c r="N74" s="181"/>
      <c r="O74" s="245">
        <v>0</v>
      </c>
      <c r="P74" s="148">
        <v>42041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8107560.5800000001</v>
      </c>
      <c r="L77" s="264">
        <v>0</v>
      </c>
      <c r="M77" s="70">
        <v>8107561</v>
      </c>
      <c r="N77" s="178"/>
      <c r="O77" s="70">
        <v>453353</v>
      </c>
      <c r="P77" s="70">
        <v>8560914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231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28009460.969999999</v>
      </c>
      <c r="L87" s="244">
        <v>0</v>
      </c>
      <c r="M87" s="260">
        <v>28009460.969999999</v>
      </c>
      <c r="N87" s="249"/>
      <c r="O87" s="247">
        <v>0</v>
      </c>
      <c r="P87" s="148">
        <v>28009461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41882.879999999997</v>
      </c>
      <c r="L92" s="244"/>
      <c r="M92" s="148">
        <v>41882.879999999997</v>
      </c>
      <c r="N92" s="178"/>
      <c r="O92" s="245">
        <v>0</v>
      </c>
      <c r="P92" s="148">
        <v>41883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5439288.2299999995</v>
      </c>
      <c r="L93" s="244">
        <v>0</v>
      </c>
      <c r="M93" s="148">
        <v>5439288.2299999995</v>
      </c>
      <c r="N93" s="178"/>
      <c r="O93" s="245">
        <v>0</v>
      </c>
      <c r="P93" s="148">
        <v>5439288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31859754</v>
      </c>
      <c r="L94" s="244">
        <v>0</v>
      </c>
      <c r="M94" s="148">
        <v>31859754</v>
      </c>
      <c r="N94" s="178"/>
      <c r="O94" s="245">
        <v>0</v>
      </c>
      <c r="P94" s="148">
        <v>31859754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12999001</v>
      </c>
      <c r="L95" s="244">
        <v>0</v>
      </c>
      <c r="M95" s="148">
        <v>12999001</v>
      </c>
      <c r="N95" s="178"/>
      <c r="O95" s="245">
        <v>0</v>
      </c>
      <c r="P95" s="148">
        <v>12999001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1027431</v>
      </c>
      <c r="L96" s="244">
        <v>0</v>
      </c>
      <c r="M96" s="148">
        <v>1027431</v>
      </c>
      <c r="N96" s="181"/>
      <c r="O96" s="245">
        <v>0</v>
      </c>
      <c r="P96" s="148">
        <v>1027431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2497</v>
      </c>
      <c r="P97" s="251">
        <v>2497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79376818.079999998</v>
      </c>
      <c r="L99" s="185">
        <v>0</v>
      </c>
      <c r="M99" s="203">
        <v>79376818</v>
      </c>
      <c r="N99" s="178"/>
      <c r="O99" s="203">
        <v>2497</v>
      </c>
      <c r="P99" s="203">
        <v>79379315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87484378.659999996</v>
      </c>
      <c r="L101" s="265">
        <v>0</v>
      </c>
      <c r="M101" s="204">
        <v>87484379</v>
      </c>
      <c r="N101" s="183"/>
      <c r="O101" s="70">
        <v>455850</v>
      </c>
      <c r="P101" s="70">
        <v>87940229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237722.94</v>
      </c>
      <c r="L105" s="244">
        <v>0</v>
      </c>
      <c r="M105" s="148">
        <v>237722.94</v>
      </c>
      <c r="N105" s="178"/>
      <c r="O105" s="245">
        <v>0</v>
      </c>
      <c r="P105" s="148">
        <v>237723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1094702.01</v>
      </c>
      <c r="L106" s="244">
        <v>0</v>
      </c>
      <c r="M106" s="148">
        <v>1094702.01</v>
      </c>
      <c r="N106" s="178"/>
      <c r="O106" s="245">
        <v>0</v>
      </c>
      <c r="P106" s="148">
        <v>1094702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38997</v>
      </c>
      <c r="L107" s="244"/>
      <c r="M107" s="148">
        <v>38997</v>
      </c>
      <c r="N107" s="178"/>
      <c r="O107" s="245">
        <v>0</v>
      </c>
      <c r="P107" s="148">
        <v>38997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1371421.95</v>
      </c>
      <c r="L112" s="259">
        <v>0</v>
      </c>
      <c r="M112" s="240">
        <v>1371422</v>
      </c>
      <c r="N112" s="239"/>
      <c r="O112" s="240">
        <v>0</v>
      </c>
      <c r="P112" s="81">
        <v>1371422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88855800.609999999</v>
      </c>
      <c r="L113" s="240">
        <v>0</v>
      </c>
      <c r="M113" s="240">
        <v>88855801</v>
      </c>
      <c r="N113" s="239"/>
      <c r="O113" s="240">
        <v>455850</v>
      </c>
      <c r="P113" s="240">
        <v>89311651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134463616.73999998</v>
      </c>
      <c r="L116" s="244">
        <v>0</v>
      </c>
      <c r="M116" s="148">
        <v>134463616.73999998</v>
      </c>
      <c r="N116" s="178"/>
      <c r="O116" s="245">
        <v>0</v>
      </c>
      <c r="P116" s="148">
        <v>134463617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600000</v>
      </c>
      <c r="L119" s="244">
        <v>0</v>
      </c>
      <c r="M119" s="148">
        <v>600000</v>
      </c>
      <c r="N119" s="178"/>
      <c r="O119" s="245">
        <v>19060804</v>
      </c>
      <c r="P119" s="148">
        <v>19660804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25900101</v>
      </c>
      <c r="P121" s="148">
        <v>25900101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5459894.7400000002</v>
      </c>
      <c r="L122" s="244">
        <v>0</v>
      </c>
      <c r="M122" s="148">
        <v>5459894.7400000002</v>
      </c>
      <c r="N122" s="178"/>
      <c r="O122" s="245">
        <v>0</v>
      </c>
      <c r="P122" s="148">
        <v>5459895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1587818.11</v>
      </c>
      <c r="L123" s="244">
        <v>0</v>
      </c>
      <c r="M123" s="148">
        <v>1587818.11</v>
      </c>
      <c r="N123" s="178"/>
      <c r="O123" s="245">
        <v>0</v>
      </c>
      <c r="P123" s="148">
        <v>1587818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11114139.02</v>
      </c>
      <c r="L124" s="244">
        <v>0</v>
      </c>
      <c r="M124" s="148">
        <v>11114139.02</v>
      </c>
      <c r="N124" s="178"/>
      <c r="O124" s="245">
        <v>0</v>
      </c>
      <c r="P124" s="148">
        <v>11114139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16844.13</v>
      </c>
      <c r="L125" s="244">
        <v>0</v>
      </c>
      <c r="M125" s="148">
        <v>16844.13</v>
      </c>
      <c r="N125" s="178"/>
      <c r="O125" s="245">
        <v>0</v>
      </c>
      <c r="P125" s="148">
        <v>16844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-17375646.879999999</v>
      </c>
      <c r="L127" s="257">
        <v>0</v>
      </c>
      <c r="M127" s="251">
        <v>-17375646.879999999</v>
      </c>
      <c r="N127" s="178"/>
      <c r="O127" s="266">
        <v>5799873</v>
      </c>
      <c r="P127" s="251">
        <v>-11575774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135866665.86000001</v>
      </c>
      <c r="L129" s="265">
        <v>0</v>
      </c>
      <c r="M129" s="204">
        <v>135866666</v>
      </c>
      <c r="N129" s="183"/>
      <c r="O129" s="204">
        <v>50760778</v>
      </c>
      <c r="P129" s="204">
        <v>186627444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224722466.47000003</v>
      </c>
      <c r="L131" s="259">
        <v>0</v>
      </c>
      <c r="M131" s="240">
        <v>224722467</v>
      </c>
      <c r="N131" s="239"/>
      <c r="O131" s="240">
        <v>51216628</v>
      </c>
      <c r="P131" s="240">
        <v>275939095</v>
      </c>
    </row>
    <row r="132" spans="1:16" s="146" customFormat="1" ht="1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9.9995732307434082E-4</v>
      </c>
      <c r="L135" s="142">
        <v>0</v>
      </c>
      <c r="M135" s="142">
        <v>-1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44" priority="24" operator="notEqual">
      <formula>0</formula>
    </cfRule>
    <cfRule type="containsBlanks" dxfId="343" priority="25">
      <formula>LEN(TRIM(M12))=0</formula>
    </cfRule>
  </conditionalFormatting>
  <conditionalFormatting sqref="O12">
    <cfRule type="cellIs" dxfId="342" priority="23" operator="notEqual">
      <formula>O25</formula>
    </cfRule>
  </conditionalFormatting>
  <conditionalFormatting sqref="M55">
    <cfRule type="cellIs" dxfId="341" priority="22" operator="notEqual">
      <formula>M77</formula>
    </cfRule>
  </conditionalFormatting>
  <conditionalFormatting sqref="O55">
    <cfRule type="cellIs" dxfId="340" priority="21" operator="notEqual">
      <formula>O77</formula>
    </cfRule>
  </conditionalFormatting>
  <conditionalFormatting sqref="M92:M95 K92:K95">
    <cfRule type="cellIs" dxfId="339" priority="20" operator="notEqual">
      <formula>K103</formula>
    </cfRule>
  </conditionalFormatting>
  <conditionalFormatting sqref="O87">
    <cfRule type="cellIs" dxfId="338" priority="19" operator="notEqual">
      <formula>O101</formula>
    </cfRule>
  </conditionalFormatting>
  <conditionalFormatting sqref="M135 O135">
    <cfRule type="cellIs" dxfId="337" priority="13" operator="notEqual">
      <formula>0</formula>
    </cfRule>
    <cfRule type="cellIs" dxfId="336" priority="14" operator="equal">
      <formula>0</formula>
    </cfRule>
  </conditionalFormatting>
  <conditionalFormatting sqref="P135">
    <cfRule type="cellIs" dxfId="335" priority="11" operator="notEqual">
      <formula>0</formula>
    </cfRule>
    <cfRule type="cellIs" dxfId="334" priority="12" operator="equal">
      <formula>0</formula>
    </cfRule>
  </conditionalFormatting>
  <conditionalFormatting sqref="K135">
    <cfRule type="cellIs" dxfId="333" priority="3" operator="notEqual">
      <formula>0</formula>
    </cfRule>
    <cfRule type="cellIs" dxfId="332" priority="4" operator="equal">
      <formula>0</formula>
    </cfRule>
  </conditionalFormatting>
  <conditionalFormatting sqref="L135">
    <cfRule type="cellIs" dxfId="331" priority="1" operator="notEqual">
      <formula>0</formula>
    </cfRule>
    <cfRule type="cellIs" dxfId="33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P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29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9" style="150" customWidth="1"/>
    <col min="13" max="13" width="15.7109375" style="141" customWidth="1"/>
    <col min="14" max="14" width="0.85546875" style="141" customWidth="1"/>
    <col min="15" max="16" width="14.85546875" style="141" customWidth="1"/>
    <col min="17" max="16384" width="11.140625" style="141"/>
  </cols>
  <sheetData>
    <row r="1" spans="1:16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6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6" ht="15" customHeight="1">
      <c r="B3" s="153"/>
      <c r="C3" s="201"/>
      <c r="E3" s="298"/>
      <c r="F3" s="298"/>
      <c r="G3" s="298"/>
      <c r="H3" s="298"/>
      <c r="I3" s="298"/>
      <c r="J3" s="298"/>
      <c r="K3" s="289" t="s">
        <v>232</v>
      </c>
      <c r="L3" s="298"/>
      <c r="M3" s="298"/>
      <c r="N3" s="298"/>
      <c r="O3" s="298"/>
      <c r="P3" s="298"/>
    </row>
    <row r="4" spans="1:16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6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6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6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6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6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6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6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6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21678818.560000002</v>
      </c>
      <c r="L12" s="248">
        <v>0.44</v>
      </c>
      <c r="M12" s="148">
        <v>21678819.000000004</v>
      </c>
      <c r="N12" s="249"/>
      <c r="O12" s="247">
        <v>1468093</v>
      </c>
      <c r="P12" s="148">
        <v>23146912</v>
      </c>
    </row>
    <row r="13" spans="1:16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16989808.359999999</v>
      </c>
      <c r="L13" s="245">
        <v>-0.36</v>
      </c>
      <c r="M13" s="148">
        <v>16989808</v>
      </c>
      <c r="N13" s="177"/>
      <c r="O13" s="245">
        <v>0</v>
      </c>
      <c r="P13" s="148">
        <v>16989808</v>
      </c>
    </row>
    <row r="14" spans="1:16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/>
      <c r="M14" s="148">
        <v>0</v>
      </c>
      <c r="N14" s="177"/>
      <c r="O14" s="245">
        <v>0</v>
      </c>
      <c r="P14" s="148">
        <v>0</v>
      </c>
    </row>
    <row r="15" spans="1:16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/>
      <c r="M15" s="148">
        <v>0</v>
      </c>
      <c r="N15" s="177"/>
      <c r="O15" s="245">
        <v>0</v>
      </c>
      <c r="P15" s="148">
        <v>0</v>
      </c>
    </row>
    <row r="16" spans="1:16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5015693.41</v>
      </c>
      <c r="L16" s="245">
        <v>-0.41</v>
      </c>
      <c r="M16" s="148">
        <v>5015693</v>
      </c>
      <c r="N16" s="177"/>
      <c r="O16" s="245">
        <v>0</v>
      </c>
      <c r="P16" s="148">
        <v>5015693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196059.31</v>
      </c>
      <c r="L17" s="245">
        <v>-0.31</v>
      </c>
      <c r="M17" s="148">
        <v>196059</v>
      </c>
      <c r="N17" s="177"/>
      <c r="O17" s="245">
        <v>697088</v>
      </c>
      <c r="P17" s="148">
        <v>893147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2377948.2000000007</v>
      </c>
      <c r="L18" s="245">
        <v>-0.2</v>
      </c>
      <c r="M18" s="148">
        <v>2377948.0000000005</v>
      </c>
      <c r="N18" s="177"/>
      <c r="O18" s="245">
        <v>0</v>
      </c>
      <c r="P18" s="148">
        <v>2377948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/>
      <c r="M19" s="148">
        <v>0</v>
      </c>
      <c r="N19" s="177"/>
      <c r="O19" s="245">
        <v>8228966</v>
      </c>
      <c r="P19" s="148">
        <v>8228966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7359.35</v>
      </c>
      <c r="L20" s="245">
        <v>0.16</v>
      </c>
      <c r="M20" s="148">
        <v>7359.51</v>
      </c>
      <c r="N20" s="177"/>
      <c r="O20" s="245">
        <v>0</v>
      </c>
      <c r="P20" s="148">
        <v>7360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2078902.79</v>
      </c>
      <c r="L21" s="245">
        <v>0.21</v>
      </c>
      <c r="M21" s="148">
        <v>2078903</v>
      </c>
      <c r="N21" s="177"/>
      <c r="O21" s="245">
        <v>98045</v>
      </c>
      <c r="P21" s="148">
        <v>2176948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/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/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48344589.980000004</v>
      </c>
      <c r="L25" s="252">
        <v>-0.46999999999999986</v>
      </c>
      <c r="M25" s="253">
        <v>48344590</v>
      </c>
      <c r="N25" s="178"/>
      <c r="O25" s="253">
        <v>10492192</v>
      </c>
      <c r="P25" s="253">
        <v>58836782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8576018.1500000004</v>
      </c>
      <c r="L28" s="254">
        <v>-0.15</v>
      </c>
      <c r="M28" s="148">
        <v>8576018</v>
      </c>
      <c r="N28" s="177"/>
      <c r="O28" s="245">
        <v>0</v>
      </c>
      <c r="P28" s="148">
        <v>8576018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5100702.9399999995</v>
      </c>
      <c r="L29" s="245">
        <v>0.06</v>
      </c>
      <c r="M29" s="148">
        <v>5100702.9999999991</v>
      </c>
      <c r="N29" s="177"/>
      <c r="O29" s="245">
        <v>56886780</v>
      </c>
      <c r="P29" s="148">
        <v>61987483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38095147.009999998</v>
      </c>
      <c r="L30" s="245">
        <v>-0.01</v>
      </c>
      <c r="M30" s="148">
        <v>38095147</v>
      </c>
      <c r="N30" s="177"/>
      <c r="O30" s="245">
        <v>0</v>
      </c>
      <c r="P30" s="148">
        <v>38095147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209728.50999999998</v>
      </c>
      <c r="L31" s="245">
        <v>0.49</v>
      </c>
      <c r="M31" s="148">
        <v>209728.99999999997</v>
      </c>
      <c r="N31" s="177"/>
      <c r="O31" s="245">
        <v>0</v>
      </c>
      <c r="P31" s="148">
        <v>209729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573143</v>
      </c>
      <c r="P32" s="148">
        <v>573143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170891467.79000008</v>
      </c>
      <c r="L33" s="245">
        <v>0.21</v>
      </c>
      <c r="M33" s="148">
        <v>170891468.00000009</v>
      </c>
      <c r="N33" s="177"/>
      <c r="O33" s="245">
        <v>0</v>
      </c>
      <c r="P33" s="148">
        <v>170891468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32504570.34</v>
      </c>
      <c r="L34" s="245">
        <v>-0.34</v>
      </c>
      <c r="M34" s="148">
        <v>32504570</v>
      </c>
      <c r="N34" s="177"/>
      <c r="O34" s="245">
        <v>23675</v>
      </c>
      <c r="P34" s="148">
        <v>32528245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0</v>
      </c>
      <c r="P35" s="251">
        <v>0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255377634.74000007</v>
      </c>
      <c r="L37" s="252">
        <v>0.25999999999999995</v>
      </c>
      <c r="M37" s="185">
        <v>255377635</v>
      </c>
      <c r="N37" s="177"/>
      <c r="O37" s="185">
        <v>57483598</v>
      </c>
      <c r="P37" s="185">
        <v>312861233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303722224.72000009</v>
      </c>
      <c r="L39" s="256">
        <v>-0.20999999999999991</v>
      </c>
      <c r="M39" s="204">
        <v>303722225</v>
      </c>
      <c r="N39" s="183"/>
      <c r="O39" s="70">
        <v>67975790</v>
      </c>
      <c r="P39" s="70">
        <v>371698015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21426793</v>
      </c>
      <c r="L43" s="244">
        <v>0</v>
      </c>
      <c r="M43" s="148">
        <v>21426793</v>
      </c>
      <c r="N43" s="177"/>
      <c r="O43" s="245">
        <v>0</v>
      </c>
      <c r="P43" s="148">
        <v>21426793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5071940</v>
      </c>
      <c r="L44" s="244">
        <v>0</v>
      </c>
      <c r="M44" s="148">
        <v>5071940</v>
      </c>
      <c r="N44" s="177"/>
      <c r="O44" s="245">
        <v>0</v>
      </c>
      <c r="P44" s="148">
        <v>5071940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617990</v>
      </c>
      <c r="L45" s="244">
        <v>0</v>
      </c>
      <c r="M45" s="148">
        <v>617990</v>
      </c>
      <c r="N45" s="177"/>
      <c r="O45" s="245">
        <v>0</v>
      </c>
      <c r="P45" s="148">
        <v>617990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27116723</v>
      </c>
      <c r="L50" s="259">
        <v>0</v>
      </c>
      <c r="M50" s="240">
        <v>27116723</v>
      </c>
      <c r="N50" s="239"/>
      <c r="O50" s="240">
        <v>0</v>
      </c>
      <c r="P50" s="240">
        <v>27116723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330838947.72000009</v>
      </c>
      <c r="L51" s="259">
        <v>-0.20999999999999991</v>
      </c>
      <c r="M51" s="240">
        <v>330838948</v>
      </c>
      <c r="N51" s="239"/>
      <c r="O51" s="240">
        <v>67975790</v>
      </c>
      <c r="P51" s="70">
        <v>398814738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5831833.4900000002</v>
      </c>
      <c r="L55" s="244">
        <v>-0.89</v>
      </c>
      <c r="M55" s="260">
        <v>5831832.6000000006</v>
      </c>
      <c r="N55" s="249"/>
      <c r="O55" s="247">
        <v>0</v>
      </c>
      <c r="P55" s="148">
        <v>5831833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7091281.6600000001</v>
      </c>
      <c r="L57" s="244">
        <v>-0.85</v>
      </c>
      <c r="M57" s="148">
        <v>7091280.8100000005</v>
      </c>
      <c r="N57" s="178"/>
      <c r="O57" s="245">
        <v>0</v>
      </c>
      <c r="P57" s="148">
        <v>7091281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912417.54</v>
      </c>
      <c r="L58" s="244">
        <v>0.46</v>
      </c>
      <c r="M58" s="148">
        <v>912418</v>
      </c>
      <c r="N58" s="178"/>
      <c r="O58" s="245">
        <v>0</v>
      </c>
      <c r="P58" s="148">
        <v>912418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9464247.5399999991</v>
      </c>
      <c r="L60" s="244">
        <v>0.46</v>
      </c>
      <c r="M60" s="148">
        <v>9464248</v>
      </c>
      <c r="N60" s="178"/>
      <c r="O60" s="245">
        <v>617613</v>
      </c>
      <c r="P60" s="148">
        <v>10081861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2115805.5699999998</v>
      </c>
      <c r="L61" s="244">
        <v>0.43</v>
      </c>
      <c r="M61" s="148">
        <v>2115806</v>
      </c>
      <c r="N61" s="178"/>
      <c r="O61" s="245">
        <v>9270170</v>
      </c>
      <c r="P61" s="148">
        <v>11385976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122789</v>
      </c>
      <c r="L62" s="244">
        <v>0</v>
      </c>
      <c r="M62" s="148">
        <v>122789</v>
      </c>
      <c r="N62" s="178"/>
      <c r="O62" s="245">
        <v>0</v>
      </c>
      <c r="P62" s="148">
        <v>122789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595875.31000000006</v>
      </c>
      <c r="L63" s="244">
        <v>-0.31</v>
      </c>
      <c r="M63" s="148">
        <v>595875</v>
      </c>
      <c r="N63" s="178"/>
      <c r="O63" s="245">
        <v>91691</v>
      </c>
      <c r="P63" s="148">
        <v>687566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0</v>
      </c>
      <c r="L66" s="244">
        <v>0</v>
      </c>
      <c r="M66" s="148">
        <v>0</v>
      </c>
      <c r="N66" s="178"/>
      <c r="O66" s="245">
        <v>0</v>
      </c>
      <c r="P66" s="148">
        <v>0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1457469.84</v>
      </c>
      <c r="L68" s="244">
        <v>0.16</v>
      </c>
      <c r="M68" s="148">
        <v>1457470</v>
      </c>
      <c r="N68" s="178"/>
      <c r="O68" s="245">
        <v>0</v>
      </c>
      <c r="P68" s="148">
        <v>1457470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90051.540000000008</v>
      </c>
      <c r="L70" s="244">
        <v>0.46</v>
      </c>
      <c r="M70" s="148">
        <v>90052.000000000015</v>
      </c>
      <c r="N70" s="178"/>
      <c r="O70" s="245">
        <v>0</v>
      </c>
      <c r="P70" s="148">
        <v>90052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4366841.05</v>
      </c>
      <c r="L71" s="244">
        <v>-0.05</v>
      </c>
      <c r="M71" s="148">
        <v>4366841</v>
      </c>
      <c r="N71" s="181"/>
      <c r="O71" s="245">
        <v>0</v>
      </c>
      <c r="P71" s="148">
        <v>4366841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249695.88</v>
      </c>
      <c r="L73" s="244">
        <v>0.12</v>
      </c>
      <c r="M73" s="148">
        <v>249696</v>
      </c>
      <c r="N73" s="181"/>
      <c r="O73" s="245">
        <v>0</v>
      </c>
      <c r="P73" s="148">
        <v>249696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117695</v>
      </c>
      <c r="L74" s="244">
        <v>0</v>
      </c>
      <c r="M74" s="148">
        <v>117695</v>
      </c>
      <c r="N74" s="181"/>
      <c r="O74" s="245">
        <v>0</v>
      </c>
      <c r="P74" s="148">
        <v>117695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32416003.419999998</v>
      </c>
      <c r="L77" s="264">
        <v>-1.0000000000000009E-2</v>
      </c>
      <c r="M77" s="70">
        <v>32416003</v>
      </c>
      <c r="N77" s="178"/>
      <c r="O77" s="70">
        <v>9979474</v>
      </c>
      <c r="P77" s="70">
        <v>42395478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232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60000</v>
      </c>
      <c r="L88" s="244">
        <v>0</v>
      </c>
      <c r="M88" s="148">
        <v>60000</v>
      </c>
      <c r="N88" s="178"/>
      <c r="O88" s="245">
        <v>0</v>
      </c>
      <c r="P88" s="148">
        <v>60000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16613594.289999999</v>
      </c>
      <c r="L90" s="244">
        <v>0.28999999999999998</v>
      </c>
      <c r="M90" s="148">
        <v>16613594.579999998</v>
      </c>
      <c r="N90" s="178"/>
      <c r="O90" s="245">
        <v>0</v>
      </c>
      <c r="P90" s="148">
        <v>16613595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12360.92</v>
      </c>
      <c r="L92" s="244">
        <v>0.08</v>
      </c>
      <c r="M92" s="148">
        <v>12361</v>
      </c>
      <c r="N92" s="178"/>
      <c r="O92" s="245">
        <v>0</v>
      </c>
      <c r="P92" s="148">
        <v>12361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12086726.699999999</v>
      </c>
      <c r="L93" s="244">
        <v>0.3</v>
      </c>
      <c r="M93" s="148">
        <v>12086727</v>
      </c>
      <c r="N93" s="178"/>
      <c r="O93" s="245">
        <v>0</v>
      </c>
      <c r="P93" s="148">
        <v>12086727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57267306</v>
      </c>
      <c r="L94" s="244">
        <v>0</v>
      </c>
      <c r="M94" s="148">
        <v>57267306</v>
      </c>
      <c r="N94" s="178"/>
      <c r="O94" s="245">
        <v>0</v>
      </c>
      <c r="P94" s="148">
        <v>57267306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23701885.120000001</v>
      </c>
      <c r="L95" s="244">
        <v>-0.12</v>
      </c>
      <c r="M95" s="148">
        <v>23701885</v>
      </c>
      <c r="N95" s="178"/>
      <c r="O95" s="245">
        <v>0</v>
      </c>
      <c r="P95" s="148">
        <v>23701885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2595988</v>
      </c>
      <c r="L96" s="244">
        <v>0</v>
      </c>
      <c r="M96" s="148">
        <v>2595988</v>
      </c>
      <c r="N96" s="181"/>
      <c r="O96" s="245">
        <v>0</v>
      </c>
      <c r="P96" s="148">
        <v>2595988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112337861.03</v>
      </c>
      <c r="L99" s="185">
        <v>0.54999999999999993</v>
      </c>
      <c r="M99" s="203">
        <v>112337862</v>
      </c>
      <c r="N99" s="178"/>
      <c r="O99" s="203">
        <v>0</v>
      </c>
      <c r="P99" s="203">
        <v>112337862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144753864.44999999</v>
      </c>
      <c r="L101" s="265">
        <v>0.53999999999999992</v>
      </c>
      <c r="M101" s="204">
        <v>144753865</v>
      </c>
      <c r="N101" s="183"/>
      <c r="O101" s="70">
        <v>9979474</v>
      </c>
      <c r="P101" s="70">
        <v>154733340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2602440</v>
      </c>
      <c r="L105" s="244"/>
      <c r="M105" s="148">
        <v>2602440</v>
      </c>
      <c r="N105" s="178"/>
      <c r="O105" s="245">
        <v>0</v>
      </c>
      <c r="P105" s="148">
        <v>2602440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3090280</v>
      </c>
      <c r="L106" s="244">
        <v>0</v>
      </c>
      <c r="M106" s="148">
        <v>3090280</v>
      </c>
      <c r="N106" s="178"/>
      <c r="O106" s="245">
        <v>0</v>
      </c>
      <c r="P106" s="148">
        <v>3090280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125689</v>
      </c>
      <c r="L107" s="244"/>
      <c r="M107" s="148">
        <v>125689</v>
      </c>
      <c r="N107" s="178"/>
      <c r="O107" s="245">
        <v>0</v>
      </c>
      <c r="P107" s="148">
        <v>125689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5818409</v>
      </c>
      <c r="L112" s="259">
        <v>0</v>
      </c>
      <c r="M112" s="240">
        <v>5818409</v>
      </c>
      <c r="N112" s="239"/>
      <c r="O112" s="240">
        <v>0</v>
      </c>
      <c r="P112" s="81">
        <v>5818409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150572273.44999999</v>
      </c>
      <c r="L113" s="240">
        <v>0.53999999999999992</v>
      </c>
      <c r="M113" s="240">
        <v>150572274</v>
      </c>
      <c r="N113" s="239"/>
      <c r="O113" s="240">
        <v>9979474</v>
      </c>
      <c r="P113" s="240">
        <v>160551749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185324974.03</v>
      </c>
      <c r="L116" s="244">
        <v>337639.52999999997</v>
      </c>
      <c r="M116" s="148">
        <v>185662613.56</v>
      </c>
      <c r="N116" s="178"/>
      <c r="O116" s="245">
        <v>0</v>
      </c>
      <c r="P116" s="148">
        <v>185662614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26312399</v>
      </c>
      <c r="P119" s="148">
        <v>26312399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2147014</v>
      </c>
      <c r="P121" s="148">
        <v>2147014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10124720.570000004</v>
      </c>
      <c r="L122" s="244"/>
      <c r="M122" s="148">
        <v>10124720.570000004</v>
      </c>
      <c r="N122" s="178"/>
      <c r="O122" s="245">
        <v>0</v>
      </c>
      <c r="P122" s="148">
        <v>10124721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942057.27000000293</v>
      </c>
      <c r="L123" s="244">
        <v>-0.27</v>
      </c>
      <c r="M123" s="148">
        <v>942057.00000000291</v>
      </c>
      <c r="N123" s="178"/>
      <c r="O123" s="245">
        <v>0</v>
      </c>
      <c r="P123" s="148">
        <v>942057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39616165.850000001</v>
      </c>
      <c r="L124" s="244">
        <v>-337639.85</v>
      </c>
      <c r="M124" s="148">
        <v>39278526</v>
      </c>
      <c r="N124" s="178"/>
      <c r="O124" s="245">
        <v>0</v>
      </c>
      <c r="P124" s="148">
        <v>39278526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1457470.1600000001</v>
      </c>
      <c r="L125" s="244">
        <v>-0.16</v>
      </c>
      <c r="M125" s="148">
        <v>1457470.0000000002</v>
      </c>
      <c r="N125" s="178"/>
      <c r="O125" s="245">
        <v>0</v>
      </c>
      <c r="P125" s="148">
        <v>1457470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-57198713.609999999</v>
      </c>
      <c r="L127" s="257"/>
      <c r="M127" s="251">
        <v>-57198713.609999999</v>
      </c>
      <c r="N127" s="178"/>
      <c r="O127" s="266">
        <v>29536903</v>
      </c>
      <c r="P127" s="251">
        <v>-27661812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180266674.26999998</v>
      </c>
      <c r="L129" s="265">
        <v>-0.7500000000256114</v>
      </c>
      <c r="M129" s="204">
        <v>180266674</v>
      </c>
      <c r="N129" s="183"/>
      <c r="O129" s="204">
        <v>57996316</v>
      </c>
      <c r="P129" s="204">
        <v>238262989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330838947.71999997</v>
      </c>
      <c r="L131" s="259">
        <v>-0.21000000002561148</v>
      </c>
      <c r="M131" s="240">
        <v>330838948</v>
      </c>
      <c r="N131" s="239"/>
      <c r="O131" s="240">
        <v>67975790</v>
      </c>
      <c r="P131" s="240">
        <v>398814738</v>
      </c>
    </row>
    <row r="132" spans="1:16" s="146" customFormat="1" ht="12.7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2.5611568421624042E-11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>
        <v>9.313300131097435E-12</v>
      </c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29" priority="24" operator="notEqual">
      <formula>0</formula>
    </cfRule>
    <cfRule type="containsBlanks" dxfId="328" priority="25">
      <formula>LEN(TRIM(M12))=0</formula>
    </cfRule>
  </conditionalFormatting>
  <conditionalFormatting sqref="O12">
    <cfRule type="cellIs" dxfId="327" priority="23" operator="notEqual">
      <formula>O25</formula>
    </cfRule>
  </conditionalFormatting>
  <conditionalFormatting sqref="M55">
    <cfRule type="cellIs" dxfId="326" priority="22" operator="notEqual">
      <formula>M77</formula>
    </cfRule>
  </conditionalFormatting>
  <conditionalFormatting sqref="O55">
    <cfRule type="cellIs" dxfId="325" priority="21" operator="notEqual">
      <formula>O77</formula>
    </cfRule>
  </conditionalFormatting>
  <conditionalFormatting sqref="M92:M95 K92:K95">
    <cfRule type="cellIs" dxfId="324" priority="20" operator="notEqual">
      <formula>K103</formula>
    </cfRule>
  </conditionalFormatting>
  <conditionalFormatting sqref="O87">
    <cfRule type="cellIs" dxfId="323" priority="19" operator="notEqual">
      <formula>O101</formula>
    </cfRule>
  </conditionalFormatting>
  <conditionalFormatting sqref="M135 O135">
    <cfRule type="cellIs" dxfId="322" priority="13" operator="notEqual">
      <formula>0</formula>
    </cfRule>
    <cfRule type="cellIs" dxfId="321" priority="14" operator="equal">
      <formula>0</formula>
    </cfRule>
  </conditionalFormatting>
  <conditionalFormatting sqref="P135">
    <cfRule type="cellIs" dxfId="320" priority="11" operator="notEqual">
      <formula>0</formula>
    </cfRule>
    <cfRule type="cellIs" dxfId="319" priority="12" operator="equal">
      <formula>0</formula>
    </cfRule>
  </conditionalFormatting>
  <conditionalFormatting sqref="K135">
    <cfRule type="cellIs" dxfId="318" priority="3" operator="notEqual">
      <formula>0</formula>
    </cfRule>
    <cfRule type="cellIs" dxfId="317" priority="4" operator="equal">
      <formula>0</formula>
    </cfRule>
  </conditionalFormatting>
  <conditionalFormatting sqref="L135">
    <cfRule type="cellIs" dxfId="316" priority="1" operator="notEqual">
      <formula>0</formula>
    </cfRule>
    <cfRule type="cellIs" dxfId="315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theme="6" tint="0.59999389629810485"/>
  </sheetPr>
  <dimension ref="A1:Q179"/>
  <sheetViews>
    <sheetView topLeftCell="D1" zoomScaleNormal="100" zoomScaleSheetLayoutView="90" workbookViewId="0">
      <selection activeCell="D1" sqref="D1"/>
    </sheetView>
  </sheetViews>
  <sheetFormatPr defaultColWidth="11.140625" defaultRowHeight="12.75"/>
  <cols>
    <col min="1" max="1" width="3.28515625" style="151" hidden="1" customWidth="1"/>
    <col min="2" max="2" width="7.42578125" style="155" hidden="1" customWidth="1"/>
    <col min="3" max="3" width="2.7109375" style="155" hidden="1" customWidth="1"/>
    <col min="4" max="4" width="5.42578125" style="141" customWidth="1"/>
    <col min="5" max="5" width="2" style="141" customWidth="1"/>
    <col min="6" max="7" width="11.140625" style="141"/>
    <col min="8" max="8" width="34.42578125" style="141" customWidth="1"/>
    <col min="9" max="9" width="1.7109375" style="141" customWidth="1"/>
    <col min="10" max="10" width="21" style="141" hidden="1" customWidth="1"/>
    <col min="11" max="11" width="17.140625" style="141" customWidth="1"/>
    <col min="12" max="12" width="17.42578125" style="150" customWidth="1"/>
    <col min="13" max="13" width="15.7109375" style="141" customWidth="1"/>
    <col min="14" max="14" width="0.85546875" style="141" customWidth="1"/>
    <col min="15" max="15" width="14" style="141" customWidth="1"/>
    <col min="16" max="16" width="14.85546875" style="141" customWidth="1"/>
    <col min="17" max="16384" width="11.140625" style="141"/>
  </cols>
  <sheetData>
    <row r="1" spans="1:17" ht="28.5" customHeight="1" thickTop="1" thickBot="1">
      <c r="A1" s="199"/>
      <c r="B1" s="200"/>
      <c r="C1" s="294" t="s">
        <v>0</v>
      </c>
      <c r="D1" s="295"/>
      <c r="E1" s="296"/>
      <c r="F1" s="294"/>
      <c r="G1" s="294"/>
      <c r="H1" s="294"/>
      <c r="I1" s="294"/>
      <c r="J1" s="294"/>
      <c r="K1" s="295" t="s">
        <v>252</v>
      </c>
      <c r="L1" s="294"/>
      <c r="M1" s="294"/>
      <c r="N1" s="294"/>
      <c r="O1" s="294"/>
      <c r="P1" s="294"/>
    </row>
    <row r="2" spans="1:17" ht="15.75" customHeight="1" thickTop="1">
      <c r="C2" s="194"/>
      <c r="D2" s="163"/>
      <c r="E2" s="163"/>
      <c r="F2" s="163"/>
      <c r="G2" s="163"/>
      <c r="H2" s="163"/>
      <c r="I2" s="163"/>
      <c r="J2" s="163"/>
      <c r="K2" s="163"/>
      <c r="L2" s="198"/>
      <c r="M2" s="163"/>
      <c r="N2" s="163"/>
      <c r="O2" s="234" t="s">
        <v>1</v>
      </c>
      <c r="P2" s="297" t="s">
        <v>258</v>
      </c>
    </row>
    <row r="3" spans="1:17" ht="15" customHeight="1">
      <c r="B3" s="153"/>
      <c r="C3" s="201"/>
      <c r="E3" s="298"/>
      <c r="F3" s="298"/>
      <c r="G3" s="298"/>
      <c r="H3" s="298"/>
      <c r="I3" s="298"/>
      <c r="J3" s="298"/>
      <c r="K3" s="289" t="s">
        <v>253</v>
      </c>
      <c r="L3" s="298"/>
      <c r="M3" s="298"/>
      <c r="N3" s="298"/>
      <c r="O3" s="298"/>
      <c r="P3" s="298"/>
      <c r="Q3" s="208"/>
    </row>
    <row r="4" spans="1:17" ht="12.75" customHeight="1">
      <c r="B4" s="153"/>
      <c r="C4" s="201"/>
      <c r="E4" s="298"/>
      <c r="F4" s="298"/>
      <c r="G4" s="298"/>
      <c r="H4" s="298"/>
      <c r="I4" s="298"/>
      <c r="J4" s="298"/>
      <c r="K4" s="289" t="s">
        <v>2</v>
      </c>
      <c r="L4" s="298"/>
      <c r="M4" s="298"/>
      <c r="N4" s="298"/>
      <c r="O4" s="298"/>
      <c r="P4" s="298"/>
    </row>
    <row r="5" spans="1:17" ht="12.75" customHeight="1">
      <c r="B5" s="153"/>
      <c r="C5" s="201"/>
      <c r="E5" s="299"/>
      <c r="F5" s="299"/>
      <c r="G5" s="299"/>
      <c r="H5" s="299"/>
      <c r="I5" s="299"/>
      <c r="J5" s="299"/>
      <c r="K5" s="290" t="s">
        <v>3</v>
      </c>
      <c r="L5" s="299"/>
      <c r="M5" s="299"/>
      <c r="N5" s="299"/>
      <c r="O5" s="299"/>
      <c r="P5" s="299"/>
    </row>
    <row r="6" spans="1:17" ht="12.75" customHeight="1">
      <c r="B6" s="153"/>
      <c r="C6" s="201"/>
      <c r="E6" s="300"/>
      <c r="F6" s="300"/>
      <c r="G6" s="300"/>
      <c r="H6" s="300"/>
      <c r="I6" s="300"/>
      <c r="J6" s="300"/>
      <c r="K6" s="301" t="s">
        <v>259</v>
      </c>
      <c r="L6" s="300"/>
      <c r="M6" s="300"/>
      <c r="N6" s="300"/>
      <c r="O6" s="300"/>
      <c r="P6" s="300"/>
    </row>
    <row r="7" spans="1:17" s="146" customFormat="1" ht="7.5" customHeight="1">
      <c r="A7" s="152"/>
      <c r="B7" s="154"/>
      <c r="C7" s="196"/>
      <c r="D7" s="164"/>
      <c r="E7" s="164"/>
      <c r="F7" s="164"/>
      <c r="G7" s="164"/>
      <c r="H7" s="164"/>
      <c r="I7" s="164"/>
      <c r="J7" s="164"/>
      <c r="K7" s="164"/>
      <c r="L7" s="168"/>
      <c r="M7" s="168"/>
      <c r="N7" s="168"/>
      <c r="O7" s="171"/>
      <c r="P7" s="171"/>
    </row>
    <row r="8" spans="1:17">
      <c r="C8" s="194"/>
      <c r="D8" s="169"/>
      <c r="E8" s="169"/>
      <c r="F8" s="169"/>
      <c r="G8" s="169"/>
      <c r="H8" s="169"/>
      <c r="I8" s="169"/>
      <c r="J8" s="169"/>
      <c r="K8" s="188" t="s">
        <v>4</v>
      </c>
      <c r="L8" s="293"/>
      <c r="M8" s="172" t="s">
        <v>4</v>
      </c>
      <c r="N8" s="173"/>
      <c r="O8" s="172" t="s">
        <v>5</v>
      </c>
      <c r="P8" s="172" t="s">
        <v>6</v>
      </c>
    </row>
    <row r="9" spans="1:17" ht="15" customHeight="1">
      <c r="C9" s="194"/>
      <c r="D9" s="169"/>
      <c r="E9" s="169"/>
      <c r="F9" s="169"/>
      <c r="G9" s="169"/>
      <c r="H9" s="169"/>
      <c r="I9" s="169"/>
      <c r="J9" s="169"/>
      <c r="K9" s="175" t="s">
        <v>194</v>
      </c>
      <c r="L9" s="246" t="s">
        <v>195</v>
      </c>
      <c r="M9" s="174"/>
      <c r="N9" s="173"/>
      <c r="O9" s="175" t="s">
        <v>7</v>
      </c>
      <c r="P9" s="175"/>
    </row>
    <row r="10" spans="1:17">
      <c r="C10" s="194"/>
      <c r="D10" s="162" t="s">
        <v>8</v>
      </c>
      <c r="E10" s="163"/>
      <c r="F10" s="164"/>
      <c r="G10" s="164"/>
      <c r="H10" s="164"/>
      <c r="I10" s="164"/>
      <c r="J10" s="164"/>
      <c r="K10" s="164"/>
      <c r="L10" s="165"/>
      <c r="M10" s="176"/>
      <c r="N10" s="173"/>
      <c r="O10" s="176"/>
      <c r="P10" s="176"/>
    </row>
    <row r="11" spans="1:17">
      <c r="A11" s="161" t="s">
        <v>9</v>
      </c>
      <c r="B11" s="156" t="s">
        <v>10</v>
      </c>
      <c r="C11" s="193"/>
      <c r="D11" s="164" t="s">
        <v>11</v>
      </c>
      <c r="E11" s="163"/>
      <c r="F11" s="164"/>
      <c r="G11" s="164"/>
      <c r="H11" s="164"/>
      <c r="I11" s="164"/>
      <c r="J11" s="164"/>
      <c r="K11" s="302"/>
      <c r="L11" s="165"/>
      <c r="M11" s="147"/>
      <c r="N11" s="173"/>
      <c r="O11" s="176"/>
      <c r="P11" s="176"/>
    </row>
    <row r="12" spans="1:17">
      <c r="A12" s="151" t="s">
        <v>12</v>
      </c>
      <c r="B12" s="157" t="s">
        <v>13</v>
      </c>
      <c r="C12" s="197"/>
      <c r="D12" s="166"/>
      <c r="E12" s="164" t="s">
        <v>14</v>
      </c>
      <c r="F12" s="163"/>
      <c r="G12" s="163"/>
      <c r="H12" s="163"/>
      <c r="I12" s="163"/>
      <c r="J12" s="163"/>
      <c r="K12" s="267">
        <v>2118873.2999999998</v>
      </c>
      <c r="L12" s="248"/>
      <c r="M12" s="148">
        <v>2118873.2999999998</v>
      </c>
      <c r="N12" s="249"/>
      <c r="O12" s="247">
        <v>1116551</v>
      </c>
      <c r="P12" s="148">
        <v>3235424</v>
      </c>
    </row>
    <row r="13" spans="1:17">
      <c r="A13" s="151" t="s">
        <v>15</v>
      </c>
      <c r="B13" s="157" t="s">
        <v>13</v>
      </c>
      <c r="C13" s="197"/>
      <c r="D13" s="166"/>
      <c r="E13" s="164" t="s">
        <v>16</v>
      </c>
      <c r="F13" s="163"/>
      <c r="G13" s="163"/>
      <c r="H13" s="163"/>
      <c r="I13" s="163"/>
      <c r="J13" s="163"/>
      <c r="K13" s="267">
        <v>189572.46999999974</v>
      </c>
      <c r="L13" s="245">
        <v>0</v>
      </c>
      <c r="M13" s="148">
        <v>189572.46999999974</v>
      </c>
      <c r="N13" s="177"/>
      <c r="O13" s="245">
        <v>0</v>
      </c>
      <c r="P13" s="148">
        <v>189572</v>
      </c>
    </row>
    <row r="14" spans="1:17">
      <c r="A14" s="151" t="s">
        <v>17</v>
      </c>
      <c r="B14" s="157" t="s">
        <v>13</v>
      </c>
      <c r="C14" s="197"/>
      <c r="D14" s="166"/>
      <c r="E14" s="164" t="s">
        <v>18</v>
      </c>
      <c r="F14" s="163"/>
      <c r="G14" s="163"/>
      <c r="H14" s="163"/>
      <c r="I14" s="163"/>
      <c r="J14" s="163"/>
      <c r="K14" s="267">
        <v>0</v>
      </c>
      <c r="L14" s="245">
        <v>0</v>
      </c>
      <c r="M14" s="148">
        <v>0</v>
      </c>
      <c r="N14" s="177"/>
      <c r="O14" s="245">
        <v>6185581</v>
      </c>
      <c r="P14" s="148">
        <v>6185581</v>
      </c>
    </row>
    <row r="15" spans="1:17">
      <c r="A15" s="151" t="s">
        <v>19</v>
      </c>
      <c r="B15" s="157" t="s">
        <v>13</v>
      </c>
      <c r="C15" s="197"/>
      <c r="D15" s="166"/>
      <c r="E15" s="164" t="s">
        <v>20</v>
      </c>
      <c r="F15" s="163"/>
      <c r="G15" s="163"/>
      <c r="H15" s="163"/>
      <c r="I15" s="163"/>
      <c r="J15" s="163"/>
      <c r="K15" s="267">
        <v>0</v>
      </c>
      <c r="L15" s="245">
        <v>0</v>
      </c>
      <c r="M15" s="148">
        <v>0</v>
      </c>
      <c r="N15" s="177"/>
      <c r="O15" s="245">
        <v>0</v>
      </c>
      <c r="P15" s="148">
        <v>0</v>
      </c>
    </row>
    <row r="16" spans="1:17">
      <c r="A16" s="151" t="s">
        <v>21</v>
      </c>
      <c r="B16" s="157" t="s">
        <v>13</v>
      </c>
      <c r="C16" s="197"/>
      <c r="D16" s="166"/>
      <c r="E16" s="164" t="s">
        <v>22</v>
      </c>
      <c r="F16" s="163"/>
      <c r="G16" s="163"/>
      <c r="H16" s="163"/>
      <c r="I16" s="163"/>
      <c r="J16" s="163"/>
      <c r="K16" s="267">
        <v>175469.37</v>
      </c>
      <c r="L16" s="245">
        <v>0</v>
      </c>
      <c r="M16" s="148">
        <v>175469.37</v>
      </c>
      <c r="N16" s="177"/>
      <c r="O16" s="245">
        <v>42794</v>
      </c>
      <c r="P16" s="148">
        <v>218263</v>
      </c>
    </row>
    <row r="17" spans="1:16">
      <c r="A17" s="151" t="s">
        <v>23</v>
      </c>
      <c r="B17" s="157" t="s">
        <v>13</v>
      </c>
      <c r="C17" s="197"/>
      <c r="D17" s="166"/>
      <c r="E17" s="164" t="s">
        <v>24</v>
      </c>
      <c r="F17" s="163"/>
      <c r="G17" s="163"/>
      <c r="H17" s="163"/>
      <c r="I17" s="163"/>
      <c r="J17" s="163"/>
      <c r="K17" s="267">
        <v>0</v>
      </c>
      <c r="L17" s="245">
        <v>0</v>
      </c>
      <c r="M17" s="148">
        <v>0</v>
      </c>
      <c r="N17" s="177"/>
      <c r="O17" s="245">
        <v>90750</v>
      </c>
      <c r="P17" s="148">
        <v>90750</v>
      </c>
    </row>
    <row r="18" spans="1:16">
      <c r="A18" s="151" t="s">
        <v>25</v>
      </c>
      <c r="B18" s="158" t="s">
        <v>26</v>
      </c>
      <c r="C18" s="194"/>
      <c r="D18" s="167"/>
      <c r="E18" s="164" t="s">
        <v>27</v>
      </c>
      <c r="F18" s="163"/>
      <c r="G18" s="163"/>
      <c r="H18" s="163"/>
      <c r="I18" s="163"/>
      <c r="J18" s="163"/>
      <c r="K18" s="267">
        <v>8257225.8700000001</v>
      </c>
      <c r="L18" s="245">
        <v>0</v>
      </c>
      <c r="M18" s="148">
        <v>8257225.8700000001</v>
      </c>
      <c r="N18" s="177"/>
      <c r="O18" s="245">
        <v>0</v>
      </c>
      <c r="P18" s="148">
        <v>8257226</v>
      </c>
    </row>
    <row r="19" spans="1:16">
      <c r="A19" s="151" t="s">
        <v>28</v>
      </c>
      <c r="B19" s="158" t="s">
        <v>29</v>
      </c>
      <c r="C19" s="194"/>
      <c r="D19" s="167"/>
      <c r="E19" s="164" t="s">
        <v>30</v>
      </c>
      <c r="F19" s="163"/>
      <c r="G19" s="163"/>
      <c r="H19" s="163"/>
      <c r="I19" s="163"/>
      <c r="J19" s="163"/>
      <c r="K19" s="267">
        <v>0</v>
      </c>
      <c r="L19" s="245">
        <v>0</v>
      </c>
      <c r="M19" s="148">
        <v>0</v>
      </c>
      <c r="N19" s="177"/>
      <c r="O19" s="245">
        <v>0</v>
      </c>
      <c r="P19" s="148">
        <v>0</v>
      </c>
    </row>
    <row r="20" spans="1:16">
      <c r="A20" s="151" t="s">
        <v>31</v>
      </c>
      <c r="B20" s="157" t="s">
        <v>32</v>
      </c>
      <c r="C20" s="197"/>
      <c r="D20" s="166"/>
      <c r="E20" s="164" t="s">
        <v>33</v>
      </c>
      <c r="F20" s="163"/>
      <c r="G20" s="163"/>
      <c r="H20" s="163"/>
      <c r="I20" s="163"/>
      <c r="J20" s="163"/>
      <c r="K20" s="267">
        <v>0</v>
      </c>
      <c r="L20" s="245">
        <v>0</v>
      </c>
      <c r="M20" s="148">
        <v>0</v>
      </c>
      <c r="N20" s="177"/>
      <c r="O20" s="245">
        <v>0</v>
      </c>
      <c r="P20" s="148">
        <v>0</v>
      </c>
    </row>
    <row r="21" spans="1:16">
      <c r="A21" s="151" t="s">
        <v>34</v>
      </c>
      <c r="B21" s="157" t="s">
        <v>35</v>
      </c>
      <c r="C21" s="197"/>
      <c r="D21" s="166"/>
      <c r="E21" s="164" t="s">
        <v>36</v>
      </c>
      <c r="F21" s="163"/>
      <c r="G21" s="163"/>
      <c r="H21" s="163"/>
      <c r="I21" s="163"/>
      <c r="J21" s="163"/>
      <c r="K21" s="267">
        <v>396517.73</v>
      </c>
      <c r="L21" s="245">
        <v>0</v>
      </c>
      <c r="M21" s="148">
        <v>396517.73</v>
      </c>
      <c r="N21" s="177"/>
      <c r="O21" s="245">
        <v>40000</v>
      </c>
      <c r="P21" s="148">
        <v>436518</v>
      </c>
    </row>
    <row r="22" spans="1:16">
      <c r="A22" s="151" t="s">
        <v>37</v>
      </c>
      <c r="B22" s="157" t="s">
        <v>38</v>
      </c>
      <c r="C22" s="197"/>
      <c r="D22" s="166"/>
      <c r="E22" s="164" t="s">
        <v>39</v>
      </c>
      <c r="F22" s="163"/>
      <c r="G22" s="163"/>
      <c r="H22" s="163"/>
      <c r="I22" s="163"/>
      <c r="J22" s="163"/>
      <c r="K22" s="267">
        <v>0</v>
      </c>
      <c r="L22" s="245">
        <v>0</v>
      </c>
      <c r="M22" s="148">
        <v>0</v>
      </c>
      <c r="N22" s="177"/>
      <c r="O22" s="245">
        <v>0</v>
      </c>
      <c r="P22" s="148">
        <v>0</v>
      </c>
    </row>
    <row r="23" spans="1:16">
      <c r="A23" s="151" t="s">
        <v>40</v>
      </c>
      <c r="B23" s="157" t="s">
        <v>41</v>
      </c>
      <c r="C23" s="197"/>
      <c r="D23" s="166"/>
      <c r="E23" s="164" t="s">
        <v>42</v>
      </c>
      <c r="F23" s="163"/>
      <c r="G23" s="163"/>
      <c r="H23" s="163"/>
      <c r="I23" s="163"/>
      <c r="J23" s="163"/>
      <c r="K23" s="268">
        <v>0</v>
      </c>
      <c r="L23" s="250">
        <v>0</v>
      </c>
      <c r="M23" s="251">
        <v>0</v>
      </c>
      <c r="N23" s="177"/>
      <c r="O23" s="250">
        <v>0</v>
      </c>
      <c r="P23" s="251">
        <v>0</v>
      </c>
    </row>
    <row r="24" spans="1:16" s="146" customFormat="1" ht="7.5" customHeight="1">
      <c r="A24" s="152"/>
      <c r="B24" s="159"/>
      <c r="C24" s="196"/>
      <c r="D24" s="164"/>
      <c r="E24" s="164"/>
      <c r="F24" s="164"/>
      <c r="G24" s="164"/>
      <c r="H24" s="164"/>
      <c r="I24" s="164"/>
      <c r="J24" s="164"/>
      <c r="K24" s="145"/>
      <c r="L24" s="171"/>
      <c r="M24" s="145"/>
      <c r="N24" s="168"/>
      <c r="O24" s="171"/>
      <c r="P24" s="171"/>
    </row>
    <row r="25" spans="1:16">
      <c r="A25" s="151" t="s">
        <v>43</v>
      </c>
      <c r="B25" s="158"/>
      <c r="C25" s="194"/>
      <c r="D25" s="167"/>
      <c r="E25" s="162" t="s">
        <v>44</v>
      </c>
      <c r="F25" s="163"/>
      <c r="G25" s="163"/>
      <c r="H25" s="163"/>
      <c r="I25" s="163"/>
      <c r="J25" s="163"/>
      <c r="K25" s="269">
        <v>11137658.74</v>
      </c>
      <c r="L25" s="252">
        <v>0</v>
      </c>
      <c r="M25" s="253">
        <v>11137659</v>
      </c>
      <c r="N25" s="178"/>
      <c r="O25" s="253">
        <v>7475676</v>
      </c>
      <c r="P25" s="253">
        <v>18613334</v>
      </c>
    </row>
    <row r="26" spans="1:16" s="146" customFormat="1" ht="7.5" customHeight="1">
      <c r="A26" s="152"/>
      <c r="B26" s="159"/>
      <c r="C26" s="196"/>
      <c r="D26" s="164"/>
      <c r="E26" s="164"/>
      <c r="F26" s="164"/>
      <c r="G26" s="164"/>
      <c r="H26" s="164"/>
      <c r="I26" s="164"/>
      <c r="J26" s="164"/>
      <c r="K26" s="179"/>
      <c r="L26" s="183"/>
      <c r="M26" s="179"/>
      <c r="N26" s="179"/>
      <c r="O26" s="186"/>
      <c r="P26" s="186"/>
    </row>
    <row r="27" spans="1:16">
      <c r="B27" s="158"/>
      <c r="C27" s="194"/>
      <c r="D27" s="164" t="s">
        <v>45</v>
      </c>
      <c r="E27" s="169"/>
      <c r="F27" s="170"/>
      <c r="G27" s="163"/>
      <c r="H27" s="163"/>
      <c r="I27" s="164"/>
      <c r="J27" s="164"/>
      <c r="K27" s="180"/>
      <c r="L27" s="183"/>
      <c r="M27" s="180"/>
      <c r="N27" s="180"/>
      <c r="O27" s="180"/>
      <c r="P27" s="180"/>
    </row>
    <row r="28" spans="1:16">
      <c r="A28" s="151" t="s">
        <v>46</v>
      </c>
      <c r="B28" s="157" t="s">
        <v>13</v>
      </c>
      <c r="C28" s="197"/>
      <c r="D28" s="164"/>
      <c r="E28" s="164" t="s">
        <v>16</v>
      </c>
      <c r="F28" s="170"/>
      <c r="G28" s="163"/>
      <c r="H28" s="163"/>
      <c r="I28" s="163"/>
      <c r="J28" s="163"/>
      <c r="K28" s="267">
        <v>2302195.0300000003</v>
      </c>
      <c r="L28" s="254">
        <v>0</v>
      </c>
      <c r="M28" s="148">
        <v>2302195.0300000003</v>
      </c>
      <c r="N28" s="177"/>
      <c r="O28" s="245">
        <v>0</v>
      </c>
      <c r="P28" s="148">
        <v>2302195</v>
      </c>
    </row>
    <row r="29" spans="1:16">
      <c r="A29" s="151" t="s">
        <v>47</v>
      </c>
      <c r="B29" s="158" t="s">
        <v>13</v>
      </c>
      <c r="C29" s="194"/>
      <c r="D29" s="164"/>
      <c r="E29" s="164" t="s">
        <v>18</v>
      </c>
      <c r="F29" s="170"/>
      <c r="G29" s="163"/>
      <c r="H29" s="163"/>
      <c r="I29" s="163"/>
      <c r="J29" s="163"/>
      <c r="K29" s="267">
        <v>0</v>
      </c>
      <c r="L29" s="245">
        <v>0</v>
      </c>
      <c r="M29" s="148">
        <v>0</v>
      </c>
      <c r="N29" s="177"/>
      <c r="O29" s="245">
        <v>0</v>
      </c>
      <c r="P29" s="148">
        <v>0</v>
      </c>
    </row>
    <row r="30" spans="1:16">
      <c r="A30" s="151" t="s">
        <v>48</v>
      </c>
      <c r="B30" s="157" t="s">
        <v>13</v>
      </c>
      <c r="C30" s="197"/>
      <c r="D30" s="164"/>
      <c r="E30" s="164" t="s">
        <v>20</v>
      </c>
      <c r="F30" s="170"/>
      <c r="G30" s="163"/>
      <c r="H30" s="163"/>
      <c r="I30" s="163"/>
      <c r="J30" s="163"/>
      <c r="K30" s="267">
        <v>0</v>
      </c>
      <c r="L30" s="245">
        <v>0</v>
      </c>
      <c r="M30" s="148">
        <v>0</v>
      </c>
      <c r="N30" s="177"/>
      <c r="O30" s="245">
        <v>0</v>
      </c>
      <c r="P30" s="148">
        <v>0</v>
      </c>
    </row>
    <row r="31" spans="1:16">
      <c r="A31" s="255" t="s">
        <v>199</v>
      </c>
      <c r="B31" s="157" t="s">
        <v>13</v>
      </c>
      <c r="C31" s="197"/>
      <c r="D31" s="164"/>
      <c r="E31" s="164" t="s">
        <v>36</v>
      </c>
      <c r="F31" s="170"/>
      <c r="G31" s="163"/>
      <c r="H31" s="163"/>
      <c r="I31" s="163"/>
      <c r="J31" s="163"/>
      <c r="K31" s="267">
        <v>0</v>
      </c>
      <c r="L31" s="245">
        <v>0</v>
      </c>
      <c r="M31" s="148">
        <v>0</v>
      </c>
      <c r="N31" s="177"/>
      <c r="O31" s="245">
        <v>0</v>
      </c>
      <c r="P31" s="148">
        <v>0</v>
      </c>
    </row>
    <row r="32" spans="1:16">
      <c r="A32" s="151" t="s">
        <v>49</v>
      </c>
      <c r="B32" s="157" t="s">
        <v>13</v>
      </c>
      <c r="C32" s="197"/>
      <c r="D32" s="164"/>
      <c r="E32" s="164" t="s">
        <v>50</v>
      </c>
      <c r="F32" s="170"/>
      <c r="G32" s="163"/>
      <c r="H32" s="163"/>
      <c r="I32" s="163"/>
      <c r="J32" s="163"/>
      <c r="K32" s="267">
        <v>0</v>
      </c>
      <c r="L32" s="245">
        <v>0</v>
      </c>
      <c r="M32" s="148">
        <v>0</v>
      </c>
      <c r="N32" s="177"/>
      <c r="O32" s="245">
        <v>192110</v>
      </c>
      <c r="P32" s="148">
        <v>192110</v>
      </c>
    </row>
    <row r="33" spans="1:16">
      <c r="A33" s="151" t="s">
        <v>51</v>
      </c>
      <c r="B33" s="158" t="s">
        <v>13</v>
      </c>
      <c r="C33" s="194"/>
      <c r="D33" s="164"/>
      <c r="E33" s="164" t="s">
        <v>52</v>
      </c>
      <c r="F33" s="170"/>
      <c r="G33" s="163"/>
      <c r="H33" s="163"/>
      <c r="I33" s="163"/>
      <c r="J33" s="163"/>
      <c r="K33" s="267">
        <v>26711208.690000001</v>
      </c>
      <c r="L33" s="245">
        <v>0</v>
      </c>
      <c r="M33" s="148">
        <v>26711208.690000001</v>
      </c>
      <c r="N33" s="177"/>
      <c r="O33" s="245">
        <v>5435</v>
      </c>
      <c r="P33" s="148">
        <v>26716644</v>
      </c>
    </row>
    <row r="34" spans="1:16">
      <c r="A34" s="151" t="s">
        <v>53</v>
      </c>
      <c r="B34" s="158" t="s">
        <v>13</v>
      </c>
      <c r="C34" s="194"/>
      <c r="D34" s="164"/>
      <c r="E34" s="164" t="s">
        <v>54</v>
      </c>
      <c r="F34" s="170"/>
      <c r="G34" s="163"/>
      <c r="H34" s="163"/>
      <c r="I34" s="163"/>
      <c r="J34" s="163"/>
      <c r="K34" s="267">
        <v>16679073.710000001</v>
      </c>
      <c r="L34" s="245">
        <v>0</v>
      </c>
      <c r="M34" s="148">
        <v>16679073.710000001</v>
      </c>
      <c r="N34" s="177"/>
      <c r="O34" s="245">
        <v>43774</v>
      </c>
      <c r="P34" s="148">
        <v>16722848</v>
      </c>
    </row>
    <row r="35" spans="1:16">
      <c r="A35" s="151" t="s">
        <v>55</v>
      </c>
      <c r="B35" s="158" t="s">
        <v>56</v>
      </c>
      <c r="C35" s="194"/>
      <c r="D35" s="164"/>
      <c r="E35" s="164" t="s">
        <v>42</v>
      </c>
      <c r="F35" s="170"/>
      <c r="G35" s="163"/>
      <c r="H35" s="163"/>
      <c r="I35" s="163"/>
      <c r="J35" s="163"/>
      <c r="K35" s="268">
        <v>0</v>
      </c>
      <c r="L35" s="250">
        <v>0</v>
      </c>
      <c r="M35" s="251">
        <v>0</v>
      </c>
      <c r="N35" s="177"/>
      <c r="O35" s="250">
        <v>23399</v>
      </c>
      <c r="P35" s="251">
        <v>23399</v>
      </c>
    </row>
    <row r="36" spans="1:16" s="146" customFormat="1" ht="7.5" customHeight="1">
      <c r="A36" s="152"/>
      <c r="B36" s="159"/>
      <c r="C36" s="196"/>
      <c r="D36" s="164"/>
      <c r="E36" s="164"/>
      <c r="F36" s="164"/>
      <c r="G36" s="164"/>
      <c r="H36" s="164"/>
      <c r="I36" s="164"/>
      <c r="J36" s="164"/>
      <c r="K36" s="267"/>
      <c r="L36" s="183"/>
      <c r="M36" s="148"/>
      <c r="N36" s="181"/>
      <c r="O36" s="177"/>
      <c r="P36" s="177"/>
    </row>
    <row r="37" spans="1:16">
      <c r="A37" s="151" t="s">
        <v>57</v>
      </c>
      <c r="B37" s="158"/>
      <c r="C37" s="194"/>
      <c r="D37" s="162"/>
      <c r="E37" s="162" t="s">
        <v>58</v>
      </c>
      <c r="F37" s="170"/>
      <c r="G37" s="163"/>
      <c r="H37" s="163"/>
      <c r="I37" s="163"/>
      <c r="J37" s="163"/>
      <c r="K37" s="270">
        <v>45692477.430000007</v>
      </c>
      <c r="L37" s="252">
        <v>0</v>
      </c>
      <c r="M37" s="185">
        <v>45692477</v>
      </c>
      <c r="N37" s="177"/>
      <c r="O37" s="185">
        <v>264718</v>
      </c>
      <c r="P37" s="185">
        <v>45957196</v>
      </c>
    </row>
    <row r="38" spans="1:16" s="146" customFormat="1" ht="7.5" customHeight="1">
      <c r="A38" s="152"/>
      <c r="B38" s="159"/>
      <c r="C38" s="196"/>
      <c r="D38" s="164"/>
      <c r="E38" s="164"/>
      <c r="F38" s="164"/>
      <c r="G38" s="164"/>
      <c r="H38" s="164"/>
      <c r="I38" s="164"/>
      <c r="J38" s="164"/>
      <c r="K38" s="271"/>
      <c r="L38" s="249"/>
      <c r="M38" s="180"/>
      <c r="N38" s="182"/>
      <c r="O38" s="187"/>
      <c r="P38" s="187"/>
    </row>
    <row r="39" spans="1:16" ht="13.5" thickBot="1">
      <c r="B39" s="158"/>
      <c r="C39" s="194"/>
      <c r="D39" s="162" t="s">
        <v>59</v>
      </c>
      <c r="E39" s="164"/>
      <c r="F39" s="170"/>
      <c r="G39" s="163"/>
      <c r="H39" s="163"/>
      <c r="I39" s="163"/>
      <c r="J39" s="163"/>
      <c r="K39" s="272">
        <v>56830136.170000009</v>
      </c>
      <c r="L39" s="256">
        <v>0</v>
      </c>
      <c r="M39" s="204">
        <v>56830136</v>
      </c>
      <c r="N39" s="183"/>
      <c r="O39" s="70">
        <v>7740394</v>
      </c>
      <c r="P39" s="70">
        <v>64570530</v>
      </c>
    </row>
    <row r="40" spans="1:16" ht="13.5" thickTop="1">
      <c r="B40" s="158"/>
      <c r="C40" s="194"/>
      <c r="D40" s="162"/>
      <c r="E40" s="164"/>
      <c r="F40" s="170"/>
      <c r="G40" s="163"/>
      <c r="H40" s="163"/>
      <c r="I40" s="163"/>
      <c r="J40" s="163"/>
      <c r="K40" s="232"/>
      <c r="L40" s="164"/>
      <c r="M40" s="232"/>
      <c r="N40" s="183"/>
      <c r="O40" s="233"/>
      <c r="P40" s="233"/>
    </row>
    <row r="41" spans="1:16">
      <c r="B41" s="158"/>
      <c r="C41" s="194"/>
      <c r="D41" s="235" t="s">
        <v>60</v>
      </c>
      <c r="E41" s="236"/>
      <c r="F41" s="237"/>
      <c r="G41" s="143"/>
      <c r="H41" s="143"/>
      <c r="I41" s="143"/>
      <c r="J41" s="143"/>
      <c r="K41" s="238"/>
      <c r="L41" s="236"/>
      <c r="M41" s="238"/>
      <c r="N41" s="239"/>
      <c r="O41" s="238"/>
      <c r="P41" s="233"/>
    </row>
    <row r="42" spans="1:16">
      <c r="B42" s="158"/>
      <c r="C42" s="194"/>
      <c r="D42" s="236" t="s">
        <v>61</v>
      </c>
      <c r="E42" s="236"/>
      <c r="F42" s="237"/>
      <c r="G42" s="143"/>
      <c r="H42" s="143"/>
      <c r="I42" s="143"/>
      <c r="J42" s="143"/>
      <c r="K42" s="267">
        <v>0</v>
      </c>
      <c r="L42" s="244">
        <v>0</v>
      </c>
      <c r="M42" s="148">
        <v>0</v>
      </c>
      <c r="N42" s="177"/>
      <c r="O42" s="245">
        <v>0</v>
      </c>
      <c r="P42" s="148">
        <v>0</v>
      </c>
    </row>
    <row r="43" spans="1:16" ht="13.5" customHeight="1">
      <c r="A43" s="151" t="s">
        <v>178</v>
      </c>
      <c r="B43" s="158" t="s">
        <v>179</v>
      </c>
      <c r="C43" s="194"/>
      <c r="D43" s="236" t="s">
        <v>171</v>
      </c>
      <c r="E43" s="236"/>
      <c r="F43" s="237"/>
      <c r="G43" s="143"/>
      <c r="H43" s="143"/>
      <c r="I43" s="143"/>
      <c r="J43" s="143"/>
      <c r="K43" s="267">
        <v>2110794</v>
      </c>
      <c r="L43" s="244">
        <v>-1</v>
      </c>
      <c r="M43" s="148">
        <v>2110793</v>
      </c>
      <c r="N43" s="177"/>
      <c r="O43" s="245">
        <v>0</v>
      </c>
      <c r="P43" s="148">
        <v>2110793</v>
      </c>
    </row>
    <row r="44" spans="1:16">
      <c r="A44" s="151" t="s">
        <v>180</v>
      </c>
      <c r="B44" s="158" t="s">
        <v>181</v>
      </c>
      <c r="C44" s="194"/>
      <c r="D44" s="236" t="s">
        <v>172</v>
      </c>
      <c r="E44" s="236"/>
      <c r="F44" s="237"/>
      <c r="G44" s="143"/>
      <c r="H44" s="143"/>
      <c r="I44" s="143"/>
      <c r="J44" s="143"/>
      <c r="K44" s="267">
        <v>523952</v>
      </c>
      <c r="L44" s="244">
        <v>0</v>
      </c>
      <c r="M44" s="148">
        <v>523952</v>
      </c>
      <c r="N44" s="177"/>
      <c r="O44" s="245">
        <v>0</v>
      </c>
      <c r="P44" s="148">
        <v>523952</v>
      </c>
    </row>
    <row r="45" spans="1:16">
      <c r="A45" s="151" t="s">
        <v>202</v>
      </c>
      <c r="B45" s="158" t="s">
        <v>203</v>
      </c>
      <c r="C45" s="194"/>
      <c r="D45" s="236" t="s">
        <v>204</v>
      </c>
      <c r="E45" s="236"/>
      <c r="F45" s="237"/>
      <c r="G45" s="143"/>
      <c r="H45" s="143"/>
      <c r="I45" s="143"/>
      <c r="J45" s="273"/>
      <c r="K45" s="267">
        <v>35212</v>
      </c>
      <c r="L45" s="244">
        <v>0</v>
      </c>
      <c r="M45" s="148">
        <v>35212</v>
      </c>
      <c r="N45" s="177"/>
      <c r="O45" s="245">
        <v>0</v>
      </c>
      <c r="P45" s="148">
        <v>35212</v>
      </c>
    </row>
    <row r="46" spans="1:16">
      <c r="A46" s="151" t="s">
        <v>214</v>
      </c>
      <c r="B46" s="158" t="s">
        <v>215</v>
      </c>
      <c r="C46" s="194"/>
      <c r="D46" s="303" t="s">
        <v>216</v>
      </c>
      <c r="E46" s="303"/>
      <c r="F46" s="303"/>
      <c r="G46" s="303"/>
      <c r="H46" s="303"/>
      <c r="I46" s="303"/>
      <c r="J46" s="273"/>
      <c r="K46" s="267">
        <v>0</v>
      </c>
      <c r="L46" s="244"/>
      <c r="M46" s="148">
        <v>0</v>
      </c>
      <c r="N46" s="177"/>
      <c r="O46" s="245">
        <v>0</v>
      </c>
      <c r="P46" s="148">
        <v>0</v>
      </c>
    </row>
    <row r="47" spans="1:16">
      <c r="B47" s="158"/>
      <c r="C47" s="194"/>
      <c r="D47" s="236" t="s">
        <v>217</v>
      </c>
      <c r="E47" s="236"/>
      <c r="F47" s="237"/>
      <c r="G47" s="143"/>
      <c r="H47" s="143"/>
      <c r="I47" s="143"/>
      <c r="J47" s="273"/>
      <c r="K47" s="267">
        <v>0</v>
      </c>
      <c r="L47" s="244">
        <v>0</v>
      </c>
      <c r="M47" s="148">
        <v>0</v>
      </c>
      <c r="N47" s="177"/>
      <c r="O47" s="245">
        <v>0</v>
      </c>
      <c r="P47" s="148">
        <v>0</v>
      </c>
    </row>
    <row r="48" spans="1:16">
      <c r="B48" s="158"/>
      <c r="C48" s="194"/>
      <c r="D48" s="236" t="s">
        <v>218</v>
      </c>
      <c r="E48" s="236"/>
      <c r="F48" s="236"/>
      <c r="G48" s="236"/>
      <c r="H48" s="236"/>
      <c r="I48" s="236"/>
      <c r="J48" s="236"/>
      <c r="K48" s="268">
        <v>0</v>
      </c>
      <c r="L48" s="257">
        <v>0</v>
      </c>
      <c r="M48" s="251">
        <v>0</v>
      </c>
      <c r="N48" s="177"/>
      <c r="O48" s="250">
        <v>0</v>
      </c>
      <c r="P48" s="251">
        <v>0</v>
      </c>
    </row>
    <row r="49" spans="1:16">
      <c r="B49" s="158"/>
      <c r="C49" s="194"/>
      <c r="D49" s="235"/>
      <c r="E49" s="236"/>
      <c r="F49" s="237"/>
      <c r="G49" s="143"/>
      <c r="H49" s="143"/>
      <c r="I49" s="143"/>
      <c r="J49" s="143"/>
      <c r="K49" s="218"/>
      <c r="L49" s="258"/>
      <c r="M49" s="238"/>
      <c r="N49" s="239"/>
      <c r="O49" s="238"/>
      <c r="P49" s="177"/>
    </row>
    <row r="50" spans="1:16" ht="13.5" thickBot="1">
      <c r="B50" s="158"/>
      <c r="C50" s="194"/>
      <c r="D50" s="235" t="s">
        <v>63</v>
      </c>
      <c r="E50" s="236"/>
      <c r="F50" s="237"/>
      <c r="G50" s="143"/>
      <c r="H50" s="143"/>
      <c r="I50" s="143"/>
      <c r="J50" s="143"/>
      <c r="K50" s="274">
        <v>2669958</v>
      </c>
      <c r="L50" s="259">
        <v>-1</v>
      </c>
      <c r="M50" s="240">
        <v>2669957</v>
      </c>
      <c r="N50" s="239"/>
      <c r="O50" s="240">
        <v>0</v>
      </c>
      <c r="P50" s="240">
        <v>2669957</v>
      </c>
    </row>
    <row r="51" spans="1:16" s="146" customFormat="1" ht="14.25" thickTop="1" thickBot="1">
      <c r="A51" s="152"/>
      <c r="B51" s="159"/>
      <c r="C51" s="196"/>
      <c r="D51" s="235" t="s">
        <v>64</v>
      </c>
      <c r="E51" s="236"/>
      <c r="F51" s="237"/>
      <c r="G51" s="143"/>
      <c r="H51" s="143"/>
      <c r="I51" s="143"/>
      <c r="J51" s="143"/>
      <c r="K51" s="274">
        <v>59500094.170000009</v>
      </c>
      <c r="L51" s="259">
        <v>-1</v>
      </c>
      <c r="M51" s="240">
        <v>59500093</v>
      </c>
      <c r="N51" s="239"/>
      <c r="O51" s="240">
        <v>7740394</v>
      </c>
      <c r="P51" s="70">
        <v>67240487</v>
      </c>
    </row>
    <row r="52" spans="1:16" s="146" customFormat="1" ht="13.5" thickTop="1">
      <c r="A52" s="152"/>
      <c r="B52" s="159"/>
      <c r="C52" s="196"/>
      <c r="D52" s="164"/>
      <c r="E52" s="164"/>
      <c r="F52" s="164"/>
      <c r="G52" s="164"/>
      <c r="H52" s="164"/>
      <c r="I52" s="164"/>
      <c r="J52" s="164"/>
      <c r="K52" s="182"/>
      <c r="L52" s="168"/>
      <c r="M52" s="182"/>
      <c r="N52" s="182"/>
      <c r="O52" s="187"/>
      <c r="P52" s="187"/>
    </row>
    <row r="53" spans="1:16">
      <c r="B53" s="158"/>
      <c r="C53" s="194"/>
      <c r="D53" s="162" t="s">
        <v>65</v>
      </c>
      <c r="E53" s="164"/>
      <c r="F53" s="164"/>
      <c r="G53" s="164"/>
      <c r="H53" s="164"/>
      <c r="I53" s="164"/>
      <c r="J53" s="164"/>
      <c r="K53" s="184"/>
      <c r="L53" s="164"/>
      <c r="M53" s="184"/>
      <c r="N53" s="184"/>
      <c r="O53" s="184"/>
      <c r="P53" s="184"/>
    </row>
    <row r="54" spans="1:16">
      <c r="B54" s="160"/>
      <c r="C54" s="202"/>
      <c r="D54" s="164" t="s">
        <v>66</v>
      </c>
      <c r="E54" s="164"/>
      <c r="F54" s="164"/>
      <c r="G54" s="164"/>
      <c r="H54" s="164"/>
      <c r="I54" s="164"/>
      <c r="J54" s="164"/>
      <c r="K54" s="149"/>
      <c r="L54" s="164"/>
      <c r="M54" s="149"/>
      <c r="N54" s="184"/>
      <c r="O54" s="184"/>
      <c r="P54" s="184"/>
    </row>
    <row r="55" spans="1:16">
      <c r="A55" s="151" t="s">
        <v>67</v>
      </c>
      <c r="B55" s="158" t="s">
        <v>68</v>
      </c>
      <c r="C55" s="194"/>
      <c r="D55" s="164"/>
      <c r="E55" s="164" t="s">
        <v>69</v>
      </c>
      <c r="F55" s="164"/>
      <c r="G55" s="164"/>
      <c r="H55" s="164"/>
      <c r="I55" s="164"/>
      <c r="J55" s="164"/>
      <c r="K55" s="275">
        <v>1519061.48</v>
      </c>
      <c r="L55" s="244">
        <v>0</v>
      </c>
      <c r="M55" s="260">
        <v>1519061.48</v>
      </c>
      <c r="N55" s="249"/>
      <c r="O55" s="247">
        <v>30842</v>
      </c>
      <c r="P55" s="148">
        <v>1549903</v>
      </c>
    </row>
    <row r="56" spans="1:16">
      <c r="A56" s="151" t="s">
        <v>70</v>
      </c>
      <c r="B56" s="158" t="s">
        <v>71</v>
      </c>
      <c r="C56" s="194"/>
      <c r="D56" s="164"/>
      <c r="E56" s="164" t="s">
        <v>72</v>
      </c>
      <c r="F56" s="164"/>
      <c r="G56" s="164"/>
      <c r="H56" s="164"/>
      <c r="I56" s="164"/>
      <c r="J56" s="164"/>
      <c r="K56" s="267">
        <v>0</v>
      </c>
      <c r="L56" s="244">
        <v>0</v>
      </c>
      <c r="M56" s="148">
        <v>0</v>
      </c>
      <c r="N56" s="178"/>
      <c r="O56" s="245">
        <v>0</v>
      </c>
      <c r="P56" s="148">
        <v>0</v>
      </c>
    </row>
    <row r="57" spans="1:16">
      <c r="A57" s="151" t="s">
        <v>73</v>
      </c>
      <c r="B57" s="158" t="s">
        <v>74</v>
      </c>
      <c r="C57" s="194"/>
      <c r="D57" s="164"/>
      <c r="E57" s="164" t="s">
        <v>75</v>
      </c>
      <c r="F57" s="164"/>
      <c r="G57" s="164"/>
      <c r="H57" s="164"/>
      <c r="I57" s="164"/>
      <c r="J57" s="164"/>
      <c r="K57" s="267">
        <v>465822.85</v>
      </c>
      <c r="L57" s="244">
        <v>0</v>
      </c>
      <c r="M57" s="148">
        <v>465822.85</v>
      </c>
      <c r="N57" s="178"/>
      <c r="O57" s="245">
        <v>0</v>
      </c>
      <c r="P57" s="148">
        <v>465823</v>
      </c>
    </row>
    <row r="58" spans="1:16">
      <c r="A58" s="151" t="s">
        <v>76</v>
      </c>
      <c r="B58" s="158" t="s">
        <v>77</v>
      </c>
      <c r="C58" s="194"/>
      <c r="D58" s="164"/>
      <c r="E58" s="164" t="s">
        <v>78</v>
      </c>
      <c r="F58" s="164"/>
      <c r="G58" s="164"/>
      <c r="H58" s="164"/>
      <c r="I58" s="164"/>
      <c r="J58" s="164"/>
      <c r="K58" s="267">
        <v>0</v>
      </c>
      <c r="L58" s="244">
        <v>0</v>
      </c>
      <c r="M58" s="148">
        <v>0</v>
      </c>
      <c r="N58" s="178"/>
      <c r="O58" s="245">
        <v>0</v>
      </c>
      <c r="P58" s="148">
        <v>0</v>
      </c>
    </row>
    <row r="59" spans="1:16">
      <c r="A59" s="151" t="s">
        <v>79</v>
      </c>
      <c r="B59" s="158" t="s">
        <v>80</v>
      </c>
      <c r="C59" s="194"/>
      <c r="D59" s="164"/>
      <c r="E59" s="164" t="s">
        <v>81</v>
      </c>
      <c r="F59" s="164"/>
      <c r="G59" s="164"/>
      <c r="H59" s="164"/>
      <c r="I59" s="164"/>
      <c r="J59" s="164"/>
      <c r="K59" s="267">
        <v>0</v>
      </c>
      <c r="L59" s="244">
        <v>0</v>
      </c>
      <c r="M59" s="148">
        <v>0</v>
      </c>
      <c r="N59" s="178"/>
      <c r="O59" s="245">
        <v>0</v>
      </c>
      <c r="P59" s="148">
        <v>0</v>
      </c>
    </row>
    <row r="60" spans="1:16">
      <c r="A60" s="151" t="s">
        <v>82</v>
      </c>
      <c r="B60" s="158" t="s">
        <v>83</v>
      </c>
      <c r="C60" s="194"/>
      <c r="D60" s="164"/>
      <c r="E60" s="164" t="s">
        <v>84</v>
      </c>
      <c r="F60" s="164"/>
      <c r="G60" s="164"/>
      <c r="H60" s="164"/>
      <c r="I60" s="164"/>
      <c r="J60" s="164"/>
      <c r="K60" s="267">
        <v>0</v>
      </c>
      <c r="L60" s="244"/>
      <c r="M60" s="148">
        <v>0</v>
      </c>
      <c r="N60" s="178"/>
      <c r="O60" s="245">
        <v>0</v>
      </c>
      <c r="P60" s="148">
        <v>0</v>
      </c>
    </row>
    <row r="61" spans="1:16">
      <c r="A61" s="151" t="s">
        <v>85</v>
      </c>
      <c r="B61" s="158" t="s">
        <v>86</v>
      </c>
      <c r="C61" s="194"/>
      <c r="D61" s="164"/>
      <c r="E61" s="236" t="s">
        <v>87</v>
      </c>
      <c r="F61" s="236"/>
      <c r="G61" s="236"/>
      <c r="H61" s="164"/>
      <c r="I61" s="164"/>
      <c r="J61" s="164"/>
      <c r="K61" s="267">
        <v>12</v>
      </c>
      <c r="L61" s="244">
        <v>0</v>
      </c>
      <c r="M61" s="148">
        <v>12</v>
      </c>
      <c r="N61" s="178"/>
      <c r="O61" s="245">
        <v>0</v>
      </c>
      <c r="P61" s="148">
        <v>12</v>
      </c>
    </row>
    <row r="62" spans="1:16">
      <c r="A62" s="151" t="s">
        <v>88</v>
      </c>
      <c r="B62" s="158" t="s">
        <v>89</v>
      </c>
      <c r="C62" s="194"/>
      <c r="D62" s="164"/>
      <c r="E62" s="164" t="s">
        <v>90</v>
      </c>
      <c r="F62" s="164"/>
      <c r="G62" s="164"/>
      <c r="H62" s="164"/>
      <c r="I62" s="164"/>
      <c r="J62" s="164"/>
      <c r="K62" s="267">
        <v>0</v>
      </c>
      <c r="L62" s="244">
        <v>0</v>
      </c>
      <c r="M62" s="148">
        <v>0</v>
      </c>
      <c r="N62" s="178"/>
      <c r="O62" s="245">
        <v>0</v>
      </c>
      <c r="P62" s="148">
        <v>0</v>
      </c>
    </row>
    <row r="63" spans="1:16">
      <c r="A63" s="151" t="s">
        <v>91</v>
      </c>
      <c r="B63" s="158">
        <v>33100</v>
      </c>
      <c r="C63" s="194"/>
      <c r="D63" s="164"/>
      <c r="E63" s="164" t="s">
        <v>92</v>
      </c>
      <c r="F63" s="164"/>
      <c r="G63" s="164"/>
      <c r="H63" s="164"/>
      <c r="I63" s="164"/>
      <c r="J63" s="164"/>
      <c r="K63" s="267">
        <v>117616.39</v>
      </c>
      <c r="L63" s="244">
        <v>0</v>
      </c>
      <c r="M63" s="148">
        <v>117616.39</v>
      </c>
      <c r="N63" s="178"/>
      <c r="O63" s="245">
        <v>0</v>
      </c>
      <c r="P63" s="148">
        <v>117616</v>
      </c>
    </row>
    <row r="64" spans="1:16">
      <c r="B64" s="158"/>
      <c r="C64" s="194"/>
      <c r="D64" s="164"/>
      <c r="E64" s="164" t="s">
        <v>93</v>
      </c>
      <c r="F64" s="164"/>
      <c r="G64" s="164"/>
      <c r="H64" s="164"/>
      <c r="I64" s="164"/>
      <c r="J64" s="164"/>
      <c r="K64" s="267"/>
      <c r="L64" s="244">
        <v>0</v>
      </c>
      <c r="M64" s="148">
        <v>0</v>
      </c>
      <c r="N64" s="178"/>
      <c r="O64" s="148">
        <v>0</v>
      </c>
      <c r="P64" s="148">
        <v>0</v>
      </c>
    </row>
    <row r="65" spans="1:16">
      <c r="A65" s="151" t="s">
        <v>94</v>
      </c>
      <c r="B65" s="158" t="s">
        <v>95</v>
      </c>
      <c r="C65" s="194"/>
      <c r="D65" s="164"/>
      <c r="E65" s="164"/>
      <c r="F65" s="164" t="s">
        <v>96</v>
      </c>
      <c r="G65" s="164"/>
      <c r="H65" s="164"/>
      <c r="I65" s="164"/>
      <c r="J65" s="164"/>
      <c r="K65" s="267">
        <v>0</v>
      </c>
      <c r="L65" s="244">
        <v>0</v>
      </c>
      <c r="M65" s="148">
        <v>0</v>
      </c>
      <c r="N65" s="178"/>
      <c r="O65" s="245">
        <v>0</v>
      </c>
      <c r="P65" s="148">
        <v>0</v>
      </c>
    </row>
    <row r="66" spans="1:16">
      <c r="A66" s="151" t="s">
        <v>97</v>
      </c>
      <c r="B66" s="158" t="s">
        <v>98</v>
      </c>
      <c r="C66" s="194"/>
      <c r="D66" s="164"/>
      <c r="E66" s="164"/>
      <c r="F66" s="164" t="s">
        <v>99</v>
      </c>
      <c r="G66" s="164"/>
      <c r="H66" s="164"/>
      <c r="I66" s="164"/>
      <c r="J66" s="164"/>
      <c r="K66" s="267">
        <v>1786565.49</v>
      </c>
      <c r="L66" s="244">
        <v>0</v>
      </c>
      <c r="M66" s="148">
        <v>1786565.49</v>
      </c>
      <c r="N66" s="178"/>
      <c r="O66" s="245">
        <v>0</v>
      </c>
      <c r="P66" s="148">
        <v>1786565</v>
      </c>
    </row>
    <row r="67" spans="1:16">
      <c r="A67" s="151" t="s">
        <v>100</v>
      </c>
      <c r="B67" s="158" t="s">
        <v>101</v>
      </c>
      <c r="C67" s="194"/>
      <c r="D67" s="164"/>
      <c r="E67" s="164"/>
      <c r="F67" s="164" t="s">
        <v>102</v>
      </c>
      <c r="G67" s="164"/>
      <c r="H67" s="164"/>
      <c r="I67" s="164"/>
      <c r="J67" s="164"/>
      <c r="K67" s="267">
        <v>0</v>
      </c>
      <c r="L67" s="244">
        <v>0</v>
      </c>
      <c r="M67" s="148">
        <v>0</v>
      </c>
      <c r="N67" s="178"/>
      <c r="O67" s="245">
        <v>0</v>
      </c>
      <c r="P67" s="148">
        <v>0</v>
      </c>
    </row>
    <row r="68" spans="1:16">
      <c r="A68" s="151" t="s">
        <v>103</v>
      </c>
      <c r="B68" s="158" t="s">
        <v>104</v>
      </c>
      <c r="C68" s="194"/>
      <c r="D68" s="164"/>
      <c r="E68" s="164"/>
      <c r="F68" s="164" t="s">
        <v>105</v>
      </c>
      <c r="G68" s="164"/>
      <c r="H68" s="164"/>
      <c r="I68" s="164"/>
      <c r="J68" s="164"/>
      <c r="K68" s="267">
        <v>0</v>
      </c>
      <c r="L68" s="244">
        <v>0</v>
      </c>
      <c r="M68" s="148">
        <v>0</v>
      </c>
      <c r="N68" s="178"/>
      <c r="O68" s="245">
        <v>0</v>
      </c>
      <c r="P68" s="148">
        <v>0</v>
      </c>
    </row>
    <row r="69" spans="1:16">
      <c r="A69" s="151" t="s">
        <v>219</v>
      </c>
      <c r="B69" s="158" t="s">
        <v>220</v>
      </c>
      <c r="C69" s="194"/>
      <c r="D69" s="164"/>
      <c r="E69" s="164"/>
      <c r="F69" s="304" t="s">
        <v>221</v>
      </c>
      <c r="G69" s="236"/>
      <c r="H69" s="236"/>
      <c r="I69" s="236"/>
      <c r="J69" s="164"/>
      <c r="K69" s="267">
        <v>0</v>
      </c>
      <c r="L69" s="244">
        <v>0</v>
      </c>
      <c r="M69" s="148">
        <v>0</v>
      </c>
      <c r="N69" s="178"/>
      <c r="O69" s="245">
        <v>0</v>
      </c>
      <c r="P69" s="148">
        <v>0</v>
      </c>
    </row>
    <row r="70" spans="1:16">
      <c r="A70" s="151" t="s">
        <v>106</v>
      </c>
      <c r="B70" s="158" t="s">
        <v>98</v>
      </c>
      <c r="C70" s="194"/>
      <c r="D70" s="164"/>
      <c r="E70" s="164"/>
      <c r="F70" s="164" t="s">
        <v>107</v>
      </c>
      <c r="G70" s="164"/>
      <c r="H70" s="164"/>
      <c r="I70" s="164"/>
      <c r="J70" s="164"/>
      <c r="K70" s="267">
        <v>0</v>
      </c>
      <c r="L70" s="244">
        <v>0</v>
      </c>
      <c r="M70" s="148">
        <v>0</v>
      </c>
      <c r="N70" s="178"/>
      <c r="O70" s="245">
        <v>0</v>
      </c>
      <c r="P70" s="148">
        <v>0</v>
      </c>
    </row>
    <row r="71" spans="1:16">
      <c r="A71" s="151" t="s">
        <v>108</v>
      </c>
      <c r="B71" s="158" t="s">
        <v>109</v>
      </c>
      <c r="C71" s="194"/>
      <c r="D71" s="164"/>
      <c r="E71" s="164"/>
      <c r="F71" s="164" t="s">
        <v>110</v>
      </c>
      <c r="G71" s="164"/>
      <c r="H71" s="164"/>
      <c r="I71" s="164"/>
      <c r="J71" s="164"/>
      <c r="K71" s="267">
        <v>23635</v>
      </c>
      <c r="L71" s="244">
        <v>0</v>
      </c>
      <c r="M71" s="148">
        <v>23635</v>
      </c>
      <c r="N71" s="181"/>
      <c r="O71" s="245">
        <v>0</v>
      </c>
      <c r="P71" s="148">
        <v>23635</v>
      </c>
    </row>
    <row r="72" spans="1:16">
      <c r="A72" s="151" t="s">
        <v>182</v>
      </c>
      <c r="B72" s="158" t="s">
        <v>183</v>
      </c>
      <c r="C72" s="194"/>
      <c r="D72" s="164"/>
      <c r="E72" s="164"/>
      <c r="F72" s="164" t="s">
        <v>173</v>
      </c>
      <c r="G72" s="164"/>
      <c r="H72" s="164"/>
      <c r="I72" s="164"/>
      <c r="J72" s="164"/>
      <c r="K72" s="267">
        <v>0</v>
      </c>
      <c r="L72" s="244">
        <v>0</v>
      </c>
      <c r="M72" s="148">
        <v>0</v>
      </c>
      <c r="N72" s="181"/>
      <c r="O72" s="245">
        <v>0</v>
      </c>
      <c r="P72" s="148">
        <v>0</v>
      </c>
    </row>
    <row r="73" spans="1:16">
      <c r="A73" s="151" t="s">
        <v>184</v>
      </c>
      <c r="B73" s="158" t="s">
        <v>185</v>
      </c>
      <c r="C73" s="194"/>
      <c r="D73" s="164"/>
      <c r="E73" s="164"/>
      <c r="F73" s="164" t="s">
        <v>174</v>
      </c>
      <c r="G73" s="164"/>
      <c r="H73" s="164"/>
      <c r="I73" s="164"/>
      <c r="J73" s="164"/>
      <c r="K73" s="267">
        <v>25682</v>
      </c>
      <c r="L73" s="244">
        <v>0</v>
      </c>
      <c r="M73" s="148">
        <v>25682</v>
      </c>
      <c r="N73" s="181"/>
      <c r="O73" s="245">
        <v>0</v>
      </c>
      <c r="P73" s="148">
        <v>25682</v>
      </c>
    </row>
    <row r="74" spans="1:16">
      <c r="A74" s="151" t="s">
        <v>205</v>
      </c>
      <c r="B74" s="158" t="s">
        <v>206</v>
      </c>
      <c r="C74" s="194"/>
      <c r="D74" s="164"/>
      <c r="E74" s="164"/>
      <c r="F74" s="164" t="s">
        <v>207</v>
      </c>
      <c r="G74" s="164"/>
      <c r="H74" s="164"/>
      <c r="I74" s="164"/>
      <c r="J74" s="276"/>
      <c r="K74" s="267">
        <v>9456</v>
      </c>
      <c r="L74" s="244">
        <v>0</v>
      </c>
      <c r="M74" s="148">
        <v>9456</v>
      </c>
      <c r="N74" s="181"/>
      <c r="O74" s="245">
        <v>0</v>
      </c>
      <c r="P74" s="148">
        <v>9456</v>
      </c>
    </row>
    <row r="75" spans="1:16">
      <c r="A75" s="151" t="s">
        <v>111</v>
      </c>
      <c r="B75" s="158" t="s">
        <v>98</v>
      </c>
      <c r="C75" s="194"/>
      <c r="D75" s="164"/>
      <c r="E75" s="164"/>
      <c r="F75" s="261" t="s">
        <v>112</v>
      </c>
      <c r="G75" s="261"/>
      <c r="H75" s="261"/>
      <c r="I75" s="164"/>
      <c r="J75" s="164"/>
      <c r="K75" s="268">
        <v>0</v>
      </c>
      <c r="L75" s="257">
        <v>0</v>
      </c>
      <c r="M75" s="251">
        <v>0</v>
      </c>
      <c r="N75" s="178"/>
      <c r="O75" s="250">
        <v>0</v>
      </c>
      <c r="P75" s="251">
        <v>0</v>
      </c>
    </row>
    <row r="76" spans="1:16" s="146" customFormat="1" ht="7.5" customHeight="1">
      <c r="A76" s="152"/>
      <c r="B76" s="159"/>
      <c r="C76" s="196"/>
      <c r="D76" s="164"/>
      <c r="E76" s="164"/>
      <c r="F76" s="164"/>
      <c r="G76" s="164"/>
      <c r="H76" s="164"/>
      <c r="I76" s="164"/>
      <c r="J76" s="164"/>
      <c r="K76" s="168"/>
      <c r="L76" s="263"/>
      <c r="M76" s="168"/>
      <c r="N76" s="168"/>
      <c r="O76" s="171"/>
      <c r="P76" s="171"/>
    </row>
    <row r="77" spans="1:16" ht="13.5" thickBot="1">
      <c r="A77" s="151" t="s">
        <v>113</v>
      </c>
      <c r="B77" s="158"/>
      <c r="C77" s="194"/>
      <c r="D77" s="164"/>
      <c r="E77" s="162" t="s">
        <v>114</v>
      </c>
      <c r="F77" s="164"/>
      <c r="G77" s="164"/>
      <c r="H77" s="164"/>
      <c r="I77" s="164"/>
      <c r="J77" s="164"/>
      <c r="K77" s="277">
        <v>3947851.21</v>
      </c>
      <c r="L77" s="264">
        <v>0</v>
      </c>
      <c r="M77" s="70">
        <v>3947851</v>
      </c>
      <c r="N77" s="178"/>
      <c r="O77" s="70">
        <v>30842</v>
      </c>
      <c r="P77" s="70">
        <v>3978692</v>
      </c>
    </row>
    <row r="78" spans="1:16" s="146" customFormat="1" ht="13.5" thickTop="1">
      <c r="A78" s="152"/>
      <c r="B78" s="159"/>
      <c r="C78" s="196"/>
      <c r="D78" s="164"/>
      <c r="E78" s="164"/>
      <c r="F78" s="164"/>
      <c r="G78" s="164"/>
      <c r="H78" s="164"/>
      <c r="I78" s="164"/>
      <c r="J78" s="164"/>
      <c r="K78" s="164"/>
      <c r="L78" s="168"/>
      <c r="M78" s="168"/>
      <c r="N78" s="168"/>
      <c r="O78" s="171"/>
      <c r="P78" s="171"/>
    </row>
    <row r="79" spans="1:16">
      <c r="B79" s="158"/>
      <c r="C79" s="194"/>
      <c r="E79" s="305"/>
      <c r="F79" s="305"/>
      <c r="G79" s="305"/>
      <c r="H79" s="305"/>
      <c r="I79" s="305"/>
      <c r="J79" s="305"/>
      <c r="K79" s="306" t="s">
        <v>253</v>
      </c>
      <c r="L79" s="305"/>
      <c r="M79" s="305"/>
      <c r="N79" s="305"/>
      <c r="O79" s="305"/>
      <c r="P79" s="293"/>
    </row>
    <row r="80" spans="1:16">
      <c r="B80" s="158"/>
      <c r="C80" s="194"/>
      <c r="E80" s="305"/>
      <c r="F80" s="305"/>
      <c r="G80" s="305"/>
      <c r="H80" s="305"/>
      <c r="I80" s="305"/>
      <c r="J80" s="305"/>
      <c r="K80" s="306" t="s">
        <v>2</v>
      </c>
      <c r="L80" s="305"/>
      <c r="M80" s="305"/>
      <c r="N80" s="305"/>
      <c r="O80" s="305"/>
      <c r="P80" s="293"/>
    </row>
    <row r="81" spans="1:16">
      <c r="B81" s="158"/>
      <c r="C81" s="194"/>
      <c r="E81" s="305"/>
      <c r="F81" s="305"/>
      <c r="G81" s="305"/>
      <c r="H81" s="305"/>
      <c r="I81" s="305"/>
      <c r="J81" s="305"/>
      <c r="K81" s="306" t="s">
        <v>115</v>
      </c>
      <c r="L81" s="305"/>
      <c r="M81" s="305"/>
      <c r="N81" s="305"/>
      <c r="O81" s="305"/>
      <c r="P81" s="293"/>
    </row>
    <row r="82" spans="1:16">
      <c r="B82" s="158"/>
      <c r="C82" s="194"/>
      <c r="E82" s="300"/>
      <c r="F82" s="300"/>
      <c r="G82" s="300"/>
      <c r="H82" s="300"/>
      <c r="I82" s="300"/>
      <c r="J82" s="300"/>
      <c r="K82" s="307" t="s">
        <v>259</v>
      </c>
      <c r="L82" s="300"/>
      <c r="M82" s="300"/>
      <c r="N82" s="300"/>
      <c r="O82" s="300"/>
      <c r="P82" s="291"/>
    </row>
    <row r="83" spans="1:16" s="146" customFormat="1" ht="12.75" customHeight="1">
      <c r="A83" s="152"/>
      <c r="B83" s="159"/>
      <c r="C83" s="196"/>
      <c r="D83" s="164"/>
      <c r="E83" s="164"/>
      <c r="F83" s="164"/>
      <c r="G83" s="164"/>
      <c r="H83" s="164"/>
      <c r="I83" s="168"/>
      <c r="J83" s="168"/>
      <c r="K83" s="168"/>
      <c r="L83" s="168"/>
      <c r="M83" s="168"/>
      <c r="N83" s="171"/>
      <c r="O83" s="171"/>
      <c r="P83" s="171"/>
    </row>
    <row r="84" spans="1:16">
      <c r="B84" s="158"/>
      <c r="C84" s="194"/>
      <c r="D84" s="293"/>
      <c r="E84" s="293"/>
      <c r="F84" s="293"/>
      <c r="G84" s="293"/>
      <c r="H84" s="293"/>
      <c r="I84" s="293"/>
      <c r="J84" s="293"/>
      <c r="K84" s="188" t="s">
        <v>4</v>
      </c>
      <c r="L84" s="293"/>
      <c r="M84" s="188" t="s">
        <v>4</v>
      </c>
      <c r="N84" s="189"/>
      <c r="O84" s="190" t="s">
        <v>5</v>
      </c>
      <c r="P84" s="190" t="s">
        <v>6</v>
      </c>
    </row>
    <row r="85" spans="1:16">
      <c r="B85" s="158"/>
      <c r="C85" s="194"/>
      <c r="D85" s="162"/>
      <c r="E85" s="162"/>
      <c r="F85" s="162"/>
      <c r="G85" s="162"/>
      <c r="H85" s="162"/>
      <c r="I85" s="162"/>
      <c r="J85" s="162"/>
      <c r="K85" s="175" t="s">
        <v>194</v>
      </c>
      <c r="L85" s="246" t="s">
        <v>195</v>
      </c>
      <c r="M85" s="175"/>
      <c r="N85" s="189"/>
      <c r="O85" s="175" t="s">
        <v>7</v>
      </c>
      <c r="P85" s="175"/>
    </row>
    <row r="86" spans="1:16">
      <c r="B86" s="158"/>
      <c r="C86" s="194"/>
      <c r="D86" s="164" t="s">
        <v>116</v>
      </c>
      <c r="E86" s="164"/>
      <c r="F86" s="164"/>
      <c r="G86" s="164"/>
      <c r="H86" s="164"/>
      <c r="I86" s="164"/>
      <c r="J86" s="164"/>
      <c r="K86" s="164"/>
      <c r="L86" s="164"/>
      <c r="M86" s="168"/>
      <c r="N86" s="168"/>
      <c r="O86" s="168"/>
      <c r="P86" s="168"/>
    </row>
    <row r="87" spans="1:16">
      <c r="A87" s="192" t="s">
        <v>117</v>
      </c>
      <c r="B87" s="193" t="s">
        <v>118</v>
      </c>
      <c r="C87" s="193"/>
      <c r="D87" s="164"/>
      <c r="E87" s="164" t="s">
        <v>96</v>
      </c>
      <c r="F87" s="164"/>
      <c r="G87" s="164"/>
      <c r="H87" s="164"/>
      <c r="I87" s="164"/>
      <c r="J87" s="164"/>
      <c r="K87" s="275">
        <v>0</v>
      </c>
      <c r="L87" s="244">
        <v>0</v>
      </c>
      <c r="M87" s="260">
        <v>0</v>
      </c>
      <c r="N87" s="249"/>
      <c r="O87" s="247">
        <v>0</v>
      </c>
      <c r="P87" s="148">
        <v>0</v>
      </c>
    </row>
    <row r="88" spans="1:16">
      <c r="A88" s="192" t="s">
        <v>119</v>
      </c>
      <c r="B88" s="194" t="s">
        <v>120</v>
      </c>
      <c r="C88" s="194"/>
      <c r="D88" s="164"/>
      <c r="E88" s="164" t="s">
        <v>99</v>
      </c>
      <c r="F88" s="164"/>
      <c r="G88" s="164"/>
      <c r="H88" s="164"/>
      <c r="I88" s="164"/>
      <c r="J88" s="164"/>
      <c r="K88" s="267">
        <v>0</v>
      </c>
      <c r="L88" s="244">
        <v>0</v>
      </c>
      <c r="M88" s="148">
        <v>0</v>
      </c>
      <c r="N88" s="178"/>
      <c r="O88" s="245">
        <v>0</v>
      </c>
      <c r="P88" s="148">
        <v>0</v>
      </c>
    </row>
    <row r="89" spans="1:16">
      <c r="A89" s="192" t="s">
        <v>121</v>
      </c>
      <c r="B89" s="194" t="s">
        <v>122</v>
      </c>
      <c r="C89" s="194"/>
      <c r="D89" s="164"/>
      <c r="E89" s="164" t="s">
        <v>102</v>
      </c>
      <c r="F89" s="164"/>
      <c r="G89" s="164"/>
      <c r="H89" s="164"/>
      <c r="I89" s="164"/>
      <c r="J89" s="164"/>
      <c r="K89" s="267">
        <v>0</v>
      </c>
      <c r="L89" s="244"/>
      <c r="M89" s="148">
        <v>0</v>
      </c>
      <c r="N89" s="178"/>
      <c r="O89" s="245">
        <v>0</v>
      </c>
      <c r="P89" s="148">
        <v>0</v>
      </c>
    </row>
    <row r="90" spans="1:16">
      <c r="A90" s="192" t="s">
        <v>123</v>
      </c>
      <c r="B90" s="194" t="s">
        <v>124</v>
      </c>
      <c r="C90" s="194"/>
      <c r="D90" s="164"/>
      <c r="E90" s="164" t="s">
        <v>105</v>
      </c>
      <c r="F90" s="164"/>
      <c r="G90" s="164"/>
      <c r="H90" s="164"/>
      <c r="I90" s="164"/>
      <c r="J90" s="164"/>
      <c r="K90" s="267">
        <v>0</v>
      </c>
      <c r="L90" s="244">
        <v>0</v>
      </c>
      <c r="M90" s="148">
        <v>0</v>
      </c>
      <c r="N90" s="178"/>
      <c r="O90" s="245">
        <v>0</v>
      </c>
      <c r="P90" s="148">
        <v>0</v>
      </c>
    </row>
    <row r="91" spans="1:16">
      <c r="A91" s="192" t="s">
        <v>222</v>
      </c>
      <c r="B91" s="194" t="s">
        <v>223</v>
      </c>
      <c r="C91" s="194"/>
      <c r="D91" s="164"/>
      <c r="E91" s="304" t="s">
        <v>224</v>
      </c>
      <c r="F91" s="143"/>
      <c r="G91" s="236"/>
      <c r="H91" s="236"/>
      <c r="I91" s="236"/>
      <c r="J91" s="164"/>
      <c r="K91" s="267">
        <v>0</v>
      </c>
      <c r="L91" s="244">
        <v>0</v>
      </c>
      <c r="M91" s="148">
        <v>0</v>
      </c>
      <c r="N91" s="178"/>
      <c r="O91" s="245">
        <v>0</v>
      </c>
      <c r="P91" s="148">
        <v>0</v>
      </c>
    </row>
    <row r="92" spans="1:16">
      <c r="A92" s="192" t="s">
        <v>125</v>
      </c>
      <c r="B92" s="194" t="s">
        <v>120</v>
      </c>
      <c r="C92" s="194"/>
      <c r="D92" s="164"/>
      <c r="E92" s="164" t="s">
        <v>107</v>
      </c>
      <c r="F92" s="164"/>
      <c r="G92" s="164"/>
      <c r="H92" s="164"/>
      <c r="I92" s="164"/>
      <c r="J92" s="164"/>
      <c r="K92" s="267">
        <v>0</v>
      </c>
      <c r="L92" s="244">
        <v>0</v>
      </c>
      <c r="M92" s="148">
        <v>0</v>
      </c>
      <c r="N92" s="178"/>
      <c r="O92" s="245">
        <v>0</v>
      </c>
      <c r="P92" s="148">
        <v>0</v>
      </c>
    </row>
    <row r="93" spans="1:16">
      <c r="A93" s="192" t="s">
        <v>126</v>
      </c>
      <c r="B93" s="194" t="s">
        <v>127</v>
      </c>
      <c r="C93" s="194"/>
      <c r="D93" s="164"/>
      <c r="E93" s="164" t="s">
        <v>110</v>
      </c>
      <c r="F93" s="164"/>
      <c r="G93" s="164"/>
      <c r="H93" s="164"/>
      <c r="I93" s="164"/>
      <c r="J93" s="164"/>
      <c r="K93" s="267">
        <v>671116</v>
      </c>
      <c r="L93" s="244">
        <v>0</v>
      </c>
      <c r="M93" s="148">
        <v>671116</v>
      </c>
      <c r="N93" s="178"/>
      <c r="O93" s="245">
        <v>0</v>
      </c>
      <c r="P93" s="148">
        <v>671116</v>
      </c>
    </row>
    <row r="94" spans="1:16">
      <c r="A94" s="192" t="s">
        <v>186</v>
      </c>
      <c r="B94" s="194" t="s">
        <v>187</v>
      </c>
      <c r="C94" s="194"/>
      <c r="D94" s="164"/>
      <c r="E94" s="164" t="s">
        <v>173</v>
      </c>
      <c r="F94" s="164"/>
      <c r="G94" s="164"/>
      <c r="H94" s="164"/>
      <c r="I94" s="164"/>
      <c r="J94" s="164"/>
      <c r="K94" s="267">
        <v>5748467</v>
      </c>
      <c r="L94" s="244">
        <v>0</v>
      </c>
      <c r="M94" s="148">
        <v>5748467</v>
      </c>
      <c r="N94" s="178"/>
      <c r="O94" s="245">
        <v>0</v>
      </c>
      <c r="P94" s="148">
        <v>5748467</v>
      </c>
    </row>
    <row r="95" spans="1:16">
      <c r="A95" s="192" t="s">
        <v>188</v>
      </c>
      <c r="B95" s="194" t="s">
        <v>189</v>
      </c>
      <c r="C95" s="194"/>
      <c r="D95" s="164"/>
      <c r="E95" s="164" t="s">
        <v>174</v>
      </c>
      <c r="F95" s="164"/>
      <c r="G95" s="164"/>
      <c r="H95" s="164"/>
      <c r="I95" s="164"/>
      <c r="J95" s="164"/>
      <c r="K95" s="267">
        <v>2099084</v>
      </c>
      <c r="L95" s="244">
        <v>0</v>
      </c>
      <c r="M95" s="148">
        <v>2099084</v>
      </c>
      <c r="N95" s="178"/>
      <c r="O95" s="245">
        <v>0</v>
      </c>
      <c r="P95" s="148">
        <v>2099084</v>
      </c>
    </row>
    <row r="96" spans="1:16">
      <c r="A96" s="192" t="s">
        <v>128</v>
      </c>
      <c r="B96" s="194" t="s">
        <v>120</v>
      </c>
      <c r="C96" s="194"/>
      <c r="D96" s="164"/>
      <c r="E96" s="164" t="s">
        <v>129</v>
      </c>
      <c r="F96" s="164"/>
      <c r="G96" s="164"/>
      <c r="H96" s="164"/>
      <c r="I96" s="164"/>
      <c r="J96" s="276"/>
      <c r="K96" s="267">
        <v>177791</v>
      </c>
      <c r="L96" s="244">
        <v>0</v>
      </c>
      <c r="M96" s="148">
        <v>177791</v>
      </c>
      <c r="N96" s="181"/>
      <c r="O96" s="245">
        <v>0</v>
      </c>
      <c r="P96" s="148">
        <v>177791</v>
      </c>
    </row>
    <row r="97" spans="1:16">
      <c r="A97" s="192" t="s">
        <v>130</v>
      </c>
      <c r="B97" s="194" t="s">
        <v>120</v>
      </c>
      <c r="C97" s="194"/>
      <c r="D97" s="164"/>
      <c r="E97" s="164" t="s">
        <v>112</v>
      </c>
      <c r="F97" s="164"/>
      <c r="G97" s="164"/>
      <c r="H97" s="164"/>
      <c r="I97" s="164"/>
      <c r="J97" s="164"/>
      <c r="K97" s="268">
        <v>0</v>
      </c>
      <c r="L97" s="257">
        <v>0</v>
      </c>
      <c r="M97" s="251">
        <v>0</v>
      </c>
      <c r="N97" s="178"/>
      <c r="O97" s="250">
        <v>0</v>
      </c>
      <c r="P97" s="251">
        <v>0</v>
      </c>
    </row>
    <row r="98" spans="1:16" s="146" customFormat="1" ht="7.5" customHeight="1">
      <c r="A98" s="195"/>
      <c r="B98" s="196"/>
      <c r="C98" s="196"/>
      <c r="D98" s="164"/>
      <c r="E98" s="164"/>
      <c r="F98" s="164"/>
      <c r="G98" s="164"/>
      <c r="H98" s="164"/>
      <c r="I98" s="164"/>
      <c r="J98" s="164"/>
      <c r="K98" s="178"/>
      <c r="L98" s="263"/>
      <c r="M98" s="178"/>
      <c r="N98" s="178"/>
      <c r="O98" s="191"/>
      <c r="P98" s="191"/>
    </row>
    <row r="99" spans="1:16">
      <c r="A99" s="192" t="s">
        <v>131</v>
      </c>
      <c r="B99" s="194"/>
      <c r="C99" s="194"/>
      <c r="D99" s="164"/>
      <c r="E99" s="162" t="s">
        <v>132</v>
      </c>
      <c r="F99" s="164"/>
      <c r="G99" s="164"/>
      <c r="H99" s="164"/>
      <c r="I99" s="164"/>
      <c r="J99" s="164"/>
      <c r="K99" s="203">
        <v>8696458</v>
      </c>
      <c r="L99" s="185">
        <v>0</v>
      </c>
      <c r="M99" s="203">
        <v>8696458</v>
      </c>
      <c r="N99" s="178"/>
      <c r="O99" s="203">
        <v>0</v>
      </c>
      <c r="P99" s="203">
        <v>8696458</v>
      </c>
    </row>
    <row r="100" spans="1:16" s="146" customFormat="1" ht="7.5" customHeight="1">
      <c r="A100" s="195"/>
      <c r="B100" s="196"/>
      <c r="C100" s="196"/>
      <c r="D100" s="164"/>
      <c r="E100" s="164"/>
      <c r="F100" s="164"/>
      <c r="G100" s="164"/>
      <c r="H100" s="164"/>
      <c r="I100" s="164"/>
      <c r="J100" s="164"/>
      <c r="K100" s="168"/>
      <c r="L100" s="263"/>
      <c r="M100" s="168"/>
      <c r="N100" s="168"/>
      <c r="O100" s="171"/>
      <c r="P100" s="171"/>
    </row>
    <row r="101" spans="1:16" ht="13.5" thickBot="1">
      <c r="A101" s="141"/>
      <c r="B101" s="194"/>
      <c r="C101" s="194"/>
      <c r="D101" s="162" t="s">
        <v>133</v>
      </c>
      <c r="E101" s="164"/>
      <c r="F101" s="164"/>
      <c r="G101" s="164"/>
      <c r="H101" s="164"/>
      <c r="I101" s="164"/>
      <c r="J101" s="164"/>
      <c r="K101" s="278">
        <v>12644309.210000001</v>
      </c>
      <c r="L101" s="265">
        <v>0</v>
      </c>
      <c r="M101" s="204">
        <v>12644309</v>
      </c>
      <c r="N101" s="183"/>
      <c r="O101" s="70">
        <v>30842</v>
      </c>
      <c r="P101" s="70">
        <v>12675150</v>
      </c>
    </row>
    <row r="102" spans="1:16" ht="13.5" thickTop="1">
      <c r="A102" s="141"/>
      <c r="B102" s="194"/>
      <c r="C102" s="194"/>
      <c r="D102" s="162"/>
      <c r="E102" s="164"/>
      <c r="F102" s="164"/>
      <c r="G102" s="164"/>
      <c r="H102" s="164"/>
      <c r="I102" s="164"/>
      <c r="J102" s="164"/>
      <c r="K102" s="205"/>
      <c r="L102" s="164"/>
      <c r="M102" s="205"/>
      <c r="N102" s="181"/>
      <c r="O102" s="205"/>
      <c r="P102" s="205"/>
    </row>
    <row r="103" spans="1:16">
      <c r="B103" s="158"/>
      <c r="C103" s="194"/>
      <c r="D103" s="235" t="s">
        <v>134</v>
      </c>
      <c r="E103" s="236"/>
      <c r="F103" s="237"/>
      <c r="G103" s="143"/>
      <c r="H103" s="143"/>
      <c r="I103" s="143"/>
      <c r="J103" s="143"/>
      <c r="K103" s="238"/>
      <c r="L103" s="236"/>
      <c r="M103" s="238"/>
      <c r="N103" s="239"/>
      <c r="O103" s="238"/>
      <c r="P103" s="233"/>
    </row>
    <row r="104" spans="1:16">
      <c r="A104" s="151" t="s">
        <v>200</v>
      </c>
      <c r="B104" s="158" t="s">
        <v>201</v>
      </c>
      <c r="C104" s="194"/>
      <c r="D104" s="236" t="s">
        <v>135</v>
      </c>
      <c r="E104" s="236"/>
      <c r="F104" s="237"/>
      <c r="G104" s="143"/>
      <c r="H104" s="143"/>
      <c r="I104" s="143"/>
      <c r="J104" s="143"/>
      <c r="K104" s="267">
        <v>0</v>
      </c>
      <c r="L104" s="244">
        <v>0</v>
      </c>
      <c r="M104" s="148">
        <v>0</v>
      </c>
      <c r="N104" s="178"/>
      <c r="O104" s="245">
        <v>0</v>
      </c>
      <c r="P104" s="148">
        <v>0</v>
      </c>
    </row>
    <row r="105" spans="1:16">
      <c r="A105" s="151" t="s">
        <v>190</v>
      </c>
      <c r="B105" s="158" t="s">
        <v>191</v>
      </c>
      <c r="C105" s="194"/>
      <c r="D105" s="236" t="s">
        <v>175</v>
      </c>
      <c r="E105" s="236"/>
      <c r="F105" s="237"/>
      <c r="G105" s="143"/>
      <c r="H105" s="143"/>
      <c r="I105" s="143"/>
      <c r="J105" s="143"/>
      <c r="K105" s="267">
        <v>152570</v>
      </c>
      <c r="L105" s="244">
        <v>0</v>
      </c>
      <c r="M105" s="148">
        <v>152570</v>
      </c>
      <c r="N105" s="178"/>
      <c r="O105" s="245">
        <v>0</v>
      </c>
      <c r="P105" s="148">
        <v>152570</v>
      </c>
    </row>
    <row r="106" spans="1:16">
      <c r="A106" s="151" t="s">
        <v>192</v>
      </c>
      <c r="B106" s="158" t="s">
        <v>193</v>
      </c>
      <c r="C106" s="194"/>
      <c r="D106" s="236" t="s">
        <v>176</v>
      </c>
      <c r="E106" s="236"/>
      <c r="F106" s="237"/>
      <c r="G106" s="143"/>
      <c r="H106" s="143"/>
      <c r="I106" s="143"/>
      <c r="J106" s="143"/>
      <c r="K106" s="267">
        <v>201472</v>
      </c>
      <c r="L106" s="244">
        <v>0</v>
      </c>
      <c r="M106" s="148">
        <v>201472</v>
      </c>
      <c r="N106" s="178"/>
      <c r="O106" s="245">
        <v>0</v>
      </c>
      <c r="P106" s="148">
        <v>201472</v>
      </c>
    </row>
    <row r="107" spans="1:16">
      <c r="A107" s="151" t="s">
        <v>208</v>
      </c>
      <c r="B107" s="158" t="s">
        <v>209</v>
      </c>
      <c r="C107" s="194"/>
      <c r="D107" s="236" t="s">
        <v>210</v>
      </c>
      <c r="E107" s="236"/>
      <c r="F107" s="237"/>
      <c r="G107" s="143"/>
      <c r="H107" s="143"/>
      <c r="I107" s="143"/>
      <c r="J107" s="273"/>
      <c r="K107" s="267">
        <v>23018</v>
      </c>
      <c r="L107" s="244"/>
      <c r="M107" s="148">
        <v>23018</v>
      </c>
      <c r="N107" s="178"/>
      <c r="O107" s="245">
        <v>0</v>
      </c>
      <c r="P107" s="148">
        <v>23018</v>
      </c>
    </row>
    <row r="108" spans="1:16">
      <c r="A108" s="151" t="s">
        <v>196</v>
      </c>
      <c r="B108" s="158" t="s">
        <v>211</v>
      </c>
      <c r="C108" s="194"/>
      <c r="D108" s="236" t="s">
        <v>198</v>
      </c>
      <c r="E108" s="236"/>
      <c r="F108" s="237"/>
      <c r="G108" s="143"/>
      <c r="H108" s="143"/>
      <c r="I108" s="143"/>
      <c r="J108" s="273"/>
      <c r="K108" s="267">
        <v>0</v>
      </c>
      <c r="L108" s="244">
        <v>0</v>
      </c>
      <c r="M108" s="148">
        <v>0</v>
      </c>
      <c r="N108" s="178"/>
      <c r="O108" s="245">
        <v>0</v>
      </c>
      <c r="P108" s="148">
        <v>0</v>
      </c>
    </row>
    <row r="109" spans="1:16">
      <c r="B109" s="158"/>
      <c r="C109" s="194"/>
      <c r="D109" s="236" t="s">
        <v>225</v>
      </c>
      <c r="E109" s="236"/>
      <c r="F109" s="237"/>
      <c r="G109" s="143"/>
      <c r="H109" s="143"/>
      <c r="I109" s="143"/>
      <c r="J109" s="273"/>
      <c r="K109" s="267">
        <v>0</v>
      </c>
      <c r="L109" s="244">
        <v>0</v>
      </c>
      <c r="M109" s="148">
        <v>0</v>
      </c>
      <c r="N109" s="178">
        <v>0</v>
      </c>
      <c r="O109" s="245">
        <v>0</v>
      </c>
      <c r="P109" s="148">
        <v>0</v>
      </c>
    </row>
    <row r="110" spans="1:16">
      <c r="A110" s="151" t="s">
        <v>212</v>
      </c>
      <c r="B110" s="158" t="s">
        <v>213</v>
      </c>
      <c r="C110" s="194"/>
      <c r="D110" s="236" t="s">
        <v>226</v>
      </c>
      <c r="E110" s="236"/>
      <c r="F110" s="237"/>
      <c r="G110" s="143"/>
      <c r="H110" s="143"/>
      <c r="I110" s="143"/>
      <c r="J110" s="143"/>
      <c r="K110" s="268">
        <v>0</v>
      </c>
      <c r="L110" s="257">
        <v>0</v>
      </c>
      <c r="M110" s="251">
        <v>0</v>
      </c>
      <c r="N110" s="178"/>
      <c r="O110" s="250">
        <v>0</v>
      </c>
      <c r="P110" s="251">
        <v>0</v>
      </c>
    </row>
    <row r="111" spans="1:16">
      <c r="B111" s="158"/>
      <c r="C111" s="194"/>
      <c r="D111" s="235"/>
      <c r="E111" s="236"/>
      <c r="F111" s="237"/>
      <c r="G111" s="143"/>
      <c r="H111" s="143"/>
      <c r="I111" s="143"/>
      <c r="J111" s="143"/>
      <c r="K111" s="238"/>
      <c r="L111" s="258"/>
      <c r="M111" s="238"/>
      <c r="N111" s="239"/>
      <c r="O111" s="238"/>
      <c r="P111" s="177"/>
    </row>
    <row r="112" spans="1:16" ht="13.5" thickBot="1">
      <c r="B112" s="158"/>
      <c r="C112" s="194"/>
      <c r="D112" s="235" t="s">
        <v>137</v>
      </c>
      <c r="E112" s="236"/>
      <c r="F112" s="237"/>
      <c r="G112" s="143"/>
      <c r="H112" s="143"/>
      <c r="I112" s="143"/>
      <c r="J112" s="143"/>
      <c r="K112" s="279">
        <v>377060</v>
      </c>
      <c r="L112" s="259">
        <v>0</v>
      </c>
      <c r="M112" s="240">
        <v>377060</v>
      </c>
      <c r="N112" s="239"/>
      <c r="O112" s="240">
        <v>0</v>
      </c>
      <c r="P112" s="81">
        <v>377060</v>
      </c>
    </row>
    <row r="113" spans="1:16" ht="14.25" thickTop="1" thickBot="1">
      <c r="B113" s="158"/>
      <c r="C113" s="194"/>
      <c r="D113" s="308" t="s">
        <v>177</v>
      </c>
      <c r="E113" s="308"/>
      <c r="F113" s="308"/>
      <c r="G113" s="308"/>
      <c r="H113" s="308"/>
      <c r="I113" s="308"/>
      <c r="J113" s="143"/>
      <c r="K113" s="279">
        <v>13021369.210000001</v>
      </c>
      <c r="L113" s="240">
        <v>0</v>
      </c>
      <c r="M113" s="240">
        <v>13021369</v>
      </c>
      <c r="N113" s="239"/>
      <c r="O113" s="240">
        <v>30842</v>
      </c>
      <c r="P113" s="240">
        <v>13052210</v>
      </c>
    </row>
    <row r="114" spans="1:16" s="146" customFormat="1" ht="13.5" thickTop="1">
      <c r="A114" s="195"/>
      <c r="B114" s="196"/>
      <c r="C114" s="196"/>
      <c r="D114" s="164"/>
      <c r="E114" s="164"/>
      <c r="F114" s="164"/>
      <c r="G114" s="164"/>
      <c r="H114" s="164"/>
      <c r="I114" s="164"/>
      <c r="J114" s="164"/>
      <c r="K114" s="168"/>
      <c r="L114" s="168"/>
      <c r="M114" s="168"/>
      <c r="N114" s="168"/>
      <c r="O114" s="171"/>
      <c r="P114" s="171"/>
    </row>
    <row r="115" spans="1:16">
      <c r="A115" s="192"/>
      <c r="B115" s="194"/>
      <c r="C115" s="194"/>
      <c r="D115" s="162" t="s">
        <v>138</v>
      </c>
      <c r="E115" s="164"/>
      <c r="F115" s="164"/>
      <c r="G115" s="164"/>
      <c r="H115" s="164"/>
      <c r="I115" s="164"/>
      <c r="J115" s="164"/>
      <c r="K115" s="168"/>
      <c r="L115" s="164"/>
      <c r="M115" s="168"/>
      <c r="N115" s="168"/>
      <c r="O115" s="168"/>
      <c r="P115" s="168"/>
    </row>
    <row r="116" spans="1:16">
      <c r="A116" s="192" t="s">
        <v>139</v>
      </c>
      <c r="B116" s="194" t="s">
        <v>140</v>
      </c>
      <c r="C116" s="194"/>
      <c r="D116" s="164" t="s">
        <v>141</v>
      </c>
      <c r="E116" s="164"/>
      <c r="F116" s="164"/>
      <c r="G116" s="164"/>
      <c r="H116" s="164"/>
      <c r="I116" s="164"/>
      <c r="J116" s="164"/>
      <c r="K116" s="267">
        <v>43329100.260000005</v>
      </c>
      <c r="L116" s="244">
        <v>0</v>
      </c>
      <c r="M116" s="148">
        <v>43329100.260000005</v>
      </c>
      <c r="N116" s="178"/>
      <c r="O116" s="245">
        <v>0</v>
      </c>
      <c r="P116" s="148">
        <v>43329100</v>
      </c>
    </row>
    <row r="117" spans="1:16">
      <c r="A117" s="192"/>
      <c r="B117" s="194"/>
      <c r="C117" s="194"/>
      <c r="D117" s="164" t="s">
        <v>142</v>
      </c>
      <c r="E117" s="164"/>
      <c r="F117" s="164"/>
      <c r="G117" s="164"/>
      <c r="H117" s="164"/>
      <c r="I117" s="164"/>
      <c r="J117" s="164"/>
      <c r="K117" s="280"/>
      <c r="L117" s="263"/>
      <c r="M117" s="222"/>
      <c r="N117" s="168"/>
      <c r="O117" s="180"/>
      <c r="P117" s="180"/>
    </row>
    <row r="118" spans="1:16">
      <c r="A118" s="192"/>
      <c r="B118" s="194"/>
      <c r="C118" s="194"/>
      <c r="D118" s="164"/>
      <c r="E118" s="164" t="s">
        <v>143</v>
      </c>
      <c r="F118" s="164"/>
      <c r="G118" s="164"/>
      <c r="H118" s="164"/>
      <c r="I118" s="164"/>
      <c r="J118" s="164"/>
      <c r="K118" s="280"/>
      <c r="L118" s="263">
        <v>0</v>
      </c>
      <c r="M118" s="222"/>
      <c r="N118" s="168"/>
      <c r="O118" s="180"/>
      <c r="P118" s="180"/>
    </row>
    <row r="119" spans="1:16">
      <c r="A119" s="192" t="s">
        <v>144</v>
      </c>
      <c r="B119" s="194" t="s">
        <v>145</v>
      </c>
      <c r="C119" s="194"/>
      <c r="D119" s="164"/>
      <c r="E119" s="164"/>
      <c r="F119" s="164" t="s">
        <v>146</v>
      </c>
      <c r="G119" s="164"/>
      <c r="H119" s="164"/>
      <c r="I119" s="164"/>
      <c r="J119" s="164"/>
      <c r="K119" s="267">
        <v>0</v>
      </c>
      <c r="L119" s="244">
        <v>0</v>
      </c>
      <c r="M119" s="148">
        <v>0</v>
      </c>
      <c r="N119" s="178"/>
      <c r="O119" s="245">
        <v>6480615</v>
      </c>
      <c r="P119" s="148">
        <v>6480615</v>
      </c>
    </row>
    <row r="120" spans="1:16">
      <c r="A120" s="192"/>
      <c r="B120" s="194"/>
      <c r="C120" s="194"/>
      <c r="D120" s="164"/>
      <c r="E120" s="164" t="s">
        <v>147</v>
      </c>
      <c r="F120" s="164"/>
      <c r="G120" s="164"/>
      <c r="H120" s="164"/>
      <c r="I120" s="164"/>
      <c r="J120" s="164"/>
      <c r="K120" s="267"/>
      <c r="L120" s="263">
        <v>0</v>
      </c>
      <c r="M120" s="148"/>
      <c r="N120" s="178"/>
      <c r="O120" s="207">
        <v>0</v>
      </c>
      <c r="P120" s="177"/>
    </row>
    <row r="121" spans="1:16">
      <c r="A121" s="192" t="s">
        <v>148</v>
      </c>
      <c r="B121" s="194" t="s">
        <v>149</v>
      </c>
      <c r="C121" s="194"/>
      <c r="D121" s="164"/>
      <c r="E121" s="164"/>
      <c r="F121" s="164" t="s">
        <v>146</v>
      </c>
      <c r="G121" s="164"/>
      <c r="H121" s="164"/>
      <c r="I121" s="164"/>
      <c r="J121" s="164"/>
      <c r="K121" s="267">
        <v>0</v>
      </c>
      <c r="L121" s="244">
        <v>0</v>
      </c>
      <c r="M121" s="148">
        <v>0</v>
      </c>
      <c r="N121" s="178"/>
      <c r="O121" s="245">
        <v>0</v>
      </c>
      <c r="P121" s="148">
        <v>0</v>
      </c>
    </row>
    <row r="122" spans="1:16">
      <c r="A122" s="192" t="s">
        <v>150</v>
      </c>
      <c r="B122" s="194" t="s">
        <v>151</v>
      </c>
      <c r="C122" s="194"/>
      <c r="D122" s="164"/>
      <c r="E122" s="164"/>
      <c r="F122" s="164" t="s">
        <v>152</v>
      </c>
      <c r="G122" s="164"/>
      <c r="H122" s="164"/>
      <c r="I122" s="164"/>
      <c r="J122" s="164"/>
      <c r="K122" s="267">
        <v>328460.10000000184</v>
      </c>
      <c r="L122" s="244">
        <v>0</v>
      </c>
      <c r="M122" s="148">
        <v>328460.10000000184</v>
      </c>
      <c r="N122" s="178"/>
      <c r="O122" s="245">
        <v>0</v>
      </c>
      <c r="P122" s="148">
        <v>328460</v>
      </c>
    </row>
    <row r="123" spans="1:16">
      <c r="A123" s="192" t="s">
        <v>153</v>
      </c>
      <c r="B123" s="194" t="s">
        <v>151</v>
      </c>
      <c r="C123" s="194"/>
      <c r="D123" s="164"/>
      <c r="E123" s="164"/>
      <c r="F123" s="164" t="s">
        <v>154</v>
      </c>
      <c r="G123" s="164"/>
      <c r="H123" s="164"/>
      <c r="I123" s="164"/>
      <c r="J123" s="164"/>
      <c r="K123" s="267">
        <v>72472.189999999915</v>
      </c>
      <c r="L123" s="244">
        <v>0</v>
      </c>
      <c r="M123" s="148">
        <v>72472.189999999915</v>
      </c>
      <c r="N123" s="178"/>
      <c r="O123" s="245">
        <v>0</v>
      </c>
      <c r="P123" s="148">
        <v>72472</v>
      </c>
    </row>
    <row r="124" spans="1:16">
      <c r="A124" s="192" t="s">
        <v>155</v>
      </c>
      <c r="B124" s="194" t="s">
        <v>151</v>
      </c>
      <c r="C124" s="194"/>
      <c r="D124" s="164"/>
      <c r="E124" s="164"/>
      <c r="F124" s="164" t="s">
        <v>156</v>
      </c>
      <c r="G124" s="164"/>
      <c r="H124" s="164"/>
      <c r="I124" s="164"/>
      <c r="J124" s="164"/>
      <c r="K124" s="267">
        <v>6714030.1700000009</v>
      </c>
      <c r="L124" s="244">
        <v>0</v>
      </c>
      <c r="M124" s="148">
        <v>6714030.1700000009</v>
      </c>
      <c r="N124" s="178"/>
      <c r="O124" s="245">
        <v>0</v>
      </c>
      <c r="P124" s="148">
        <v>6714030</v>
      </c>
    </row>
    <row r="125" spans="1:16">
      <c r="A125" s="192" t="s">
        <v>157</v>
      </c>
      <c r="B125" s="194" t="s">
        <v>158</v>
      </c>
      <c r="C125" s="194"/>
      <c r="D125" s="164"/>
      <c r="E125" s="164"/>
      <c r="F125" s="164" t="s">
        <v>159</v>
      </c>
      <c r="G125" s="164"/>
      <c r="H125" s="164"/>
      <c r="I125" s="164"/>
      <c r="J125" s="164"/>
      <c r="K125" s="267">
        <v>0</v>
      </c>
      <c r="L125" s="244">
        <v>0</v>
      </c>
      <c r="M125" s="148">
        <v>0</v>
      </c>
      <c r="N125" s="178"/>
      <c r="O125" s="245">
        <v>0</v>
      </c>
      <c r="P125" s="148">
        <v>0</v>
      </c>
    </row>
    <row r="126" spans="1:16">
      <c r="A126" s="192" t="s">
        <v>160</v>
      </c>
      <c r="B126" s="194" t="s">
        <v>151</v>
      </c>
      <c r="C126" s="194"/>
      <c r="D126" s="164"/>
      <c r="E126" s="164"/>
      <c r="F126" s="164" t="s">
        <v>161</v>
      </c>
      <c r="G126" s="164"/>
      <c r="H126" s="164"/>
      <c r="I126" s="164"/>
      <c r="J126" s="164"/>
      <c r="K126" s="267">
        <v>0</v>
      </c>
      <c r="L126" s="244">
        <v>0</v>
      </c>
      <c r="M126" s="148">
        <v>0</v>
      </c>
      <c r="N126" s="178"/>
      <c r="O126" s="245">
        <v>0</v>
      </c>
      <c r="P126" s="148">
        <v>0</v>
      </c>
    </row>
    <row r="127" spans="1:16">
      <c r="A127" s="192" t="s">
        <v>162</v>
      </c>
      <c r="B127" s="194" t="s">
        <v>163</v>
      </c>
      <c r="C127" s="194"/>
      <c r="D127" s="164" t="s">
        <v>164</v>
      </c>
      <c r="E127" s="164"/>
      <c r="F127" s="164"/>
      <c r="G127" s="164"/>
      <c r="H127" s="164"/>
      <c r="I127" s="164"/>
      <c r="J127" s="164"/>
      <c r="K127" s="268">
        <v>-3965337.76</v>
      </c>
      <c r="L127" s="257"/>
      <c r="M127" s="251">
        <v>-3965337.76</v>
      </c>
      <c r="N127" s="178"/>
      <c r="O127" s="266">
        <v>1228937</v>
      </c>
      <c r="P127" s="251">
        <v>-2736400</v>
      </c>
    </row>
    <row r="128" spans="1:16" s="146" customFormat="1" ht="9" customHeight="1">
      <c r="A128" s="152"/>
      <c r="B128" s="159"/>
      <c r="C128" s="196"/>
      <c r="D128" s="164"/>
      <c r="E128" s="164"/>
      <c r="F128" s="164"/>
      <c r="G128" s="164"/>
      <c r="H128" s="164"/>
      <c r="I128" s="168"/>
      <c r="J128" s="168"/>
      <c r="K128" s="178"/>
      <c r="L128" s="263"/>
      <c r="M128" s="178"/>
      <c r="N128" s="191"/>
      <c r="O128" s="191"/>
      <c r="P128" s="191"/>
    </row>
    <row r="129" spans="1:16" ht="13.5" thickBot="1">
      <c r="A129" s="151" t="s">
        <v>165</v>
      </c>
      <c r="B129" s="158"/>
      <c r="C129" s="194"/>
      <c r="D129" s="162" t="s">
        <v>166</v>
      </c>
      <c r="E129" s="164"/>
      <c r="F129" s="164"/>
      <c r="G129" s="164"/>
      <c r="H129" s="164"/>
      <c r="I129" s="164"/>
      <c r="J129" s="164"/>
      <c r="K129" s="278">
        <v>46478724.960000008</v>
      </c>
      <c r="L129" s="265">
        <v>0</v>
      </c>
      <c r="M129" s="204">
        <v>46478724</v>
      </c>
      <c r="N129" s="183"/>
      <c r="O129" s="204">
        <v>7709552</v>
      </c>
      <c r="P129" s="204">
        <v>54188277</v>
      </c>
    </row>
    <row r="130" spans="1:16" s="146" customFormat="1" ht="9" customHeight="1" thickTop="1">
      <c r="A130" s="152"/>
      <c r="B130" s="159"/>
      <c r="C130" s="196"/>
      <c r="D130" s="164"/>
      <c r="E130" s="164"/>
      <c r="F130" s="164"/>
      <c r="G130" s="164"/>
      <c r="H130" s="164"/>
      <c r="I130" s="168"/>
      <c r="J130" s="168"/>
      <c r="K130" s="262"/>
      <c r="L130" s="263"/>
      <c r="M130" s="168"/>
      <c r="N130" s="171"/>
      <c r="O130" s="171"/>
      <c r="P130" s="171"/>
    </row>
    <row r="131" spans="1:16" ht="24.75" customHeight="1" thickBot="1">
      <c r="B131" s="158"/>
      <c r="C131" s="194"/>
      <c r="D131" s="308" t="s">
        <v>257</v>
      </c>
      <c r="E131" s="309"/>
      <c r="F131" s="309"/>
      <c r="G131" s="309"/>
      <c r="H131" s="309"/>
      <c r="I131" s="309"/>
      <c r="J131" s="236"/>
      <c r="K131" s="279">
        <v>59500094.170000009</v>
      </c>
      <c r="L131" s="259">
        <v>0</v>
      </c>
      <c r="M131" s="240">
        <v>59500093</v>
      </c>
      <c r="N131" s="239"/>
      <c r="O131" s="240">
        <v>7740394</v>
      </c>
      <c r="P131" s="240">
        <v>67240487</v>
      </c>
    </row>
    <row r="132" spans="1:16" s="146" customFormat="1" ht="13.5" customHeight="1" thickTop="1">
      <c r="A132" s="152"/>
      <c r="B132" s="159"/>
      <c r="C132" s="196"/>
      <c r="D132" s="164"/>
      <c r="E132" s="164"/>
      <c r="F132" s="162"/>
      <c r="G132" s="164"/>
      <c r="H132" s="164"/>
      <c r="I132" s="168"/>
      <c r="J132" s="168"/>
      <c r="K132" s="168"/>
      <c r="L132" s="168"/>
      <c r="M132" s="168"/>
      <c r="N132" s="171"/>
      <c r="O132" s="171"/>
      <c r="P132" s="171"/>
    </row>
    <row r="133" spans="1:16">
      <c r="B133" s="158"/>
      <c r="C133" s="194"/>
      <c r="D133" s="292" t="s">
        <v>167</v>
      </c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</row>
    <row r="134" spans="1:16" s="146" customFormat="1" ht="9" customHeight="1">
      <c r="A134" s="152"/>
      <c r="B134" s="154"/>
      <c r="C134" s="154"/>
      <c r="D134" s="144"/>
      <c r="E134" s="144"/>
      <c r="F134" s="144"/>
      <c r="G134" s="144"/>
      <c r="H134" s="144"/>
      <c r="I134" s="145"/>
      <c r="J134" s="145"/>
      <c r="K134" s="145"/>
      <c r="L134" s="145"/>
      <c r="M134" s="145"/>
      <c r="N134" s="171"/>
    </row>
    <row r="135" spans="1:16" ht="12.75" customHeight="1">
      <c r="K135" s="142">
        <v>0</v>
      </c>
      <c r="L135" s="142">
        <v>-1</v>
      </c>
      <c r="M135" s="142">
        <v>0</v>
      </c>
      <c r="N135" s="163"/>
      <c r="O135" s="142">
        <v>0</v>
      </c>
      <c r="P135" s="142">
        <v>0</v>
      </c>
    </row>
    <row r="136" spans="1:16" ht="12.75" customHeight="1">
      <c r="C136" s="310" t="s">
        <v>168</v>
      </c>
      <c r="D136" s="310"/>
      <c r="E136" s="310"/>
      <c r="F136" s="310"/>
      <c r="G136" s="310"/>
      <c r="H136" s="310"/>
      <c r="I136" s="310"/>
      <c r="J136" s="310"/>
      <c r="K136" s="310"/>
      <c r="L136" s="310"/>
      <c r="M136" s="212"/>
      <c r="N136" s="212"/>
      <c r="O136" s="212"/>
      <c r="P136" s="212"/>
    </row>
    <row r="137" spans="1:16">
      <c r="L137" s="213" t="s">
        <v>169</v>
      </c>
      <c r="M137" s="212"/>
      <c r="N137" s="212"/>
      <c r="O137" s="212"/>
      <c r="P137" s="212"/>
    </row>
    <row r="138" spans="1:16">
      <c r="M138" s="212"/>
      <c r="N138" s="212"/>
      <c r="O138" s="212"/>
      <c r="P138" s="212"/>
    </row>
    <row r="139" spans="1:16">
      <c r="M139" s="212"/>
      <c r="N139" s="212"/>
      <c r="O139" s="212"/>
      <c r="P139" s="212"/>
    </row>
    <row r="140" spans="1:16">
      <c r="M140" s="212"/>
      <c r="N140" s="212"/>
      <c r="O140" s="212"/>
      <c r="P140" s="212"/>
    </row>
    <row r="141" spans="1:16">
      <c r="M141" s="212"/>
      <c r="N141" s="212"/>
      <c r="O141" s="212"/>
      <c r="P141" s="212"/>
    </row>
    <row r="142" spans="1:16">
      <c r="M142" s="212"/>
      <c r="N142" s="212"/>
      <c r="O142" s="212"/>
      <c r="P142" s="212"/>
    </row>
    <row r="143" spans="1:16">
      <c r="M143" s="212"/>
      <c r="N143" s="212"/>
      <c r="O143" s="212"/>
      <c r="P143" s="212"/>
    </row>
    <row r="144" spans="1:16">
      <c r="M144" s="212"/>
      <c r="N144" s="212"/>
      <c r="O144" s="212"/>
      <c r="P144" s="212"/>
    </row>
    <row r="145" spans="1:16">
      <c r="A145" s="141"/>
      <c r="B145" s="141"/>
      <c r="C145" s="141"/>
      <c r="L145" s="141"/>
      <c r="M145" s="212"/>
      <c r="N145" s="212"/>
      <c r="O145" s="212"/>
      <c r="P145" s="212"/>
    </row>
    <row r="146" spans="1:16">
      <c r="A146" s="141"/>
      <c r="B146" s="141"/>
      <c r="C146" s="141"/>
      <c r="L146" s="141"/>
      <c r="M146" s="212"/>
      <c r="N146" s="212"/>
      <c r="O146" s="212"/>
      <c r="P146" s="212"/>
    </row>
    <row r="147" spans="1:16">
      <c r="A147" s="141"/>
      <c r="B147" s="141"/>
      <c r="C147" s="141"/>
      <c r="L147" s="141"/>
      <c r="M147" s="212"/>
      <c r="N147" s="212"/>
      <c r="O147" s="212"/>
      <c r="P147" s="212"/>
    </row>
    <row r="148" spans="1:16">
      <c r="A148" s="141"/>
      <c r="B148" s="141"/>
      <c r="C148" s="141"/>
      <c r="L148" s="141"/>
      <c r="M148" s="212"/>
      <c r="N148" s="212"/>
      <c r="O148" s="212"/>
      <c r="P148" s="212"/>
    </row>
    <row r="149" spans="1:16">
      <c r="A149" s="141"/>
      <c r="B149" s="141"/>
      <c r="C149" s="141"/>
      <c r="L149" s="141"/>
      <c r="M149" s="212"/>
      <c r="N149" s="212"/>
      <c r="O149" s="212"/>
      <c r="P149" s="212"/>
    </row>
    <row r="150" spans="1:16">
      <c r="A150" s="141"/>
      <c r="B150" s="141"/>
      <c r="C150" s="141"/>
      <c r="L150" s="141"/>
      <c r="M150" s="212"/>
      <c r="N150" s="212"/>
      <c r="O150" s="212"/>
      <c r="P150" s="212"/>
    </row>
    <row r="151" spans="1:16">
      <c r="A151" s="141"/>
      <c r="B151" s="141"/>
      <c r="C151" s="141"/>
      <c r="L151" s="141"/>
      <c r="M151" s="212"/>
      <c r="N151" s="212"/>
      <c r="O151" s="212"/>
      <c r="P151" s="212"/>
    </row>
    <row r="152" spans="1:16">
      <c r="A152" s="141"/>
      <c r="B152" s="141"/>
      <c r="C152" s="141"/>
      <c r="L152" s="141"/>
      <c r="M152" s="212"/>
      <c r="N152" s="212"/>
      <c r="O152" s="212"/>
      <c r="P152" s="212"/>
    </row>
    <row r="153" spans="1:16">
      <c r="A153" s="141"/>
      <c r="B153" s="141"/>
      <c r="C153" s="141"/>
      <c r="L153" s="141"/>
      <c r="M153" s="212"/>
      <c r="N153" s="212"/>
      <c r="O153" s="212"/>
      <c r="P153" s="212"/>
    </row>
    <row r="154" spans="1:16">
      <c r="A154" s="141"/>
      <c r="B154" s="141"/>
      <c r="C154" s="141"/>
      <c r="L154" s="141"/>
      <c r="M154" s="212"/>
      <c r="N154" s="212"/>
      <c r="O154" s="212"/>
      <c r="P154" s="212"/>
    </row>
    <row r="155" spans="1:16">
      <c r="A155" s="141"/>
      <c r="B155" s="141"/>
      <c r="C155" s="141"/>
      <c r="L155" s="141"/>
      <c r="M155" s="212"/>
      <c r="N155" s="212"/>
      <c r="O155" s="212"/>
      <c r="P155" s="212"/>
    </row>
    <row r="156" spans="1:16">
      <c r="A156" s="141"/>
      <c r="B156" s="141"/>
      <c r="C156" s="141"/>
      <c r="L156" s="141"/>
      <c r="M156" s="212"/>
      <c r="N156" s="212"/>
      <c r="O156" s="212"/>
      <c r="P156" s="212"/>
    </row>
    <row r="157" spans="1:16">
      <c r="A157" s="141"/>
      <c r="B157" s="141"/>
      <c r="C157" s="141"/>
      <c r="L157" s="141"/>
      <c r="M157" s="212"/>
      <c r="N157" s="212"/>
      <c r="O157" s="212"/>
      <c r="P157" s="212"/>
    </row>
    <row r="168" spans="1:16">
      <c r="A168" s="141"/>
      <c r="B168" s="141"/>
      <c r="C168" s="141"/>
      <c r="H168" s="143"/>
      <c r="O168" s="143"/>
      <c r="P168" s="143"/>
    </row>
    <row r="169" spans="1:16">
      <c r="A169" s="141"/>
      <c r="B169" s="141"/>
      <c r="C169" s="141"/>
      <c r="H169" s="143"/>
      <c r="O169" s="143"/>
      <c r="P169" s="143"/>
    </row>
    <row r="170" spans="1:16">
      <c r="A170" s="141"/>
      <c r="B170" s="141"/>
      <c r="C170" s="141"/>
      <c r="H170" s="143"/>
      <c r="O170" s="143"/>
      <c r="P170" s="143"/>
    </row>
    <row r="171" spans="1:16">
      <c r="A171" s="141"/>
      <c r="B171" s="141"/>
      <c r="C171" s="141"/>
      <c r="H171" s="143"/>
      <c r="O171" s="143"/>
      <c r="P171" s="143"/>
    </row>
    <row r="172" spans="1:16">
      <c r="A172" s="141"/>
      <c r="B172" s="141"/>
      <c r="C172" s="141"/>
      <c r="H172" s="143"/>
      <c r="O172" s="143"/>
      <c r="P172" s="143"/>
    </row>
    <row r="173" spans="1:16">
      <c r="A173" s="141"/>
      <c r="B173" s="141"/>
      <c r="C173" s="141"/>
      <c r="H173" s="143"/>
      <c r="O173" s="143"/>
      <c r="P173" s="143"/>
    </row>
    <row r="174" spans="1:16">
      <c r="A174" s="141"/>
      <c r="B174" s="141"/>
      <c r="C174" s="141"/>
      <c r="H174" s="143"/>
      <c r="O174" s="143"/>
      <c r="P174" s="143"/>
    </row>
    <row r="175" spans="1:16">
      <c r="A175" s="141"/>
      <c r="B175" s="141"/>
      <c r="C175" s="141"/>
      <c r="H175" s="143"/>
      <c r="O175" s="143"/>
      <c r="P175" s="143"/>
    </row>
    <row r="176" spans="1:16">
      <c r="A176" s="141"/>
      <c r="B176" s="141"/>
      <c r="C176" s="141"/>
      <c r="H176" s="143"/>
      <c r="O176" s="143"/>
      <c r="P176" s="143"/>
    </row>
    <row r="177" spans="1:16">
      <c r="A177" s="141"/>
      <c r="B177" s="141"/>
      <c r="C177" s="141"/>
      <c r="H177" s="143"/>
      <c r="O177" s="143"/>
      <c r="P177" s="143"/>
    </row>
    <row r="178" spans="1:16">
      <c r="A178" s="141"/>
      <c r="B178" s="141"/>
      <c r="C178" s="141"/>
      <c r="H178" s="143"/>
      <c r="O178" s="143"/>
      <c r="P178" s="143"/>
    </row>
    <row r="179" spans="1:16">
      <c r="A179" s="141"/>
      <c r="B179" s="141"/>
      <c r="C179" s="141"/>
      <c r="H179" s="143"/>
      <c r="O179" s="143"/>
      <c r="P179" s="143"/>
    </row>
  </sheetData>
  <sheetProtection formatColumns="0" formatRows="0"/>
  <conditionalFormatting sqref="O119 M119 O12:O23 M116 O121:O126 O116 O87:O97 M87:M97 M121:M127 M28:M35 O28:O35 M13:M23 O55:O75 M55:M75">
    <cfRule type="cellIs" dxfId="314" priority="24" operator="notEqual">
      <formula>0</formula>
    </cfRule>
    <cfRule type="containsBlanks" dxfId="313" priority="25">
      <formula>LEN(TRIM(M12))=0</formula>
    </cfRule>
  </conditionalFormatting>
  <conditionalFormatting sqref="O12">
    <cfRule type="cellIs" dxfId="312" priority="23" operator="notEqual">
      <formula>O25</formula>
    </cfRule>
  </conditionalFormatting>
  <conditionalFormatting sqref="M55">
    <cfRule type="cellIs" dxfId="311" priority="22" operator="notEqual">
      <formula>M77</formula>
    </cfRule>
  </conditionalFormatting>
  <conditionalFormatting sqref="O55">
    <cfRule type="cellIs" dxfId="310" priority="21" operator="notEqual">
      <formula>O77</formula>
    </cfRule>
  </conditionalFormatting>
  <conditionalFormatting sqref="M92:M95 K92:K95">
    <cfRule type="cellIs" dxfId="309" priority="20" operator="notEqual">
      <formula>K103</formula>
    </cfRule>
  </conditionalFormatting>
  <conditionalFormatting sqref="O87">
    <cfRule type="cellIs" dxfId="308" priority="19" operator="notEqual">
      <formula>O101</formula>
    </cfRule>
  </conditionalFormatting>
  <conditionalFormatting sqref="M135 O135">
    <cfRule type="cellIs" dxfId="307" priority="13" operator="notEqual">
      <formula>0</formula>
    </cfRule>
    <cfRule type="cellIs" dxfId="306" priority="14" operator="equal">
      <formula>0</formula>
    </cfRule>
  </conditionalFormatting>
  <conditionalFormatting sqref="P135">
    <cfRule type="cellIs" dxfId="305" priority="11" operator="notEqual">
      <formula>0</formula>
    </cfRule>
    <cfRule type="cellIs" dxfId="304" priority="12" operator="equal">
      <formula>0</formula>
    </cfRule>
  </conditionalFormatting>
  <conditionalFormatting sqref="K135">
    <cfRule type="cellIs" dxfId="303" priority="3" operator="notEqual">
      <formula>0</formula>
    </cfRule>
    <cfRule type="cellIs" dxfId="302" priority="4" operator="equal">
      <formula>0</formula>
    </cfRule>
  </conditionalFormatting>
  <conditionalFormatting sqref="L135">
    <cfRule type="cellIs" dxfId="301" priority="1" operator="notEqual">
      <formula>0</formula>
    </cfRule>
    <cfRule type="cellIs" dxfId="300" priority="2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DFD91E-B789-41AF-8DBA-E72F9ED61C0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e822479-6e51-4d14-b6b0-2c589e913e66"/>
    <ds:schemaRef ds:uri="http://schemas.microsoft.com/office/infopath/2007/PartnerControls"/>
    <ds:schemaRef ds:uri="2c7317a0-2a0a-4464-9f4b-630f7a7e8d0f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560715-EB07-4E6C-AAD5-3925A770CA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01C09-4697-4177-AC25-5B8F7F9A2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2020-10-14T19:28:55Z</cp:lastPrinted>
  <dcterms:created xsi:type="dcterms:W3CDTF">2014-10-16T16:11:46Z</dcterms:created>
  <dcterms:modified xsi:type="dcterms:W3CDTF">2021-11-22T16:25:57Z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