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FCS Finance Website\2020-21 Reports\"/>
    </mc:Choice>
  </mc:AlternateContent>
  <bookViews>
    <workbookView xWindow="0" yWindow="0" windowWidth="19200" windowHeight="10860" tabRatio="931" activeTab="1"/>
  </bookViews>
  <sheets>
    <sheet name="FCS SNP" sheetId="31" r:id="rId1"/>
    <sheet name=" FSC SRECNP Summary" sheetId="29" r:id="rId2"/>
    <sheet name="EASTERNFL" sheetId="1" r:id="rId3"/>
    <sheet name="BROWARD" sheetId="2" r:id="rId4"/>
    <sheet name="CENTRALFL" sheetId="3" r:id="rId5"/>
    <sheet name="CHIPOLA" sheetId="4" r:id="rId6"/>
    <sheet name="DAYTONA" sheetId="5" r:id="rId7"/>
    <sheet name="FLORIDASW" sheetId="6" r:id="rId8"/>
    <sheet name="FSCJ" sheetId="7" r:id="rId9"/>
    <sheet name="FLKEYS" sheetId="8" r:id="rId10"/>
    <sheet name="GULFCOAST" sheetId="9" r:id="rId11"/>
    <sheet name="HILLSBOROUGH" sheetId="10" r:id="rId12"/>
    <sheet name="INDIANRIVER" sheetId="11" r:id="rId13"/>
    <sheet name="GATEWAY" sheetId="12" r:id="rId14"/>
    <sheet name="LAKESUMTER" sheetId="13" r:id="rId15"/>
    <sheet name="MANATEE" sheetId="14" r:id="rId16"/>
    <sheet name="MIAMIDADE" sheetId="15" r:id="rId17"/>
    <sheet name="NORTHFL" sheetId="16" r:id="rId18"/>
    <sheet name="NORTHWEST" sheetId="17" r:id="rId19"/>
    <sheet name="PALMBEACH" sheetId="18" r:id="rId20"/>
    <sheet name="PASCOHERNANDO" sheetId="19" r:id="rId21"/>
    <sheet name="PENSACOLA" sheetId="20" r:id="rId22"/>
    <sheet name="POLK" sheetId="21" r:id="rId23"/>
    <sheet name="STJOHNS" sheetId="22" r:id="rId24"/>
    <sheet name="STPETE" sheetId="23" r:id="rId25"/>
    <sheet name="SANTAFE" sheetId="24" r:id="rId26"/>
    <sheet name="SEMINOLE" sheetId="25" r:id="rId27"/>
    <sheet name="SOUTHFLORIDA" sheetId="26" r:id="rId28"/>
    <sheet name="TALLAHASSEE" sheetId="27" r:id="rId29"/>
    <sheet name="VALENCIA" sheetId="28" r:id="rId30"/>
  </sheets>
  <externalReferences>
    <externalReference r:id="rId31"/>
    <externalReference r:id="rId32"/>
    <externalReference r:id="rId33"/>
  </externalReferences>
  <definedNames>
    <definedName name="ARRA">[1]List!$C$1:$C$2</definedName>
    <definedName name="ff" localSheetId="1">#REF!</definedName>
    <definedName name="ff">#REF!</definedName>
    <definedName name="ga">#REF!</definedName>
    <definedName name="_xlnm.Print_Area" localSheetId="1">' FSC SRECNP Summary'!$C$1:$P$68</definedName>
    <definedName name="_xlnm.Print_Area" localSheetId="3">BROWARD!#REF!</definedName>
    <definedName name="_xlnm.Print_Area" localSheetId="4">CENTRALFL!#REF!</definedName>
    <definedName name="_xlnm.Print_Area" localSheetId="5">CHIPOLA!#REF!</definedName>
    <definedName name="_xlnm.Print_Area" localSheetId="6">DAYTONA!#REF!</definedName>
    <definedName name="_xlnm.Print_Area" localSheetId="2">EASTERNFL!#REF!</definedName>
    <definedName name="_xlnm.Print_Area" localSheetId="0">'FCS SNP'!#REF!</definedName>
    <definedName name="_xlnm.Print_Area" localSheetId="9">FLKEYS!#REF!</definedName>
    <definedName name="_xlnm.Print_Area" localSheetId="7">FLORIDASW!#REF!</definedName>
    <definedName name="_xlnm.Print_Area" localSheetId="8">FSCJ!#REF!</definedName>
    <definedName name="_xlnm.Print_Area" localSheetId="13">GATEWAY!#REF!</definedName>
    <definedName name="_xlnm.Print_Area" localSheetId="10">GULFCOAST!#REF!</definedName>
    <definedName name="_xlnm.Print_Area" localSheetId="11">HILLSBOROUGH!#REF!</definedName>
    <definedName name="_xlnm.Print_Area" localSheetId="12">INDIANRIVER!#REF!</definedName>
    <definedName name="_xlnm.Print_Area" localSheetId="14">LAKESUMTER!#REF!</definedName>
    <definedName name="_xlnm.Print_Area" localSheetId="15">MANATEE!#REF!</definedName>
    <definedName name="_xlnm.Print_Area" localSheetId="16">MIAMIDADE!#REF!</definedName>
    <definedName name="_xlnm.Print_Area" localSheetId="17">NORTHFL!#REF!</definedName>
    <definedName name="_xlnm.Print_Area" localSheetId="18">NORTHWEST!#REF!</definedName>
    <definedName name="_xlnm.Print_Area" localSheetId="19">PALMBEACH!#REF!</definedName>
    <definedName name="_xlnm.Print_Area" localSheetId="20">PASCOHERNANDO!#REF!</definedName>
    <definedName name="_xlnm.Print_Area" localSheetId="21">PENSACOLA!#REF!</definedName>
    <definedName name="_xlnm.Print_Area" localSheetId="22">POLK!#REF!</definedName>
    <definedName name="_xlnm.Print_Area" localSheetId="25">SANTAFE!#REF!</definedName>
    <definedName name="_xlnm.Print_Area" localSheetId="26">SEMINOLE!#REF!</definedName>
    <definedName name="_xlnm.Print_Area" localSheetId="27">SOUTHFLORIDA!#REF!</definedName>
    <definedName name="_xlnm.Print_Area" localSheetId="23">STJOHNS!#REF!</definedName>
    <definedName name="_xlnm.Print_Area" localSheetId="28">TALLAHASSEE!#REF!</definedName>
    <definedName name="_xlnm.Print_Area" localSheetId="29">VALENCIA!#REF!</definedName>
    <definedName name="_xlnm.Print_Area">#REF!</definedName>
    <definedName name="RD">[2]List!$A$1:$A$2</definedName>
    <definedName name="rint" localSheetId="1">#REF!</definedName>
    <definedName name="rint" localSheetId="3">#REF!</definedName>
    <definedName name="rint" localSheetId="4">#REF!</definedName>
    <definedName name="rint" localSheetId="5">#REF!</definedName>
    <definedName name="rint" localSheetId="6">#REF!</definedName>
    <definedName name="rint" localSheetId="0">#REF!</definedName>
    <definedName name="rint" localSheetId="9">#REF!</definedName>
    <definedName name="rint" localSheetId="7">#REF!</definedName>
    <definedName name="rint" localSheetId="8">#REF!</definedName>
    <definedName name="rint" localSheetId="13">#REF!</definedName>
    <definedName name="rint" localSheetId="10">#REF!</definedName>
    <definedName name="rint" localSheetId="11">#REF!</definedName>
    <definedName name="rint" localSheetId="12">#REF!</definedName>
    <definedName name="rint" localSheetId="14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2">#REF!</definedName>
    <definedName name="rint" localSheetId="25">#REF!</definedName>
    <definedName name="rint" localSheetId="26">#REF!</definedName>
    <definedName name="rint" localSheetId="27">#REF!</definedName>
    <definedName name="rint" localSheetId="23">#REF!</definedName>
    <definedName name="rint" localSheetId="24">#REF!</definedName>
    <definedName name="rint" localSheetId="28">#REF!</definedName>
    <definedName name="rint" localSheetId="29">#REF!</definedName>
    <definedName name="rint">#REF!</definedName>
    <definedName name="SOF">[2]List!$B$1:$B$4</definedName>
    <definedName name="YesOrNo" localSheetId="1">#REF!</definedName>
    <definedName name="YesOrNo" localSheetId="3">#REF!</definedName>
    <definedName name="YesOrNo" localSheetId="4">#REF!</definedName>
    <definedName name="YesOrNo" localSheetId="5">#REF!</definedName>
    <definedName name="YesOrNo" localSheetId="6">#REF!</definedName>
    <definedName name="YesOrNo" localSheetId="0">#REF!</definedName>
    <definedName name="YesOrNo" localSheetId="9">#REF!</definedName>
    <definedName name="YesOrNo" localSheetId="7">#REF!</definedName>
    <definedName name="YesOrNo" localSheetId="8">#REF!</definedName>
    <definedName name="YesOrNo" localSheetId="13">#REF!</definedName>
    <definedName name="YesOrNo" localSheetId="10">#REF!</definedName>
    <definedName name="YesOrNo" localSheetId="11">#REF!</definedName>
    <definedName name="YesOrNo" localSheetId="12">#REF!</definedName>
    <definedName name="YesOrNo" localSheetId="14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2">#REF!</definedName>
    <definedName name="YesOrNo" localSheetId="25">#REF!</definedName>
    <definedName name="YesOrNo" localSheetId="26">#REF!</definedName>
    <definedName name="YesOrNo" localSheetId="27">#REF!</definedName>
    <definedName name="YesOrNo" localSheetId="23">#REF!</definedName>
    <definedName name="YesOrNo" localSheetId="24">#REF!</definedName>
    <definedName name="YesOrNo" localSheetId="28">#REF!</definedName>
    <definedName name="YesOrNo" localSheetId="29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O12" i="29" l="1"/>
  <c r="O13" i="29"/>
  <c r="O14" i="29"/>
  <c r="O15" i="29"/>
  <c r="O16" i="29"/>
  <c r="O17" i="29"/>
  <c r="O18" i="29"/>
  <c r="J12" i="29"/>
  <c r="K12" i="29"/>
  <c r="L12" i="29"/>
  <c r="M12" i="29"/>
  <c r="N12" i="29"/>
  <c r="J13" i="29"/>
  <c r="K13" i="29"/>
  <c r="L13" i="29"/>
  <c r="M13" i="29"/>
  <c r="N13" i="29"/>
  <c r="J14" i="29"/>
  <c r="K14" i="29"/>
  <c r="L14" i="29"/>
  <c r="M14" i="29"/>
  <c r="N14" i="29"/>
  <c r="J15" i="29"/>
  <c r="K15" i="29"/>
  <c r="L15" i="29"/>
  <c r="M15" i="29"/>
  <c r="N15" i="29"/>
  <c r="J16" i="29"/>
  <c r="K16" i="29"/>
  <c r="L16" i="29"/>
  <c r="M16" i="29"/>
  <c r="N16" i="29"/>
  <c r="J17" i="29"/>
  <c r="K17" i="29"/>
  <c r="L17" i="29"/>
  <c r="M17" i="29"/>
  <c r="N17" i="29"/>
  <c r="J18" i="29"/>
  <c r="K18" i="29"/>
  <c r="L18" i="29"/>
  <c r="M18" i="29"/>
  <c r="N18" i="29"/>
  <c r="M62" i="29" l="1"/>
  <c r="N62" i="29"/>
  <c r="M61" i="29"/>
  <c r="M59" i="29"/>
  <c r="K53" i="29"/>
  <c r="M53" i="29"/>
  <c r="N53" i="29"/>
  <c r="K54" i="29"/>
  <c r="M54" i="29"/>
  <c r="N54" i="29"/>
  <c r="J55" i="29"/>
  <c r="K55" i="29"/>
  <c r="L55" i="29"/>
  <c r="M55" i="29"/>
  <c r="N55" i="29"/>
  <c r="O55" i="29"/>
  <c r="K52" i="29"/>
  <c r="M52" i="29"/>
  <c r="N52" i="29"/>
  <c r="K38" i="29"/>
  <c r="M38" i="29"/>
  <c r="N38" i="29"/>
  <c r="K39" i="29"/>
  <c r="M39" i="29"/>
  <c r="N39" i="29"/>
  <c r="K40" i="29"/>
  <c r="M40" i="29"/>
  <c r="N40" i="29"/>
  <c r="K41" i="29"/>
  <c r="M41" i="29"/>
  <c r="N41" i="29"/>
  <c r="K42" i="29"/>
  <c r="M42" i="29"/>
  <c r="N42" i="29"/>
  <c r="K43" i="29"/>
  <c r="M43" i="29"/>
  <c r="N43" i="29"/>
  <c r="K44" i="29"/>
  <c r="M44" i="29"/>
  <c r="N44" i="29"/>
  <c r="J45" i="29"/>
  <c r="K45" i="29"/>
  <c r="L45" i="29"/>
  <c r="M45" i="29"/>
  <c r="N45" i="29"/>
  <c r="O45" i="29"/>
  <c r="K37" i="29"/>
  <c r="M37" i="29"/>
  <c r="N37" i="29"/>
  <c r="N25" i="29"/>
  <c r="N26" i="29"/>
  <c r="N27" i="29"/>
  <c r="N28" i="29"/>
  <c r="N29" i="29"/>
  <c r="N30" i="29"/>
  <c r="M24" i="29"/>
  <c r="M32" i="29" s="1" a="1"/>
  <c r="M32" i="29" s="1"/>
  <c r="N24" i="29"/>
  <c r="K25" i="29"/>
  <c r="K26" i="29"/>
  <c r="K27" i="29"/>
  <c r="K28" i="29"/>
  <c r="K29" i="29"/>
  <c r="K30" i="29"/>
  <c r="K24" i="29"/>
  <c r="K11" i="29"/>
  <c r="M11" i="29"/>
  <c r="N11" i="29"/>
  <c r="K32" i="29" l="1" a="1"/>
  <c r="K32" i="29" s="1"/>
  <c r="N32" i="29" a="1"/>
  <c r="N32" i="29" s="1"/>
  <c r="M64" i="29" a="1"/>
  <c r="M64" i="29" s="1"/>
  <c r="M66" i="29" s="1"/>
  <c r="M69" i="29" s="1"/>
  <c r="O62" i="29" l="1"/>
  <c r="L37" i="29"/>
  <c r="J29" i="29"/>
  <c r="N61" i="29"/>
  <c r="N64" i="29" l="1" a="1"/>
  <c r="N64" i="29" s="1"/>
  <c r="L29" i="29"/>
  <c r="O29" i="29" s="1"/>
  <c r="L38" i="29"/>
  <c r="J38" i="29"/>
  <c r="L44" i="29"/>
  <c r="J44" i="29"/>
  <c r="L54" i="29"/>
  <c r="J54" i="29"/>
  <c r="L25" i="29"/>
  <c r="O25" i="29" s="1"/>
  <c r="J25" i="29"/>
  <c r="L30" i="29"/>
  <c r="O30" i="29" s="1"/>
  <c r="J30" i="29"/>
  <c r="L39" i="29"/>
  <c r="J39" i="29"/>
  <c r="L26" i="29"/>
  <c r="O26" i="29" s="1"/>
  <c r="J26" i="29"/>
  <c r="L40" i="29"/>
  <c r="J40" i="29"/>
  <c r="L27" i="29"/>
  <c r="O27" i="29" s="1"/>
  <c r="J27" i="29"/>
  <c r="L41" i="29"/>
  <c r="J41" i="29"/>
  <c r="L28" i="29"/>
  <c r="O28" i="29" s="1"/>
  <c r="J28" i="29"/>
  <c r="L42" i="29"/>
  <c r="J42" i="29"/>
  <c r="L43" i="29"/>
  <c r="J43" i="29"/>
  <c r="L53" i="29"/>
  <c r="J53" i="29"/>
  <c r="L52" i="29"/>
  <c r="O39" i="29"/>
  <c r="O38" i="29"/>
  <c r="O43" i="29"/>
  <c r="O41" i="29"/>
  <c r="O54" i="29"/>
  <c r="L11" i="29"/>
  <c r="L24" i="29"/>
  <c r="O37" i="29"/>
  <c r="O42" i="29"/>
  <c r="O40" i="29"/>
  <c r="O44" i="29"/>
  <c r="O53" i="29"/>
  <c r="L32" i="29" l="1" a="1"/>
  <c r="L32" i="29" s="1"/>
  <c r="O61" i="29"/>
  <c r="O52" i="29"/>
  <c r="O64" i="29" l="1" a="1"/>
  <c r="O64" i="29" s="1"/>
  <c r="O11" i="29" l="1"/>
  <c r="K62" i="29" l="1"/>
  <c r="J62" i="29"/>
  <c r="K61" i="29"/>
  <c r="J61" i="29"/>
  <c r="K57" i="29" a="1"/>
  <c r="K20" i="29" a="1"/>
  <c r="K57" i="29" l="1"/>
  <c r="K20" i="29"/>
  <c r="L62" i="29"/>
  <c r="J37" i="29"/>
  <c r="J11" i="29"/>
  <c r="L61" i="29"/>
  <c r="K47" i="29" l="1" a="1"/>
  <c r="K47" i="29" s="1"/>
  <c r="J24" i="29"/>
  <c r="J52" i="29"/>
  <c r="K34" i="29"/>
  <c r="J20" i="29" l="1" a="1"/>
  <c r="J20" i="29" s="1"/>
  <c r="J47" i="29" a="1"/>
  <c r="J47" i="29" s="1"/>
  <c r="K50" i="29"/>
  <c r="K59" i="29" s="1"/>
  <c r="J32" i="29" a="1"/>
  <c r="J32" i="29" s="1"/>
  <c r="J57" i="29" a="1"/>
  <c r="J57" i="29" s="1"/>
  <c r="J34" i="29" l="1"/>
  <c r="J50" i="29" s="1"/>
  <c r="J59" i="29" s="1"/>
  <c r="F17" i="29" l="1"/>
  <c r="F11" i="29"/>
  <c r="F127" i="29"/>
  <c r="G127" i="29" l="1"/>
  <c r="N20" i="29" a="1"/>
  <c r="L47" i="29" a="1"/>
  <c r="L20" i="29" a="1"/>
  <c r="N7" i="29"/>
  <c r="L57" i="29" l="1" a="1"/>
  <c r="L57" i="29" s="1"/>
  <c r="N57" i="29" a="1"/>
  <c r="N57" i="29" s="1"/>
  <c r="C41" i="29"/>
  <c r="C55" i="29"/>
  <c r="C43" i="29"/>
  <c r="L47" i="29"/>
  <c r="N20" i="29"/>
  <c r="L20" i="29"/>
  <c r="L64" i="29" a="1"/>
  <c r="L64" i="29" s="1"/>
  <c r="O24" i="29"/>
  <c r="N47" i="29" a="1"/>
  <c r="N47" i="29" s="1"/>
  <c r="O32" i="29" l="1" a="1"/>
  <c r="O32" i="29" s="1"/>
  <c r="O57" i="29" a="1"/>
  <c r="O57" i="29" s="1"/>
  <c r="O47" i="29" a="1"/>
  <c r="O47" i="29" s="1"/>
  <c r="O20" i="29" a="1"/>
  <c r="O20" i="29" s="1"/>
  <c r="N34" i="29"/>
  <c r="N50" i="29" s="1"/>
  <c r="N59" i="29" s="1"/>
  <c r="N66" i="29" s="1"/>
  <c r="N69" i="29" s="1"/>
  <c r="L34" i="29"/>
  <c r="O34" i="29" l="1"/>
  <c r="O50" i="29" s="1"/>
  <c r="O59" i="29" s="1"/>
  <c r="O66" i="29" s="1"/>
  <c r="O69" i="29" s="1"/>
  <c r="D34" i="29"/>
  <c r="L50" i="29"/>
  <c r="L59" i="29" s="1"/>
  <c r="C49" i="29" l="1"/>
  <c r="L66" i="29" l="1"/>
  <c r="L69" i="29" s="1"/>
  <c r="C59" i="29"/>
</calcChain>
</file>

<file path=xl/comments1.xml><?xml version="1.0" encoding="utf-8"?>
<comments xmlns="http://schemas.openxmlformats.org/spreadsheetml/2006/main">
  <authors>
    <author>claire.cotton-watkins</author>
  </authors>
  <commentList>
    <comment ref="B93" authorId="0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M127" authorId="0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O127" authorId="0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  <comment ref="P127" authorId="0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</commentList>
</comments>
</file>

<file path=xl/comments10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1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2.xml><?xml version="1.0" encoding="utf-8"?>
<comments xmlns="http://schemas.openxmlformats.org/spreadsheetml/2006/main">
  <authors>
    <author>Anita</author>
    <author>Rose, Tracy</author>
    <author>Paige, Bethoria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  <comment ref="N41" authorId="2" shapeId="0">
      <text>
        <r>
          <rPr>
            <b/>
            <sz val="9"/>
            <color indexed="81"/>
            <rFont val="Tahoma"/>
            <family val="2"/>
          </rPr>
          <t>Paige, Bethoria:</t>
        </r>
        <r>
          <rPr>
            <sz val="9"/>
            <color indexed="81"/>
            <rFont val="Tahoma"/>
            <family val="2"/>
          </rPr>
          <t xml:space="preserve">
Net total of:
$79,214 Realized gain(loss) on Inv.
plus $11,283 Unreal gain(loss) on Inv.</t>
        </r>
      </text>
    </comment>
  </commentList>
</comments>
</file>

<file path=xl/comments13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4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5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6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7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8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9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.xml><?xml version="1.0" encoding="utf-8"?>
<comments xmlns="http://schemas.openxmlformats.org/spreadsheetml/2006/main">
  <authors>
    <author>claire.cotton-watkins</author>
    <author>Dickens, Jamaal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  <comment ref="A127" authorId="1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20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1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2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3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4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5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6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7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8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9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3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30.xml><?xml version="1.0" encoding="utf-8"?>
<comments xmlns="http://schemas.openxmlformats.org/spreadsheetml/2006/main">
  <authors>
    <author>Anita</author>
    <author>Rose, Tracy</author>
    <author>Jackie Lasch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  <comment ref="K17" authorId="2" shapeId="0">
      <text>
        <r>
          <rPr>
            <b/>
            <sz val="9"/>
            <color indexed="81"/>
            <rFont val="Tahoma"/>
            <family val="2"/>
          </rPr>
          <t>Jackie Lasch:</t>
        </r>
        <r>
          <rPr>
            <sz val="9"/>
            <color indexed="81"/>
            <rFont val="Tahoma"/>
            <family val="2"/>
          </rPr>
          <t xml:space="preserve">
G331 for OSC CIT Bldg Rent (Fund 4) being picked up in Auxiliary line in error.</t>
        </r>
      </text>
    </comment>
    <comment ref="K18" authorId="2" shapeId="0">
      <text>
        <r>
          <rPr>
            <b/>
            <sz val="9"/>
            <color indexed="81"/>
            <rFont val="Tahoma"/>
            <family val="2"/>
          </rPr>
          <t>Jackie Lasch:</t>
        </r>
        <r>
          <rPr>
            <sz val="9"/>
            <color indexed="81"/>
            <rFont val="Tahoma"/>
            <family val="2"/>
          </rPr>
          <t xml:space="preserve">
CIT Bldg Rent, Fund 4
G331 on AGL</t>
        </r>
      </text>
    </comment>
  </commentList>
</comments>
</file>

<file path=xl/comments4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5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6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7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8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9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sharedStrings.xml><?xml version="1.0" encoding="utf-8"?>
<sst xmlns="http://schemas.openxmlformats.org/spreadsheetml/2006/main" count="3871" uniqueCount="341">
  <si>
    <t>A COMPONENT UNIT OF THE STATE OF FLORIDA</t>
  </si>
  <si>
    <t>STATEMENT OF REVENUES, EXPENSES, AND CHANGES IN NET POSITION</t>
  </si>
  <si>
    <t>Version:</t>
  </si>
  <si>
    <t>College</t>
  </si>
  <si>
    <t>Component</t>
  </si>
  <si>
    <t>Totals</t>
  </si>
  <si>
    <t>REVENUES</t>
  </si>
  <si>
    <t>DOE</t>
  </si>
  <si>
    <t>DFS</t>
  </si>
  <si>
    <t>Operating Revenues:</t>
  </si>
  <si>
    <t>Student Tuition and Fees, Net of Scholarship</t>
  </si>
  <si>
    <t>OR0100</t>
  </si>
  <si>
    <t>67100</t>
  </si>
  <si>
    <t>Allowances of $</t>
  </si>
  <si>
    <t>OR0200</t>
  </si>
  <si>
    <t>61400</t>
  </si>
  <si>
    <t>Federal Grants and Contracts</t>
  </si>
  <si>
    <t>OR0300</t>
  </si>
  <si>
    <t>State and Local Grants and Contracts</t>
  </si>
  <si>
    <t>OR0400</t>
  </si>
  <si>
    <t>Nongovernmental Grants and Contracts</t>
  </si>
  <si>
    <t>OR0500</t>
  </si>
  <si>
    <t>Sales and Services of Educational Departments</t>
  </si>
  <si>
    <t>Auxiliary Enterprises, Net of Scholarship</t>
  </si>
  <si>
    <t>OR0600</t>
  </si>
  <si>
    <t>OR0700</t>
  </si>
  <si>
    <t>68900</t>
  </si>
  <si>
    <t>Other Operating Revenues</t>
  </si>
  <si>
    <t>OR2000</t>
  </si>
  <si>
    <t>Total Operating Revenues</t>
  </si>
  <si>
    <t>EXPENSES</t>
  </si>
  <si>
    <t>Operating Expenses:</t>
  </si>
  <si>
    <t>OE0100</t>
  </si>
  <si>
    <t>77100</t>
  </si>
  <si>
    <t>Personnel Services</t>
  </si>
  <si>
    <t>OE0200</t>
  </si>
  <si>
    <t>Scholarships and Waivers</t>
  </si>
  <si>
    <t>OE0300</t>
  </si>
  <si>
    <t>Utilities and Communications</t>
  </si>
  <si>
    <t>OE0400</t>
  </si>
  <si>
    <t>Contractual Services</t>
  </si>
  <si>
    <t>OE0500</t>
  </si>
  <si>
    <t>Other Services and Expenses</t>
  </si>
  <si>
    <t>OE0600</t>
  </si>
  <si>
    <t>Materials and Supplies</t>
  </si>
  <si>
    <t>OE0700</t>
  </si>
  <si>
    <t>77500</t>
  </si>
  <si>
    <t>Depreciation</t>
  </si>
  <si>
    <t>OE2000</t>
  </si>
  <si>
    <t>Total Operating Expenses</t>
  </si>
  <si>
    <t>NONOPERATING REVENUES (EXPENSES)</t>
  </si>
  <si>
    <t>NRE0100</t>
  </si>
  <si>
    <t>68400</t>
  </si>
  <si>
    <t>State Noncapital Appropriations</t>
  </si>
  <si>
    <t>NRE0200</t>
  </si>
  <si>
    <t>Federal and State Student Financial Aid</t>
  </si>
  <si>
    <t>NRE0300</t>
  </si>
  <si>
    <t>Gifts and Grants</t>
  </si>
  <si>
    <t>NRE0400</t>
  </si>
  <si>
    <t>68600</t>
  </si>
  <si>
    <t>Investment Income</t>
  </si>
  <si>
    <t>NRE0500</t>
  </si>
  <si>
    <t>NRE0600</t>
  </si>
  <si>
    <t>Other Nonoperating Revenues</t>
  </si>
  <si>
    <t>NRE0700</t>
  </si>
  <si>
    <t>72600</t>
  </si>
  <si>
    <t>NRE0800</t>
  </si>
  <si>
    <t>Interest on Capital Asset-Related Debt</t>
  </si>
  <si>
    <t>NRE0900</t>
  </si>
  <si>
    <t>Other Nonoperating Expenses</t>
  </si>
  <si>
    <t>NRE2000</t>
  </si>
  <si>
    <t>Net Nonoperating Revenues (Expenses)</t>
  </si>
  <si>
    <t>Expenses, Gains, or Losses</t>
  </si>
  <si>
    <t>ORE0100</t>
  </si>
  <si>
    <t>State Capital Appropriations</t>
  </si>
  <si>
    <t>ORE0200</t>
  </si>
  <si>
    <t>62100</t>
  </si>
  <si>
    <t>Capital Grants, Contracts, Gifts, and Fees</t>
  </si>
  <si>
    <t>ORE0300</t>
  </si>
  <si>
    <t>69800</t>
  </si>
  <si>
    <t>Additions to Endowments</t>
  </si>
  <si>
    <t>ORE0400</t>
  </si>
  <si>
    <t>ORE2000</t>
  </si>
  <si>
    <t>Total Other Revenues</t>
  </si>
  <si>
    <t>BNA0100</t>
  </si>
  <si>
    <t>Net Position, Beginning of Year</t>
  </si>
  <si>
    <t>BNA0200</t>
  </si>
  <si>
    <t>53200</t>
  </si>
  <si>
    <t>Adjustments to Beginning Net Position</t>
  </si>
  <si>
    <t>Net Position, Beginning of Year, as Restated</t>
  </si>
  <si>
    <t>Net Position, End of Year</t>
  </si>
  <si>
    <t>The accompanying notes to financial statements are an integral part of this statement.</t>
  </si>
  <si>
    <t>Unlocked Work Area:</t>
  </si>
  <si>
    <t>Net Position, End of Prior Year</t>
  </si>
  <si>
    <t>College2013</t>
  </si>
  <si>
    <t>CU2013</t>
  </si>
  <si>
    <t>BROWARD COLLEGE</t>
  </si>
  <si>
    <t>CHIPOLA COLLEGE</t>
  </si>
  <si>
    <t>COLLEGE OF CENTRAL FLORIDA</t>
  </si>
  <si>
    <t>DAYTONA STATE COLLEGE</t>
  </si>
  <si>
    <t>EASTERN FLORIDA STATE COLLEGE</t>
  </si>
  <si>
    <t>EDISON STATE COLLEGE</t>
  </si>
  <si>
    <t>FLORIDA GATEWAY COLLEGE</t>
  </si>
  <si>
    <t>FLORIDA KEYS COMMUNITY COLLEGE</t>
  </si>
  <si>
    <t>FLORIDA STATE COLLEGE AT JACKSONVILLE</t>
  </si>
  <si>
    <t>GULF COAST STATE COLLEGE</t>
  </si>
  <si>
    <t>HILLSBOROUGH COMMUNITY COLLEGE</t>
  </si>
  <si>
    <t>INDIAN RIVER STATE COLLEGE</t>
  </si>
  <si>
    <t>LAKE-SUMTER STATE COLLEGE</t>
  </si>
  <si>
    <t>MIAMI DADE COLLEGE</t>
  </si>
  <si>
    <t>NORTH FLORIDA COMMUNITY COLLEGE</t>
  </si>
  <si>
    <t>NORTHWEST FLORIDA STATE COLLEGE</t>
  </si>
  <si>
    <t>PALM BEACH STATE COLLEGE</t>
  </si>
  <si>
    <t>PASCO-HERNANDO COMMUNITY COLLEGE</t>
  </si>
  <si>
    <t>PENSACOLA STATE COLLEGE</t>
  </si>
  <si>
    <t>POLK STATE COLLEGE</t>
  </si>
  <si>
    <t>SANTA FE COLLEGE</t>
  </si>
  <si>
    <t>SEMINOLE STATE COLLEGE OF FLORIDA</t>
  </si>
  <si>
    <t>SOUTH FLORIDA STATE COLLEGE</t>
  </si>
  <si>
    <t>ST. JOHNS RIVER STATE COLLEGE</t>
  </si>
  <si>
    <t>ST. PETERSBURG COLLEGE</t>
  </si>
  <si>
    <t>STATE COLLEGE OF FLORIDA, MANATEE-SARASOTA</t>
  </si>
  <si>
    <t>TALLAHASSEE COMMUNITY COLLEGE</t>
  </si>
  <si>
    <t>VALENCIA COLLEGE</t>
  </si>
  <si>
    <t>FLORIDA COLLEGE SYSTEM</t>
  </si>
  <si>
    <t>BASIC FINANCIAL STATEMENTS</t>
  </si>
  <si>
    <t>FLORIDA COLLEGE SYSTEM - ALL COLLEGES</t>
  </si>
  <si>
    <t>STATEMENT OF NET POSITION</t>
  </si>
  <si>
    <t>Unit</t>
  </si>
  <si>
    <t>ASSETS</t>
  </si>
  <si>
    <t>Current Assets:</t>
  </si>
  <si>
    <t>CA0100</t>
  </si>
  <si>
    <t>Multi</t>
  </si>
  <si>
    <t>Cash and Cash Equivalents</t>
  </si>
  <si>
    <t>CA0200</t>
  </si>
  <si>
    <t>Restricted Cash and Cash Equivalents</t>
  </si>
  <si>
    <t>CA0300</t>
  </si>
  <si>
    <t>Investments</t>
  </si>
  <si>
    <t>CA0400</t>
  </si>
  <si>
    <t>Restricted Investments</t>
  </si>
  <si>
    <t>CA0500</t>
  </si>
  <si>
    <t>Accounts Receivable, Net</t>
  </si>
  <si>
    <t>CA0600</t>
  </si>
  <si>
    <t>Notes Receivable, Net</t>
  </si>
  <si>
    <t>CA0700</t>
  </si>
  <si>
    <t>16500</t>
  </si>
  <si>
    <t>Due from Other Governmental Agencies</t>
  </si>
  <si>
    <t>CA0800</t>
  </si>
  <si>
    <t>16700</t>
  </si>
  <si>
    <t>Due from Component Unit/College</t>
  </si>
  <si>
    <t>CA0900</t>
  </si>
  <si>
    <t>17100</t>
  </si>
  <si>
    <t>Inventories</t>
  </si>
  <si>
    <t>CA1000</t>
  </si>
  <si>
    <t>19100</t>
  </si>
  <si>
    <t>Prepaid Expenses</t>
  </si>
  <si>
    <t>CA1100</t>
  </si>
  <si>
    <t>19200</t>
  </si>
  <si>
    <t>Deposits</t>
  </si>
  <si>
    <t>CA1200</t>
  </si>
  <si>
    <t>19900</t>
  </si>
  <si>
    <t>Other Assets</t>
  </si>
  <si>
    <t>CA2000</t>
  </si>
  <si>
    <t>Total Current Assets</t>
  </si>
  <si>
    <t>Noncurrent Assets:</t>
  </si>
  <si>
    <t>NCA0100</t>
  </si>
  <si>
    <t>NCA0200</t>
  </si>
  <si>
    <t>NCA0300</t>
  </si>
  <si>
    <t>NCA0400</t>
  </si>
  <si>
    <t>Loans and Notes Receivable, Net</t>
  </si>
  <si>
    <t>NCA0500</t>
  </si>
  <si>
    <t>Depreciable Capital Assets, Net</t>
  </si>
  <si>
    <t>NCA0600</t>
  </si>
  <si>
    <t>Nondepreciable Capital Assets</t>
  </si>
  <si>
    <t>NCA0700</t>
  </si>
  <si>
    <t>29900</t>
  </si>
  <si>
    <t>NCA2000</t>
  </si>
  <si>
    <t>Total Noncurrent Assets</t>
  </si>
  <si>
    <t>TOTAL ASSETS</t>
  </si>
  <si>
    <t>DEFERRED OUTFLOWS OF RESOURCES</t>
  </si>
  <si>
    <t>Deferred Outflow Related to Service Concession Arrangement</t>
  </si>
  <si>
    <t>Accumulated Decrease in Fair Value of Securities</t>
  </si>
  <si>
    <t>TOTAL DEFERRED OUTFLOWS OF RESOURCES</t>
  </si>
  <si>
    <t>TOTAL ASSETS AND DEFERRED OUTFLOWS OF RESOURCES</t>
  </si>
  <si>
    <t>LIABILITIES</t>
  </si>
  <si>
    <t>Current Liabilities:</t>
  </si>
  <si>
    <t>CL0100</t>
  </si>
  <si>
    <t>31100</t>
  </si>
  <si>
    <t>Accounts Payable</t>
  </si>
  <si>
    <t>CL0150</t>
  </si>
  <si>
    <t>32900</t>
  </si>
  <si>
    <t>Accrued Interest Payable</t>
  </si>
  <si>
    <t>CL0200</t>
  </si>
  <si>
    <t>32100</t>
  </si>
  <si>
    <t>Salary and Payroll Taxes Payable</t>
  </si>
  <si>
    <t>CL0300</t>
  </si>
  <si>
    <t>31300</t>
  </si>
  <si>
    <t>Retainage Payable</t>
  </si>
  <si>
    <t>CL0400</t>
  </si>
  <si>
    <t>35500</t>
  </si>
  <si>
    <t>Due to Other Governmental Agencies</t>
  </si>
  <si>
    <t>CL0500</t>
  </si>
  <si>
    <t>35700</t>
  </si>
  <si>
    <t>Due to Component Unit/College</t>
  </si>
  <si>
    <t>CL0600</t>
  </si>
  <si>
    <t>38900</t>
  </si>
  <si>
    <t>Unearned Revenue</t>
  </si>
  <si>
    <t>CL0700</t>
  </si>
  <si>
    <t>31400</t>
  </si>
  <si>
    <t>Estimated Insurance Claims Payable</t>
  </si>
  <si>
    <t>CL0800</t>
  </si>
  <si>
    <t>Deposits Held for Others</t>
  </si>
  <si>
    <t>Long-Term Liabilities - Current Portion:</t>
  </si>
  <si>
    <t>CL0900</t>
  </si>
  <si>
    <t>37100</t>
  </si>
  <si>
    <t>Bonds Payable</t>
  </si>
  <si>
    <t>CL1000</t>
  </si>
  <si>
    <t>39900</t>
  </si>
  <si>
    <t>Notes and Loans Payable</t>
  </si>
  <si>
    <t>CL1100</t>
  </si>
  <si>
    <t>38500</t>
  </si>
  <si>
    <t>Installment Purchases Payable</t>
  </si>
  <si>
    <t>CL1200</t>
  </si>
  <si>
    <t>38700</t>
  </si>
  <si>
    <t>Capital Leases Payable</t>
  </si>
  <si>
    <t>CL1300</t>
  </si>
  <si>
    <t>Special Termination Benefits Payable</t>
  </si>
  <si>
    <t>CL1400</t>
  </si>
  <si>
    <t>38600</t>
  </si>
  <si>
    <t>Compensated Absences Payable</t>
  </si>
  <si>
    <t>CL1500</t>
  </si>
  <si>
    <t>Other Long-Term Liabilities</t>
  </si>
  <si>
    <t>CL2000</t>
  </si>
  <si>
    <t>Total Current Liabilities</t>
  </si>
  <si>
    <t>STATEMENT OF NET POSITION (Continued)</t>
  </si>
  <si>
    <t>Noncurrent Liabilities:</t>
  </si>
  <si>
    <t>NCL0100</t>
  </si>
  <si>
    <t>46100</t>
  </si>
  <si>
    <t>NCL0200</t>
  </si>
  <si>
    <t>49900</t>
  </si>
  <si>
    <t>NCL0300</t>
  </si>
  <si>
    <t>48500</t>
  </si>
  <si>
    <t>NCL0400</t>
  </si>
  <si>
    <t>48700</t>
  </si>
  <si>
    <t>NCL0500</t>
  </si>
  <si>
    <t>NCL0600</t>
  </si>
  <si>
    <t>48600</t>
  </si>
  <si>
    <t>NCL0700</t>
  </si>
  <si>
    <t>Other Postemployment Benefits Payable</t>
  </si>
  <si>
    <t>NCL0800</t>
  </si>
  <si>
    <t>NCL2000</t>
  </si>
  <si>
    <t>Total Noncurrent Liabilities</t>
  </si>
  <si>
    <t>TOTAL LIABILITIES</t>
  </si>
  <si>
    <t>DEFERRED INFLOWS OF RESOURCES</t>
  </si>
  <si>
    <t>Deferred Inflow Related to Service Concession Arrangement</t>
  </si>
  <si>
    <t>Accumulated Increase in Fair Value of Securities</t>
  </si>
  <si>
    <t>TOTAL DEFERRED INFLOWS OF RESOURCES</t>
  </si>
  <si>
    <t>NET POSITION</t>
  </si>
  <si>
    <t>NA0100</t>
  </si>
  <si>
    <t>53600</t>
  </si>
  <si>
    <t>Net Investment in Capital Assets</t>
  </si>
  <si>
    <t>Restricted:</t>
  </si>
  <si>
    <t>Nonexpendable:</t>
  </si>
  <si>
    <t>NA0200</t>
  </si>
  <si>
    <t>53500</t>
  </si>
  <si>
    <t>Endowment</t>
  </si>
  <si>
    <t>Expendable:</t>
  </si>
  <si>
    <t>NA0300</t>
  </si>
  <si>
    <t>53400</t>
  </si>
  <si>
    <t>NA0400</t>
  </si>
  <si>
    <t>53800</t>
  </si>
  <si>
    <t>Grants and Loans</t>
  </si>
  <si>
    <t>NA0500</t>
  </si>
  <si>
    <t>Scholarships</t>
  </si>
  <si>
    <t>NA0600</t>
  </si>
  <si>
    <t>Capital Projects</t>
  </si>
  <si>
    <t>NA0700</t>
  </si>
  <si>
    <t>53300</t>
  </si>
  <si>
    <t>Debt Service</t>
  </si>
  <si>
    <t>NA0800</t>
  </si>
  <si>
    <t>Other</t>
  </si>
  <si>
    <t>NA0900</t>
  </si>
  <si>
    <t>53900</t>
  </si>
  <si>
    <t>Unrestricted</t>
  </si>
  <si>
    <t>NA2000</t>
  </si>
  <si>
    <t>Total Net Position</t>
  </si>
  <si>
    <t>Balance Check ((Assets + Deferred Outflows) - (Liabilities + Deferred Inflows + Net Position)):</t>
  </si>
  <si>
    <t>Deferred Outflows of Resources - Pension FRS</t>
  </si>
  <si>
    <t>Deferred Outflows of Resources - Pension HIS</t>
  </si>
  <si>
    <t>FRS Net Pension Liability</t>
  </si>
  <si>
    <t>HIS Net Pension Liability</t>
  </si>
  <si>
    <t>Deferred Inflows of Resources - Pension FRS</t>
  </si>
  <si>
    <t>Deferred Inflows of Resources - Pension HIS</t>
  </si>
  <si>
    <t>TOTAL LIABILITIES AND DEFERRED INFLOWS OF RESOURCES</t>
  </si>
  <si>
    <t>(from AGL)</t>
  </si>
  <si>
    <t>Adjustments</t>
  </si>
  <si>
    <t>NCL0755</t>
  </si>
  <si>
    <t>47900</t>
  </si>
  <si>
    <t>Deferred Inflows - Irrevocable Split-Interest Agreements</t>
  </si>
  <si>
    <t>(From AGL)</t>
  </si>
  <si>
    <t>NCA0760</t>
  </si>
  <si>
    <t>23800</t>
  </si>
  <si>
    <t>Deferred Outflows of Resources - Other Postemployment Benefits</t>
  </si>
  <si>
    <t>CL1460</t>
  </si>
  <si>
    <t>39100</t>
  </si>
  <si>
    <t xml:space="preserve">Other Postemployment Benefits Payable </t>
  </si>
  <si>
    <t>NCL0765</t>
  </si>
  <si>
    <t>48200</t>
  </si>
  <si>
    <t xml:space="preserve">Deferred Inflows of Resources - Other Postemployment Benefits </t>
  </si>
  <si>
    <t>Deferred Outflows of Resources - Asset Retirement Obligations</t>
  </si>
  <si>
    <t xml:space="preserve">Deferred Outflows of Resources - Lease Agreements </t>
  </si>
  <si>
    <t xml:space="preserve">Asset Retirement Obligations - Current </t>
  </si>
  <si>
    <t xml:space="preserve">Asset Retirement Obligations - Non Current </t>
  </si>
  <si>
    <t xml:space="preserve">Deferred Inflows - Lease Agreements </t>
  </si>
  <si>
    <t>Operating Loss</t>
  </si>
  <si>
    <t>Net Gain (Loss) on Investments</t>
  </si>
  <si>
    <t>Loss on Disposal of Capital Assets</t>
  </si>
  <si>
    <t>Income (Loss) Before Other Revenues,</t>
  </si>
  <si>
    <t>Other Revenues (Expenses)</t>
  </si>
  <si>
    <t>Increase (Decrease) in Net Position</t>
  </si>
  <si>
    <t>Net Gain on Investments</t>
  </si>
  <si>
    <t>Gain (Loss) on Disposal of Capital Assets</t>
  </si>
  <si>
    <t>Net Loss on Investments</t>
  </si>
  <si>
    <t>Gain on Disposal of Capital Assets</t>
  </si>
  <si>
    <t>Operating Income (Loss)</t>
  </si>
  <si>
    <t>FLORIDA SOUTHWESTERN STATE COLLEGE</t>
  </si>
  <si>
    <t>Increase in Net Position</t>
  </si>
  <si>
    <t>PASCO-HERNANDO STATE COLLEGE</t>
  </si>
  <si>
    <t>Other Expenses</t>
  </si>
  <si>
    <t>THE COLLEGE OF THE FLORIDA KEYS</t>
  </si>
  <si>
    <t>NORTH FLORIDA COLLEGE</t>
  </si>
  <si>
    <t>Other Revenues</t>
  </si>
  <si>
    <t>For the Fiscal Year Ended June 30, 2021</t>
  </si>
  <si>
    <t>2021.v01</t>
  </si>
  <si>
    <t>Income Before Other Revenues,</t>
  </si>
  <si>
    <t>**The adjustment of $7,249,953 is due to a prior year adjustment of expenses that are associated with</t>
  </si>
  <si>
    <t>the Dale Mabry Allied Health Building project. The expenses from this project should have been</t>
  </si>
  <si>
    <t>reallocated to Investment in Plant Fund at year-end of the fiscal year the project was completed.**</t>
  </si>
  <si>
    <t>***The change in Fund Balances to correct prior year adjustments were entered on Accounts by GL</t>
  </si>
  <si>
    <t xml:space="preserve">TOTAL LIABILITIES, DEFERRED INFLOWS OF RESOURCES </t>
  </si>
  <si>
    <t>AND NET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</si>
</sst>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_(#,##0_);_(\(#,##0\);_(\ &quot;-&quot;_);_(@_)"/>
    <numFmt numFmtId="166" formatCode="&quot;$&quot;#,##0"/>
    <numFmt numFmtId="167" formatCode="_(&quot;$&quot;* #,##0_);_(&quot;$&quot;* \(#,##0\);_(&quot;$&quot;* &quot;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&quot;$&quot;#,##0.00"/>
    <numFmt numFmtId="171" formatCode="_(* #,##0_);_(* \(#,##0\);_(* &quot;&quot;??_);_(@_)"/>
    <numFmt numFmtId="172" formatCode="[$-409]mmmm\ d\,\ yyyy;@"/>
    <numFmt numFmtId="173" formatCode="_(* #,##0.0_);_(* \(#,##0.0\);_(* &quot;-&quot;??_);_(@_)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u/>
      <sz val="10"/>
      <name val="Arial"/>
      <family val="2"/>
    </font>
    <font>
      <sz val="8.5"/>
      <name val="Arial"/>
      <family val="2"/>
    </font>
    <font>
      <sz val="8.5"/>
      <color indexed="10"/>
      <name val="Arial"/>
      <family val="2"/>
    </font>
    <font>
      <sz val="8.5"/>
      <color indexed="8"/>
      <name val="Calibri"/>
      <family val="2"/>
    </font>
    <font>
      <sz val="8.5"/>
      <color indexed="8"/>
      <name val="Arial"/>
      <family val="2"/>
    </font>
    <font>
      <sz val="8.5"/>
      <color theme="1"/>
      <name val="Arial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u/>
      <sz val="10"/>
      <color theme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2"/>
      <name val="Garamond"/>
      <family val="1"/>
    </font>
  </fonts>
  <fills count="4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34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7" fillId="0" borderId="0"/>
    <xf numFmtId="44" fontId="12" fillId="0" borderId="0" applyFont="0" applyFill="0" applyBorder="0" applyAlignment="0" applyProtection="0"/>
    <xf numFmtId="0" fontId="9" fillId="0" borderId="0"/>
    <xf numFmtId="0" fontId="22" fillId="19" borderId="0" applyNumberFormat="0" applyBorder="0" applyAlignment="0" applyProtection="0"/>
    <xf numFmtId="0" fontId="1" fillId="3" borderId="0" applyNumberFormat="0" applyBorder="0" applyAlignment="0" applyProtection="0"/>
    <xf numFmtId="0" fontId="22" fillId="20" borderId="0" applyNumberFormat="0" applyBorder="0" applyAlignment="0" applyProtection="0"/>
    <xf numFmtId="0" fontId="1" fillId="5" borderId="0" applyNumberFormat="0" applyBorder="0" applyAlignment="0" applyProtection="0"/>
    <xf numFmtId="0" fontId="22" fillId="21" borderId="0" applyNumberFormat="0" applyBorder="0" applyAlignment="0" applyProtection="0"/>
    <xf numFmtId="0" fontId="1" fillId="7" borderId="0" applyNumberFormat="0" applyBorder="0" applyAlignment="0" applyProtection="0"/>
    <xf numFmtId="0" fontId="22" fillId="22" borderId="0" applyNumberFormat="0" applyBorder="0" applyAlignment="0" applyProtection="0"/>
    <xf numFmtId="0" fontId="1" fillId="9" borderId="0" applyNumberFormat="0" applyBorder="0" applyAlignment="0" applyProtection="0"/>
    <xf numFmtId="0" fontId="22" fillId="23" borderId="0" applyNumberFormat="0" applyBorder="0" applyAlignment="0" applyProtection="0"/>
    <xf numFmtId="0" fontId="1" fillId="11" borderId="0" applyNumberFormat="0" applyBorder="0" applyAlignment="0" applyProtection="0"/>
    <xf numFmtId="0" fontId="22" fillId="24" borderId="0" applyNumberFormat="0" applyBorder="0" applyAlignment="0" applyProtection="0"/>
    <xf numFmtId="0" fontId="1" fillId="13" borderId="0" applyNumberFormat="0" applyBorder="0" applyAlignment="0" applyProtection="0"/>
    <xf numFmtId="0" fontId="22" fillId="25" borderId="0" applyNumberFormat="0" applyBorder="0" applyAlignment="0" applyProtection="0"/>
    <xf numFmtId="0" fontId="1" fillId="4" borderId="0" applyNumberFormat="0" applyBorder="0" applyAlignment="0" applyProtection="0"/>
    <xf numFmtId="0" fontId="22" fillId="26" borderId="0" applyNumberFormat="0" applyBorder="0" applyAlignment="0" applyProtection="0"/>
    <xf numFmtId="0" fontId="1" fillId="6" borderId="0" applyNumberFormat="0" applyBorder="0" applyAlignment="0" applyProtection="0"/>
    <xf numFmtId="0" fontId="22" fillId="27" borderId="0" applyNumberFormat="0" applyBorder="0" applyAlignment="0" applyProtection="0"/>
    <xf numFmtId="0" fontId="1" fillId="8" borderId="0" applyNumberFormat="0" applyBorder="0" applyAlignment="0" applyProtection="0"/>
    <xf numFmtId="0" fontId="22" fillId="22" borderId="0" applyNumberFormat="0" applyBorder="0" applyAlignment="0" applyProtection="0"/>
    <xf numFmtId="0" fontId="1" fillId="10" borderId="0" applyNumberFormat="0" applyBorder="0" applyAlignment="0" applyProtection="0"/>
    <xf numFmtId="0" fontId="22" fillId="25" borderId="0" applyNumberFormat="0" applyBorder="0" applyAlignment="0" applyProtection="0"/>
    <xf numFmtId="0" fontId="1" fillId="12" borderId="0" applyNumberFormat="0" applyBorder="0" applyAlignment="0" applyProtection="0"/>
    <xf numFmtId="0" fontId="22" fillId="28" borderId="0" applyNumberFormat="0" applyBorder="0" applyAlignment="0" applyProtection="0"/>
    <xf numFmtId="0" fontId="1" fillId="14" borderId="0" applyNumberFormat="0" applyBorder="0" applyAlignment="0" applyProtection="0"/>
    <xf numFmtId="0" fontId="23" fillId="29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6" borderId="0" applyNumberFormat="0" applyBorder="0" applyAlignment="0" applyProtection="0"/>
    <xf numFmtId="0" fontId="24" fillId="20" borderId="0" applyNumberFormat="0" applyBorder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6" fillId="38" borderId="9" applyNumberFormat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21" borderId="0" applyNumberFormat="0" applyBorder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24" borderId="8" applyNumberFormat="0" applyAlignment="0" applyProtection="0"/>
    <xf numFmtId="0" fontId="34" fillId="24" borderId="8" applyNumberFormat="0" applyAlignment="0" applyProtection="0"/>
    <xf numFmtId="0" fontId="35" fillId="0" borderId="13" applyNumberFormat="0" applyFill="0" applyAlignment="0" applyProtection="0"/>
    <xf numFmtId="0" fontId="36" fillId="39" borderId="0" applyNumberFormat="0" applyBorder="0" applyAlignment="0" applyProtection="0"/>
    <xf numFmtId="0" fontId="7" fillId="0" borderId="0"/>
    <xf numFmtId="0" fontId="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37" fillId="0" borderId="0"/>
    <xf numFmtId="0" fontId="2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8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7" fillId="0" borderId="0"/>
    <xf numFmtId="0" fontId="1" fillId="0" borderId="0"/>
    <xf numFmtId="0" fontId="37" fillId="0" borderId="0"/>
    <xf numFmtId="0" fontId="7" fillId="0" borderId="0"/>
    <xf numFmtId="0" fontId="1" fillId="0" borderId="0"/>
    <xf numFmtId="0" fontId="37" fillId="0" borderId="0"/>
    <xf numFmtId="0" fontId="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7" fillId="0" borderId="0"/>
    <xf numFmtId="0" fontId="37" fillId="0" borderId="0"/>
    <xf numFmtId="0" fontId="1" fillId="0" borderId="0"/>
    <xf numFmtId="0" fontId="38" fillId="0" borderId="0"/>
    <xf numFmtId="0" fontId="37" fillId="0" borderId="0"/>
    <xf numFmtId="0" fontId="7" fillId="0" borderId="0"/>
    <xf numFmtId="0" fontId="38" fillId="0" borderId="0"/>
    <xf numFmtId="0" fontId="7" fillId="0" borderId="0"/>
    <xf numFmtId="0" fontId="27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1" fillId="0" borderId="0"/>
    <xf numFmtId="0" fontId="1" fillId="0" borderId="0"/>
    <xf numFmtId="0" fontId="38" fillId="0" borderId="0"/>
    <xf numFmtId="0" fontId="7" fillId="40" borderId="7" applyNumberFormat="0" applyFont="0" applyAlignment="0" applyProtection="0"/>
    <xf numFmtId="0" fontId="1" fillId="2" borderId="1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1" fillId="2" borderId="1" applyNumberFormat="0" applyFon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9" fontId="27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1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7" fillId="0" borderId="0"/>
    <xf numFmtId="0" fontId="2" fillId="0" borderId="0"/>
    <xf numFmtId="0" fontId="37" fillId="0" borderId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9" fontId="2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43" fontId="7" fillId="0" borderId="0" applyFont="0" applyFill="0" applyBorder="0" applyAlignment="0" applyProtection="0"/>
    <xf numFmtId="0" fontId="7" fillId="0" borderId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25" fillId="37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34" fillId="24" borderId="8" applyNumberForma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7" fillId="40" borderId="7" applyNumberFormat="0" applyFon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39" fillId="37" borderId="14" applyNumberFormat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</cellStyleXfs>
  <cellXfs count="277">
    <xf numFmtId="0" fontId="0" fillId="0" borderId="0" xfId="0"/>
    <xf numFmtId="0" fontId="3" fillId="0" borderId="0" xfId="2" applyNumberFormat="1" applyFont="1" applyAlignment="1" applyProtection="1"/>
    <xf numFmtId="49" fontId="4" fillId="0" borderId="0" xfId="2" applyNumberFormat="1" applyFont="1" applyAlignment="1" applyProtection="1">
      <alignment textRotation="45"/>
    </xf>
    <xf numFmtId="4" fontId="5" fillId="0" borderId="0" xfId="2" applyNumberFormat="1" applyFont="1" applyFill="1" applyBorder="1" applyAlignment="1" applyProtection="1">
      <alignment horizontal="center"/>
    </xf>
    <xf numFmtId="0" fontId="7" fillId="0" borderId="0" xfId="2" applyNumberFormat="1" applyFont="1" applyAlignment="1" applyProtection="1"/>
    <xf numFmtId="0" fontId="5" fillId="0" borderId="0" xfId="0" applyFont="1" applyFill="1" applyBorder="1" applyAlignment="1" applyProtection="1">
      <alignment horizontal="center" vertical="center"/>
    </xf>
    <xf numFmtId="0" fontId="9" fillId="0" borderId="0" xfId="2" applyNumberFormat="1" applyFont="1" applyBorder="1" applyAlignment="1" applyProtection="1">
      <alignment horizontal="left"/>
    </xf>
    <xf numFmtId="4" fontId="8" fillId="15" borderId="0" xfId="2" applyNumberFormat="1" applyFont="1" applyFill="1" applyBorder="1" applyAlignment="1" applyProtection="1">
      <alignment horizontal="center"/>
    </xf>
    <xf numFmtId="0" fontId="7" fillId="0" borderId="0" xfId="2" applyNumberFormat="1" applyFont="1" applyBorder="1" applyAlignment="1" applyProtection="1"/>
    <xf numFmtId="0" fontId="10" fillId="0" borderId="0" xfId="0" applyFont="1" applyProtection="1"/>
    <xf numFmtId="49" fontId="3" fillId="0" borderId="0" xfId="0" applyNumberFormat="1" applyFont="1" applyProtection="1"/>
    <xf numFmtId="0" fontId="9" fillId="15" borderId="0" xfId="2" applyNumberFormat="1" applyFont="1" applyFill="1" applyAlignment="1" applyProtection="1"/>
    <xf numFmtId="0" fontId="9" fillId="15" borderId="0" xfId="2" applyNumberFormat="1" applyFont="1" applyFill="1" applyBorder="1" applyAlignment="1" applyProtection="1"/>
    <xf numFmtId="4" fontId="9" fillId="15" borderId="0" xfId="2" applyNumberFormat="1" applyFont="1" applyFill="1" applyAlignment="1" applyProtection="1">
      <alignment horizontal="right"/>
    </xf>
    <xf numFmtId="4" fontId="9" fillId="15" borderId="0" xfId="2" applyNumberFormat="1" applyFont="1" applyFill="1" applyBorder="1" applyAlignment="1" applyProtection="1">
      <alignment horizontal="right"/>
    </xf>
    <xf numFmtId="4" fontId="9" fillId="0" borderId="0" xfId="2" applyNumberFormat="1" applyFont="1" applyFill="1" applyBorder="1" applyAlignment="1" applyProtection="1">
      <alignment horizontal="right"/>
    </xf>
    <xf numFmtId="49" fontId="4" fillId="0" borderId="0" xfId="2" applyNumberFormat="1" applyFont="1" applyAlignment="1" applyProtection="1">
      <alignment horizontal="center"/>
    </xf>
    <xf numFmtId="164" fontId="9" fillId="15" borderId="0" xfId="2" applyNumberFormat="1" applyFont="1" applyFill="1" applyBorder="1" applyAlignment="1" applyProtection="1">
      <alignment horizontal="center"/>
    </xf>
    <xf numFmtId="164" fontId="8" fillId="15" borderId="0" xfId="2" applyNumberFormat="1" applyFont="1" applyFill="1" applyBorder="1" applyAlignment="1" applyProtection="1">
      <alignment horizontal="center"/>
    </xf>
    <xf numFmtId="164" fontId="8" fillId="0" borderId="0" xfId="2" applyNumberFormat="1" applyFont="1" applyFill="1" applyBorder="1" applyAlignment="1" applyProtection="1">
      <alignment horizontal="center"/>
    </xf>
    <xf numFmtId="0" fontId="7" fillId="15" borderId="2" xfId="2" applyNumberFormat="1" applyFont="1" applyFill="1" applyBorder="1" applyAlignment="1" applyProtection="1"/>
    <xf numFmtId="4" fontId="9" fillId="15" borderId="0" xfId="2" applyNumberFormat="1" applyFont="1" applyFill="1" applyBorder="1" applyAlignment="1" applyProtection="1">
      <alignment horizontal="center"/>
    </xf>
    <xf numFmtId="41" fontId="5" fillId="15" borderId="2" xfId="0" applyNumberFormat="1" applyFont="1" applyFill="1" applyBorder="1" applyAlignment="1" applyProtection="1">
      <alignment horizontal="center"/>
    </xf>
    <xf numFmtId="41" fontId="5" fillId="0" borderId="0" xfId="0" applyNumberFormat="1" applyFont="1" applyFill="1" applyBorder="1" applyAlignment="1" applyProtection="1">
      <alignment horizontal="center"/>
    </xf>
    <xf numFmtId="0" fontId="8" fillId="15" borderId="0" xfId="2" applyNumberFormat="1" applyFont="1" applyFill="1" applyAlignment="1" applyProtection="1"/>
    <xf numFmtId="4" fontId="9" fillId="0" borderId="0" xfId="2" applyNumberFormat="1" applyFont="1" applyFill="1" applyBorder="1" applyAlignment="1" applyProtection="1">
      <alignment horizontal="center"/>
    </xf>
    <xf numFmtId="49" fontId="3" fillId="0" borderId="3" xfId="2" applyNumberFormat="1" applyFont="1" applyBorder="1" applyAlignment="1" applyProtection="1">
      <alignment horizontal="center"/>
    </xf>
    <xf numFmtId="49" fontId="4" fillId="0" borderId="3" xfId="2" applyNumberFormat="1" applyFont="1" applyBorder="1" applyAlignment="1" applyProtection="1">
      <alignment horizontal="center"/>
    </xf>
    <xf numFmtId="49" fontId="4" fillId="0" borderId="0" xfId="3" applyNumberFormat="1" applyFont="1" applyFill="1" applyAlignment="1" applyProtection="1">
      <alignment horizontal="center"/>
    </xf>
    <xf numFmtId="0" fontId="7" fillId="15" borderId="0" xfId="2" applyNumberFormat="1" applyFont="1" applyFill="1" applyAlignment="1" applyProtection="1"/>
    <xf numFmtId="0" fontId="7" fillId="15" borderId="0" xfId="0" applyFont="1" applyFill="1" applyProtection="1"/>
    <xf numFmtId="0" fontId="7" fillId="0" borderId="0" xfId="2" applyNumberFormat="1" applyFont="1" applyFill="1" applyBorder="1" applyAlignment="1" applyProtection="1"/>
    <xf numFmtId="0" fontId="7" fillId="0" borderId="0" xfId="2" applyNumberFormat="1" applyFont="1" applyFill="1" applyAlignment="1" applyProtection="1"/>
    <xf numFmtId="0" fontId="9" fillId="15" borderId="0" xfId="2" applyNumberFormat="1" applyFont="1" applyFill="1" applyAlignment="1" applyProtection="1">
      <alignment horizontal="left" indent="2"/>
    </xf>
    <xf numFmtId="166" fontId="9" fillId="15" borderId="0" xfId="2" applyNumberFormat="1" applyFont="1" applyFill="1" applyBorder="1" applyAlignment="1" applyProtection="1">
      <alignment horizontal="left"/>
    </xf>
    <xf numFmtId="167" fontId="9" fillId="0" borderId="0" xfId="2" applyNumberFormat="1" applyFont="1" applyFill="1" applyBorder="1" applyAlignment="1" applyProtection="1">
      <alignment horizontal="right"/>
    </xf>
    <xf numFmtId="169" fontId="9" fillId="15" borderId="0" xfId="1" applyNumberFormat="1" applyFont="1" applyFill="1" applyAlignment="1" applyProtection="1"/>
    <xf numFmtId="169" fontId="9" fillId="15" borderId="0" xfId="1" applyNumberFormat="1" applyFont="1" applyFill="1" applyBorder="1" applyAlignment="1" applyProtection="1"/>
    <xf numFmtId="169" fontId="9" fillId="16" borderId="0" xfId="1" applyNumberFormat="1" applyFont="1" applyFill="1" applyAlignment="1" applyProtection="1">
      <alignment horizontal="right"/>
      <protection locked="0"/>
    </xf>
    <xf numFmtId="169" fontId="9" fillId="0" borderId="0" xfId="1" applyNumberFormat="1" applyFont="1" applyFill="1" applyBorder="1" applyAlignment="1" applyProtection="1">
      <alignment horizontal="right"/>
    </xf>
    <xf numFmtId="0" fontId="3" fillId="15" borderId="0" xfId="2" applyNumberFormat="1" applyFont="1" applyFill="1" applyAlignment="1" applyProtection="1"/>
    <xf numFmtId="49" fontId="4" fillId="15" borderId="0" xfId="2" applyNumberFormat="1" applyFont="1" applyFill="1" applyAlignment="1" applyProtection="1">
      <alignment horizontal="center"/>
    </xf>
    <xf numFmtId="169" fontId="7" fillId="15" borderId="0" xfId="1" applyNumberFormat="1" applyFont="1" applyFill="1" applyAlignment="1" applyProtection="1"/>
    <xf numFmtId="170" fontId="9" fillId="15" borderId="0" xfId="2" applyNumberFormat="1" applyFont="1" applyFill="1" applyAlignment="1" applyProtection="1">
      <alignment horizontal="left"/>
    </xf>
    <xf numFmtId="49" fontId="4" fillId="15" borderId="0" xfId="3" applyNumberFormat="1" applyFont="1" applyFill="1" applyAlignment="1" applyProtection="1">
      <alignment horizontal="center"/>
    </xf>
    <xf numFmtId="0" fontId="9" fillId="15" borderId="0" xfId="2" applyNumberFormat="1" applyFont="1" applyFill="1" applyAlignment="1" applyProtection="1">
      <alignment horizontal="left"/>
    </xf>
    <xf numFmtId="169" fontId="9" fillId="16" borderId="2" xfId="1" applyNumberFormat="1" applyFont="1" applyFill="1" applyBorder="1" applyAlignment="1" applyProtection="1">
      <alignment horizontal="right"/>
      <protection locked="0"/>
    </xf>
    <xf numFmtId="43" fontId="7" fillId="15" borderId="0" xfId="0" applyNumberFormat="1" applyFont="1" applyFill="1" applyProtection="1"/>
    <xf numFmtId="0" fontId="11" fillId="15" borderId="0" xfId="0" applyFont="1" applyFill="1" applyProtection="1"/>
    <xf numFmtId="0" fontId="11" fillId="0" borderId="0" xfId="0" applyFont="1" applyFill="1" applyBorder="1" applyProtection="1"/>
    <xf numFmtId="0" fontId="11" fillId="0" borderId="0" xfId="0" applyFont="1" applyProtection="1"/>
    <xf numFmtId="0" fontId="8" fillId="15" borderId="0" xfId="2" applyNumberFormat="1" applyFont="1" applyFill="1" applyAlignment="1" applyProtection="1">
      <alignment horizontal="left"/>
    </xf>
    <xf numFmtId="171" fontId="7" fillId="15" borderId="2" xfId="0" applyNumberFormat="1" applyFont="1" applyFill="1" applyBorder="1" applyProtection="1"/>
    <xf numFmtId="169" fontId="7" fillId="15" borderId="0" xfId="0" applyNumberFormat="1" applyFont="1" applyFill="1" applyProtection="1"/>
    <xf numFmtId="171" fontId="7" fillId="0" borderId="0" xfId="0" applyNumberFormat="1" applyFont="1" applyFill="1" applyBorder="1" applyProtection="1"/>
    <xf numFmtId="0" fontId="10" fillId="15" borderId="0" xfId="0" applyFont="1" applyFill="1" applyProtection="1"/>
    <xf numFmtId="49" fontId="3" fillId="15" borderId="0" xfId="0" applyNumberFormat="1" applyFont="1" applyFill="1" applyProtection="1"/>
    <xf numFmtId="49" fontId="4" fillId="0" borderId="0" xfId="2" applyNumberFormat="1" applyFont="1" applyFill="1" applyAlignment="1" applyProtection="1">
      <alignment horizontal="center"/>
    </xf>
    <xf numFmtId="39" fontId="9" fillId="15" borderId="0" xfId="2" applyNumberFormat="1" applyFont="1" applyFill="1" applyBorder="1" applyAlignment="1" applyProtection="1">
      <alignment horizontal="right"/>
    </xf>
    <xf numFmtId="39" fontId="9" fillId="0" borderId="0" xfId="2" applyNumberFormat="1" applyFont="1" applyFill="1" applyBorder="1" applyAlignment="1" applyProtection="1">
      <alignment horizontal="right"/>
    </xf>
    <xf numFmtId="0" fontId="7" fillId="15" borderId="0" xfId="0" applyFont="1" applyFill="1" applyAlignment="1" applyProtection="1">
      <alignment horizontal="left"/>
    </xf>
    <xf numFmtId="43" fontId="7" fillId="0" borderId="0" xfId="0" applyNumberFormat="1" applyFont="1" applyFill="1" applyBorder="1" applyProtection="1"/>
    <xf numFmtId="170" fontId="9" fillId="15" borderId="0" xfId="2" applyNumberFormat="1" applyFont="1" applyFill="1" applyBorder="1" applyAlignment="1" applyProtection="1">
      <alignment horizontal="right"/>
    </xf>
    <xf numFmtId="170" fontId="9" fillId="0" borderId="0" xfId="2" applyNumberFormat="1" applyFont="1" applyFill="1" applyBorder="1" applyAlignment="1" applyProtection="1">
      <alignment horizontal="right"/>
    </xf>
    <xf numFmtId="169" fontId="9" fillId="16" borderId="0" xfId="1" applyNumberFormat="1" applyFont="1" applyFill="1" applyAlignment="1" applyProtection="1">
      <protection locked="0"/>
    </xf>
    <xf numFmtId="169" fontId="9" fillId="0" borderId="0" xfId="1" applyNumberFormat="1" applyFont="1" applyFill="1" applyBorder="1" applyAlignment="1" applyProtection="1"/>
    <xf numFmtId="169" fontId="9" fillId="16" borderId="2" xfId="1" applyNumberFormat="1" applyFont="1" applyFill="1" applyBorder="1" applyAlignment="1" applyProtection="1">
      <protection locked="0"/>
    </xf>
    <xf numFmtId="39" fontId="7" fillId="15" borderId="0" xfId="2" applyNumberFormat="1" applyFont="1" applyFill="1" applyAlignment="1" applyProtection="1"/>
    <xf numFmtId="39" fontId="7" fillId="15" borderId="0" xfId="2" applyNumberFormat="1" applyFont="1" applyFill="1" applyBorder="1" applyAlignment="1" applyProtection="1"/>
    <xf numFmtId="39" fontId="7" fillId="0" borderId="0" xfId="2" applyNumberFormat="1" applyFont="1" applyFill="1" applyBorder="1" applyAlignment="1" applyProtection="1"/>
    <xf numFmtId="0" fontId="8" fillId="15" borderId="0" xfId="2" applyNumberFormat="1" applyFont="1" applyFill="1" applyBorder="1" applyAlignment="1" applyProtection="1"/>
    <xf numFmtId="0" fontId="7" fillId="15" borderId="0" xfId="2" applyNumberFormat="1" applyFont="1" applyFill="1" applyBorder="1" applyAlignment="1" applyProtection="1"/>
    <xf numFmtId="169" fontId="9" fillId="16" borderId="0" xfId="1" applyNumberFormat="1" applyFont="1" applyFill="1" applyBorder="1" applyAlignment="1" applyProtection="1">
      <alignment horizontal="right"/>
      <protection locked="0"/>
    </xf>
    <xf numFmtId="171" fontId="7" fillId="15" borderId="2" xfId="1" applyNumberFormat="1" applyFont="1" applyFill="1" applyBorder="1" applyProtection="1"/>
    <xf numFmtId="171" fontId="7" fillId="0" borderId="0" xfId="1" applyNumberFormat="1" applyFont="1" applyFill="1" applyBorder="1" applyProtection="1"/>
    <xf numFmtId="169" fontId="7" fillId="15" borderId="0" xfId="1" applyNumberFormat="1" applyFont="1" applyFill="1" applyProtection="1"/>
    <xf numFmtId="0" fontId="8" fillId="15" borderId="0" xfId="2" applyNumberFormat="1" applyFont="1" applyFill="1" applyAlignment="1" applyProtection="1">
      <alignment horizontal="left" indent="2"/>
    </xf>
    <xf numFmtId="39" fontId="8" fillId="15" borderId="0" xfId="2" applyNumberFormat="1" applyFont="1" applyFill="1" applyBorder="1" applyAlignment="1" applyProtection="1">
      <alignment horizontal="right"/>
    </xf>
    <xf numFmtId="39" fontId="8" fillId="0" borderId="0" xfId="2" applyNumberFormat="1" applyFont="1" applyFill="1" applyBorder="1" applyAlignment="1" applyProtection="1">
      <alignment horizontal="right"/>
    </xf>
    <xf numFmtId="171" fontId="9" fillId="15" borderId="0" xfId="1" applyNumberFormat="1" applyFont="1" applyFill="1" applyBorder="1" applyAlignment="1" applyProtection="1"/>
    <xf numFmtId="171" fontId="9" fillId="0" borderId="0" xfId="1" applyNumberFormat="1" applyFont="1" applyFill="1" applyBorder="1" applyAlignment="1" applyProtection="1"/>
    <xf numFmtId="39" fontId="7" fillId="15" borderId="0" xfId="0" applyNumberFormat="1" applyFont="1" applyFill="1" applyProtection="1"/>
    <xf numFmtId="169" fontId="11" fillId="15" borderId="0" xfId="1" applyNumberFormat="1" applyFont="1" applyFill="1" applyProtection="1"/>
    <xf numFmtId="169" fontId="11" fillId="0" borderId="0" xfId="1" applyNumberFormat="1" applyFont="1" applyFill="1" applyBorder="1" applyProtection="1"/>
    <xf numFmtId="0" fontId="5" fillId="15" borderId="0" xfId="0" applyFont="1" applyFill="1" applyProtection="1"/>
    <xf numFmtId="39" fontId="7" fillId="15" borderId="0" xfId="0" applyNumberFormat="1" applyFont="1" applyFill="1" applyBorder="1" applyProtection="1"/>
    <xf numFmtId="170" fontId="9" fillId="15" borderId="0" xfId="2" applyNumberFormat="1" applyFont="1" applyFill="1" applyBorder="1" applyAlignment="1" applyProtection="1"/>
    <xf numFmtId="167" fontId="9" fillId="15" borderId="4" xfId="2" applyNumberFormat="1" applyFont="1" applyFill="1" applyBorder="1" applyAlignment="1" applyProtection="1">
      <alignment horizontal="right"/>
    </xf>
    <xf numFmtId="4" fontId="9" fillId="15" borderId="0" xfId="2" applyNumberFormat="1" applyFont="1" applyFill="1" applyBorder="1" applyAlignment="1" applyProtection="1"/>
    <xf numFmtId="4" fontId="9" fillId="0" borderId="0" xfId="2" applyNumberFormat="1" applyFont="1" applyFill="1" applyBorder="1" applyAlignment="1" applyProtection="1"/>
    <xf numFmtId="168" fontId="7" fillId="0" borderId="0" xfId="4" applyNumberFormat="1" applyFont="1" applyAlignment="1" applyProtection="1"/>
    <xf numFmtId="44" fontId="7" fillId="0" borderId="0" xfId="4" applyFont="1" applyFill="1" applyBorder="1" applyAlignment="1" applyProtection="1"/>
    <xf numFmtId="168" fontId="7" fillId="0" borderId="0" xfId="4" applyNumberFormat="1" applyFont="1" applyFill="1" applyAlignment="1" applyProtection="1"/>
    <xf numFmtId="168" fontId="7" fillId="0" borderId="0" xfId="4" applyNumberFormat="1" applyFont="1" applyFill="1" applyBorder="1" applyAlignment="1" applyProtection="1"/>
    <xf numFmtId="0" fontId="13" fillId="0" borderId="0" xfId="2" applyNumberFormat="1" applyFont="1" applyAlignment="1" applyProtection="1">
      <alignment horizontal="right"/>
    </xf>
    <xf numFmtId="43" fontId="7" fillId="16" borderId="0" xfId="1" applyFont="1" applyFill="1" applyAlignment="1" applyProtection="1">
      <protection locked="0"/>
    </xf>
    <xf numFmtId="43" fontId="7" fillId="16" borderId="0" xfId="1" applyFont="1" applyFill="1" applyBorder="1" applyAlignment="1" applyProtection="1">
      <protection locked="0"/>
    </xf>
    <xf numFmtId="43" fontId="9" fillId="16" borderId="0" xfId="1" applyFont="1" applyFill="1" applyBorder="1" applyAlignment="1" applyProtection="1">
      <protection locked="0"/>
    </xf>
    <xf numFmtId="49" fontId="3" fillId="0" borderId="0" xfId="0" applyNumberFormat="1" applyFont="1" applyFill="1" applyProtection="1"/>
    <xf numFmtId="0" fontId="12" fillId="17" borderId="6" xfId="5" applyFont="1" applyFill="1" applyBorder="1" applyAlignment="1">
      <alignment horizontal="center"/>
    </xf>
    <xf numFmtId="0" fontId="14" fillId="0" borderId="0" xfId="2" applyNumberFormat="1" applyFont="1" applyAlignment="1" applyProtection="1"/>
    <xf numFmtId="49" fontId="15" fillId="0" borderId="0" xfId="2" applyNumberFormat="1" applyFont="1" applyFill="1" applyAlignment="1" applyProtection="1">
      <alignment horizontal="center"/>
    </xf>
    <xf numFmtId="0" fontId="16" fillId="18" borderId="7" xfId="5" applyFont="1" applyFill="1" applyBorder="1" applyAlignment="1">
      <alignment wrapText="1"/>
    </xf>
    <xf numFmtId="171" fontId="17" fillId="18" borderId="0" xfId="1" applyNumberFormat="1" applyFont="1" applyFill="1" applyBorder="1" applyAlignment="1" applyProtection="1"/>
    <xf numFmtId="0" fontId="14" fillId="0" borderId="0" xfId="2" applyNumberFormat="1" applyFont="1" applyBorder="1" applyAlignment="1" applyProtection="1"/>
    <xf numFmtId="0" fontId="14" fillId="0" borderId="0" xfId="2" applyNumberFormat="1" applyFont="1" applyFill="1" applyAlignment="1" applyProtection="1"/>
    <xf numFmtId="0" fontId="14" fillId="0" borderId="0" xfId="2" applyNumberFormat="1" applyFont="1" applyFill="1" applyBorder="1" applyAlignment="1" applyProtection="1"/>
    <xf numFmtId="0" fontId="18" fillId="0" borderId="0" xfId="0" applyFont="1" applyProtection="1"/>
    <xf numFmtId="49" fontId="14" fillId="0" borderId="0" xfId="0" applyNumberFormat="1" applyFont="1" applyProtection="1"/>
    <xf numFmtId="49" fontId="15" fillId="0" borderId="0" xfId="2" applyNumberFormat="1" applyFont="1" applyAlignment="1" applyProtection="1">
      <alignment horizontal="center"/>
    </xf>
    <xf numFmtId="167" fontId="9" fillId="16" borderId="0" xfId="2" applyNumberFormat="1" applyFont="1" applyFill="1" applyAlignment="1" applyProtection="1">
      <alignment horizontal="right"/>
    </xf>
    <xf numFmtId="169" fontId="9" fillId="16" borderId="0" xfId="1" applyNumberFormat="1" applyFont="1" applyFill="1" applyAlignment="1" applyProtection="1">
      <alignment horizontal="right"/>
    </xf>
    <xf numFmtId="169" fontId="9" fillId="16" borderId="2" xfId="1" applyNumberFormat="1" applyFont="1" applyFill="1" applyBorder="1" applyAlignment="1" applyProtection="1">
      <alignment horizontal="right"/>
    </xf>
    <xf numFmtId="171" fontId="7" fillId="0" borderId="0" xfId="2" applyNumberFormat="1" applyFont="1" applyAlignment="1" applyProtection="1"/>
    <xf numFmtId="171" fontId="9" fillId="15" borderId="2" xfId="1" applyNumberFormat="1" applyFont="1" applyFill="1" applyBorder="1" applyAlignment="1" applyProtection="1"/>
    <xf numFmtId="169" fontId="7" fillId="15" borderId="0" xfId="1" applyNumberFormat="1" applyFont="1" applyFill="1" applyBorder="1" applyProtection="1"/>
    <xf numFmtId="168" fontId="7" fillId="15" borderId="0" xfId="0" applyNumberFormat="1" applyFont="1" applyFill="1" applyProtection="1"/>
    <xf numFmtId="167" fontId="7" fillId="0" borderId="0" xfId="0" applyNumberFormat="1" applyFont="1" applyFill="1" applyBorder="1" applyProtection="1"/>
    <xf numFmtId="167" fontId="7" fillId="0" borderId="4" xfId="0" applyNumberFormat="1" applyFont="1" applyFill="1" applyBorder="1" applyProtection="1"/>
    <xf numFmtId="41" fontId="5" fillId="15" borderId="0" xfId="0" applyNumberFormat="1" applyFont="1" applyFill="1" applyAlignment="1" applyProtection="1">
      <alignment horizontal="center" vertical="center"/>
    </xf>
    <xf numFmtId="169" fontId="7" fillId="0" borderId="0" xfId="1" applyNumberFormat="1" applyFont="1" applyAlignment="1" applyProtection="1"/>
    <xf numFmtId="167" fontId="9" fillId="16" borderId="0" xfId="2" applyNumberFormat="1" applyFont="1" applyFill="1" applyAlignment="1" applyProtection="1">
      <alignment horizontal="right"/>
      <protection locked="0"/>
    </xf>
    <xf numFmtId="168" fontId="9" fillId="15" borderId="0" xfId="2" applyNumberFormat="1" applyFont="1" applyFill="1" applyBorder="1" applyAlignment="1" applyProtection="1">
      <alignment horizontal="right"/>
    </xf>
    <xf numFmtId="169" fontId="9" fillId="15" borderId="0" xfId="1" applyNumberFormat="1" applyFont="1" applyFill="1" applyBorder="1" applyAlignment="1" applyProtection="1">
      <alignment horizontal="right"/>
    </xf>
    <xf numFmtId="4" fontId="8" fillId="15" borderId="0" xfId="2" applyNumberFormat="1" applyFont="1" applyFill="1" applyBorder="1" applyAlignment="1" applyProtection="1">
      <alignment horizontal="center"/>
    </xf>
    <xf numFmtId="0" fontId="5" fillId="15" borderId="2" xfId="0" applyFont="1" applyFill="1" applyBorder="1" applyAlignment="1" applyProtection="1">
      <alignment horizontal="center"/>
    </xf>
    <xf numFmtId="169" fontId="7" fillId="15" borderId="0" xfId="4" applyNumberFormat="1" applyFont="1" applyFill="1" applyProtection="1"/>
    <xf numFmtId="168" fontId="7" fillId="15" borderId="0" xfId="4" applyNumberFormat="1" applyFont="1" applyFill="1" applyProtection="1"/>
    <xf numFmtId="43" fontId="7" fillId="15" borderId="0" xfId="2" applyNumberFormat="1" applyFont="1" applyFill="1" applyAlignment="1" applyProtection="1"/>
    <xf numFmtId="169" fontId="7" fillId="15" borderId="0" xfId="2" applyNumberFormat="1" applyFont="1" applyFill="1" applyAlignment="1" applyProtection="1"/>
    <xf numFmtId="168" fontId="7" fillId="15" borderId="0" xfId="2" applyNumberFormat="1" applyFont="1" applyFill="1" applyAlignment="1" applyProtection="1"/>
    <xf numFmtId="169" fontId="9" fillId="0" borderId="0" xfId="1" applyNumberFormat="1" applyFont="1" applyFill="1" applyAlignment="1" applyProtection="1">
      <alignment horizontal="right"/>
      <protection locked="0"/>
    </xf>
    <xf numFmtId="169" fontId="9" fillId="0" borderId="0" xfId="1" applyNumberFormat="1" applyFont="1" applyFill="1" applyAlignment="1" applyProtection="1">
      <alignment horizontal="right"/>
    </xf>
    <xf numFmtId="43" fontId="7" fillId="15" borderId="2" xfId="0" applyNumberFormat="1" applyFont="1" applyFill="1" applyBorder="1" applyProtection="1"/>
    <xf numFmtId="169" fontId="7" fillId="15" borderId="2" xfId="0" applyNumberFormat="1" applyFont="1" applyFill="1" applyBorder="1" applyProtection="1"/>
    <xf numFmtId="168" fontId="7" fillId="15" borderId="2" xfId="0" applyNumberFormat="1" applyFont="1" applyFill="1" applyBorder="1" applyProtection="1"/>
    <xf numFmtId="168" fontId="11" fillId="15" borderId="0" xfId="0" applyNumberFormat="1" applyFont="1" applyFill="1" applyProtection="1"/>
    <xf numFmtId="44" fontId="7" fillId="15" borderId="5" xfId="4" applyFont="1" applyFill="1" applyBorder="1" applyProtection="1"/>
    <xf numFmtId="169" fontId="7" fillId="15" borderId="5" xfId="4" applyNumberFormat="1" applyFont="1" applyFill="1" applyBorder="1" applyProtection="1"/>
    <xf numFmtId="168" fontId="7" fillId="15" borderId="5" xfId="4" applyNumberFormat="1" applyFont="1" applyFill="1" applyBorder="1" applyProtection="1"/>
    <xf numFmtId="169" fontId="9" fillId="15" borderId="0" xfId="2" applyNumberFormat="1" applyFont="1" applyFill="1" applyBorder="1" applyAlignment="1" applyProtection="1">
      <alignment horizontal="right"/>
    </xf>
    <xf numFmtId="169" fontId="9" fillId="15" borderId="0" xfId="2" applyNumberFormat="1" applyFont="1" applyFill="1" applyAlignment="1" applyProtection="1">
      <alignment horizontal="right"/>
    </xf>
    <xf numFmtId="168" fontId="9" fillId="15" borderId="0" xfId="2" applyNumberFormat="1" applyFont="1" applyFill="1" applyAlignment="1" applyProtection="1">
      <alignment horizontal="right"/>
    </xf>
    <xf numFmtId="169" fontId="7" fillId="15" borderId="0" xfId="4" applyNumberFormat="1" applyFont="1" applyFill="1" applyProtection="1">
      <protection locked="0"/>
    </xf>
    <xf numFmtId="43" fontId="7" fillId="15" borderId="5" xfId="0" applyNumberFormat="1" applyFont="1" applyFill="1" applyBorder="1" applyProtection="1"/>
    <xf numFmtId="44" fontId="7" fillId="15" borderId="2" xfId="4" applyFont="1" applyFill="1" applyBorder="1" applyProtection="1"/>
    <xf numFmtId="169" fontId="7" fillId="15" borderId="2" xfId="4" applyNumberFormat="1" applyFont="1" applyFill="1" applyBorder="1" applyProtection="1"/>
    <xf numFmtId="168" fontId="7" fillId="15" borderId="2" xfId="4" applyNumberFormat="1" applyFont="1" applyFill="1" applyBorder="1" applyProtection="1"/>
    <xf numFmtId="0" fontId="7" fillId="41" borderId="0" xfId="0" applyFont="1" applyFill="1" applyProtection="1"/>
    <xf numFmtId="0" fontId="7" fillId="41" borderId="0" xfId="2" applyNumberFormat="1" applyFont="1" applyFill="1" applyAlignment="1" applyProtection="1"/>
    <xf numFmtId="0" fontId="9" fillId="41" borderId="0" xfId="2" applyNumberFormat="1" applyFont="1" applyFill="1" applyAlignment="1" applyProtection="1"/>
    <xf numFmtId="0" fontId="5" fillId="15" borderId="2" xfId="2" applyNumberFormat="1" applyFont="1" applyFill="1" applyBorder="1" applyAlignment="1" applyProtection="1">
      <alignment horizontal="center"/>
    </xf>
    <xf numFmtId="171" fontId="7" fillId="15" borderId="0" xfId="1" applyNumberFormat="1" applyFont="1" applyFill="1" applyBorder="1" applyProtection="1"/>
    <xf numFmtId="167" fontId="9" fillId="15" borderId="0" xfId="2" applyNumberFormat="1" applyFont="1" applyFill="1" applyBorder="1" applyAlignment="1" applyProtection="1">
      <alignment horizontal="right"/>
    </xf>
    <xf numFmtId="44" fontId="7" fillId="15" borderId="0" xfId="0" applyNumberFormat="1" applyFont="1" applyFill="1" applyProtection="1"/>
    <xf numFmtId="44" fontId="7" fillId="15" borderId="5" xfId="4" applyNumberFormat="1" applyFont="1" applyFill="1" applyBorder="1" applyProtection="1"/>
    <xf numFmtId="44" fontId="7" fillId="15" borderId="2" xfId="4" applyNumberFormat="1" applyFont="1" applyFill="1" applyBorder="1" applyProtection="1"/>
    <xf numFmtId="43" fontId="7" fillId="15" borderId="0" xfId="4" applyNumberFormat="1" applyFont="1" applyFill="1" applyProtection="1"/>
    <xf numFmtId="43" fontId="9" fillId="0" borderId="0" xfId="1" applyNumberFormat="1" applyFont="1" applyFill="1" applyAlignment="1" applyProtection="1">
      <alignment horizontal="right"/>
    </xf>
    <xf numFmtId="43" fontId="7" fillId="15" borderId="5" xfId="4" applyNumberFormat="1" applyFont="1" applyFill="1" applyBorder="1" applyProtection="1"/>
    <xf numFmtId="43" fontId="7" fillId="15" borderId="0" xfId="4" applyNumberFormat="1" applyFont="1" applyFill="1" applyProtection="1">
      <protection locked="0"/>
    </xf>
    <xf numFmtId="43" fontId="9" fillId="15" borderId="0" xfId="2" applyNumberFormat="1" applyFont="1" applyFill="1" applyBorder="1" applyAlignment="1" applyProtection="1">
      <alignment horizontal="right"/>
    </xf>
    <xf numFmtId="43" fontId="7" fillId="15" borderId="2" xfId="4" applyNumberFormat="1" applyFont="1" applyFill="1" applyBorder="1" applyProtection="1"/>
    <xf numFmtId="169" fontId="9" fillId="16" borderId="0" xfId="1" applyNumberFormat="1" applyFont="1" applyFill="1" applyBorder="1" applyAlignment="1" applyProtection="1">
      <protection locked="0"/>
    </xf>
    <xf numFmtId="44" fontId="7" fillId="15" borderId="0" xfId="4" applyFont="1" applyFill="1" applyBorder="1" applyProtection="1"/>
    <xf numFmtId="169" fontId="7" fillId="16" borderId="0" xfId="1" applyNumberFormat="1" applyFont="1" applyFill="1" applyAlignment="1" applyProtection="1">
      <protection locked="0"/>
    </xf>
    <xf numFmtId="173" fontId="7" fillId="16" borderId="0" xfId="1" applyNumberFormat="1" applyFont="1" applyFill="1" applyAlignment="1" applyProtection="1">
      <protection locked="0"/>
    </xf>
    <xf numFmtId="173" fontId="7" fillId="16" borderId="0" xfId="1" applyNumberFormat="1" applyFont="1" applyFill="1" applyBorder="1" applyAlignment="1" applyProtection="1">
      <protection locked="0"/>
    </xf>
    <xf numFmtId="173" fontId="9" fillId="16" borderId="0" xfId="1" applyNumberFormat="1" applyFont="1" applyFill="1" applyBorder="1" applyAlignment="1" applyProtection="1">
      <protection locked="0"/>
    </xf>
    <xf numFmtId="167" fontId="9" fillId="16" borderId="2" xfId="2" applyNumberFormat="1" applyFont="1" applyFill="1" applyBorder="1" applyAlignment="1" applyProtection="1">
      <alignment horizontal="right"/>
    </xf>
    <xf numFmtId="167" fontId="7" fillId="0" borderId="2" xfId="0" applyNumberFormat="1" applyFont="1" applyFill="1" applyBorder="1" applyProtection="1"/>
    <xf numFmtId="167" fontId="9" fillId="16" borderId="0" xfId="2" applyNumberFormat="1" applyFont="1" applyFill="1" applyBorder="1" applyAlignment="1" applyProtection="1"/>
    <xf numFmtId="167" fontId="9" fillId="16" borderId="2" xfId="2" applyNumberFormat="1" applyFont="1" applyFill="1" applyBorder="1" applyAlignment="1" applyProtection="1"/>
    <xf numFmtId="0" fontId="3" fillId="0" borderId="16" xfId="2" applyNumberFormat="1" applyFont="1" applyBorder="1" applyAlignment="1" applyProtection="1"/>
    <xf numFmtId="49" fontId="4" fillId="0" borderId="16" xfId="2" applyNumberFormat="1" applyFont="1" applyBorder="1" applyAlignment="1" applyProtection="1">
      <alignment horizontal="center"/>
    </xf>
    <xf numFmtId="0" fontId="11" fillId="0" borderId="0" xfId="0" applyFont="1" applyAlignment="1" applyProtection="1">
      <alignment horizontal="right"/>
    </xf>
    <xf numFmtId="49" fontId="4" fillId="15" borderId="0" xfId="2" applyNumberFormat="1" applyFont="1" applyFill="1" applyAlignment="1" applyProtection="1">
      <alignment textRotation="45"/>
    </xf>
    <xf numFmtId="43" fontId="7" fillId="0" borderId="0" xfId="1" quotePrefix="1" applyFont="1" applyAlignment="1" applyProtection="1">
      <alignment vertical="center" wrapText="1"/>
    </xf>
    <xf numFmtId="0" fontId="9" fillId="15" borderId="0" xfId="2" applyNumberFormat="1" applyFont="1" applyFill="1" applyBorder="1" applyAlignment="1" applyProtection="1">
      <alignment horizontal="center"/>
    </xf>
    <xf numFmtId="0" fontId="7" fillId="15" borderId="0" xfId="0" applyFont="1" applyFill="1" applyBorder="1" applyProtection="1"/>
    <xf numFmtId="0" fontId="9" fillId="15" borderId="0" xfId="2" applyNumberFormat="1" applyFont="1" applyFill="1" applyAlignment="1" applyProtection="1">
      <alignment horizontal="center"/>
    </xf>
    <xf numFmtId="0" fontId="3" fillId="0" borderId="3" xfId="2" applyNumberFormat="1" applyFont="1" applyBorder="1" applyAlignment="1" applyProtection="1">
      <alignment horizontal="center"/>
    </xf>
    <xf numFmtId="49" fontId="4" fillId="15" borderId="0" xfId="2" applyNumberFormat="1" applyFont="1" applyFill="1" applyBorder="1" applyAlignment="1" applyProtection="1">
      <alignment horizontal="center"/>
    </xf>
    <xf numFmtId="0" fontId="9" fillId="0" borderId="0" xfId="2" applyNumberFormat="1" applyFont="1" applyAlignment="1" applyProtection="1">
      <alignment horizontal="center"/>
    </xf>
    <xf numFmtId="43" fontId="7" fillId="0" borderId="0" xfId="0" applyNumberFormat="1" applyFont="1" applyProtection="1"/>
    <xf numFmtId="43" fontId="7" fillId="15" borderId="0" xfId="1" applyFont="1" applyFill="1" applyProtection="1"/>
    <xf numFmtId="43" fontId="11" fillId="15" borderId="0" xfId="1" applyFont="1" applyFill="1" applyProtection="1"/>
    <xf numFmtId="39" fontId="9" fillId="15" borderId="0" xfId="2" applyNumberFormat="1" applyFont="1" applyFill="1" applyAlignment="1" applyProtection="1"/>
    <xf numFmtId="39" fontId="9" fillId="15" borderId="0" xfId="2" applyNumberFormat="1" applyFont="1" applyFill="1" applyBorder="1" applyAlignment="1" applyProtection="1"/>
    <xf numFmtId="169" fontId="9" fillId="15" borderId="2" xfId="1" applyNumberFormat="1" applyFont="1" applyFill="1" applyBorder="1" applyAlignment="1" applyProtection="1"/>
    <xf numFmtId="0" fontId="11" fillId="15" borderId="0" xfId="0" applyFont="1" applyFill="1" applyBorder="1" applyProtection="1"/>
    <xf numFmtId="43" fontId="7" fillId="15" borderId="0" xfId="0" applyNumberFormat="1" applyFont="1" applyFill="1" applyBorder="1" applyProtection="1"/>
    <xf numFmtId="167" fontId="7" fillId="0" borderId="4" xfId="0" applyNumberFormat="1" applyFont="1" applyBorder="1" applyProtection="1"/>
    <xf numFmtId="167" fontId="7" fillId="15" borderId="4" xfId="0" applyNumberFormat="1" applyFont="1" applyFill="1" applyBorder="1" applyProtection="1"/>
    <xf numFmtId="167" fontId="7" fillId="0" borderId="0" xfId="0" applyNumberFormat="1" applyFont="1" applyBorder="1" applyProtection="1"/>
    <xf numFmtId="167" fontId="7" fillId="15" borderId="0" xfId="0" applyNumberFormat="1" applyFont="1" applyFill="1" applyBorder="1" applyProtection="1"/>
    <xf numFmtId="0" fontId="7" fillId="0" borderId="0" xfId="0" applyFont="1" applyFill="1" applyProtection="1"/>
    <xf numFmtId="39" fontId="9" fillId="0" borderId="0" xfId="2" applyNumberFormat="1" applyFont="1" applyFill="1" applyAlignment="1" applyProtection="1"/>
    <xf numFmtId="168" fontId="7" fillId="0" borderId="0" xfId="0" applyNumberFormat="1" applyFont="1" applyFill="1" applyProtection="1"/>
    <xf numFmtId="169" fontId="9" fillId="16" borderId="0" xfId="1" applyNumberFormat="1" applyFont="1" applyFill="1" applyBorder="1" applyAlignment="1" applyProtection="1"/>
    <xf numFmtId="169" fontId="9" fillId="0" borderId="2" xfId="1" applyNumberFormat="1" applyFont="1" applyFill="1" applyBorder="1" applyAlignment="1" applyProtection="1"/>
    <xf numFmtId="169" fontId="9" fillId="16" borderId="4" xfId="1" applyNumberFormat="1" applyFont="1" applyFill="1" applyBorder="1" applyAlignment="1" applyProtection="1"/>
    <xf numFmtId="41" fontId="7" fillId="15" borderId="0" xfId="0" applyNumberFormat="1" applyFont="1" applyFill="1" applyProtection="1"/>
    <xf numFmtId="49" fontId="3" fillId="0" borderId="0" xfId="2" applyNumberFormat="1" applyFont="1" applyFill="1" applyAlignment="1" applyProtection="1">
      <alignment horizontal="center"/>
    </xf>
    <xf numFmtId="49" fontId="3" fillId="15" borderId="0" xfId="2" applyNumberFormat="1" applyFont="1" applyFill="1" applyAlignment="1" applyProtection="1">
      <alignment horizontal="center"/>
    </xf>
    <xf numFmtId="41" fontId="7" fillId="0" borderId="0" xfId="0" applyNumberFormat="1" applyFont="1" applyProtection="1"/>
    <xf numFmtId="169" fontId="7" fillId="15" borderId="2" xfId="1" applyNumberFormat="1" applyFont="1" applyFill="1" applyBorder="1" applyProtection="1"/>
    <xf numFmtId="171" fontId="9" fillId="15" borderId="4" xfId="1" applyNumberFormat="1" applyFont="1" applyFill="1" applyBorder="1" applyAlignment="1" applyProtection="1"/>
    <xf numFmtId="167" fontId="9" fillId="16" borderId="4" xfId="2" applyNumberFormat="1" applyFont="1" applyFill="1" applyBorder="1" applyAlignment="1" applyProtection="1"/>
    <xf numFmtId="168" fontId="7" fillId="0" borderId="4" xfId="0" applyNumberFormat="1" applyFont="1" applyFill="1" applyBorder="1" applyProtection="1"/>
    <xf numFmtId="43" fontId="6" fillId="16" borderId="0" xfId="1" applyFont="1" applyFill="1" applyAlignment="1" applyProtection="1">
      <protection locked="0"/>
    </xf>
    <xf numFmtId="0" fontId="7" fillId="0" borderId="0" xfId="0" applyFont="1" applyProtection="1"/>
    <xf numFmtId="4" fontId="7" fillId="0" borderId="0" xfId="2" applyNumberFormat="1" applyFont="1" applyAlignment="1" applyProtection="1"/>
    <xf numFmtId="0" fontId="5" fillId="15" borderId="0" xfId="0" applyFont="1" applyFill="1" applyAlignment="1" applyProtection="1">
      <alignment horizontal="center" vertical="center"/>
    </xf>
    <xf numFmtId="4" fontId="5" fillId="15" borderId="0" xfId="2" applyNumberFormat="1" applyFont="1" applyFill="1" applyBorder="1" applyAlignment="1" applyProtection="1">
      <alignment horizontal="center"/>
    </xf>
    <xf numFmtId="0" fontId="8" fillId="15" borderId="0" xfId="2" applyNumberFormat="1" applyFont="1" applyFill="1" applyBorder="1" applyAlignment="1" applyProtection="1">
      <alignment horizontal="center"/>
    </xf>
    <xf numFmtId="4" fontId="8" fillId="15" borderId="0" xfId="2" applyNumberFormat="1" applyFont="1" applyFill="1" applyBorder="1" applyAlignment="1" applyProtection="1">
      <alignment horizontal="center"/>
    </xf>
    <xf numFmtId="4" fontId="5" fillId="15" borderId="0" xfId="2" applyNumberFormat="1" applyFont="1" applyFill="1" applyBorder="1" applyAlignment="1" applyProtection="1"/>
    <xf numFmtId="4" fontId="46" fillId="15" borderId="0" xfId="2" applyNumberFormat="1" applyFont="1" applyFill="1" applyBorder="1" applyAlignment="1" applyProtection="1"/>
    <xf numFmtId="4" fontId="8" fillId="15" borderId="0" xfId="2" applyNumberFormat="1" applyFont="1" applyFill="1" applyBorder="1" applyAlignment="1" applyProtection="1"/>
    <xf numFmtId="4" fontId="46" fillId="15" borderId="0" xfId="2" applyNumberFormat="1" applyFont="1" applyFill="1" applyBorder="1" applyAlignment="1" applyProtection="1">
      <alignment horizontal="center"/>
    </xf>
    <xf numFmtId="0" fontId="11" fillId="0" borderId="0" xfId="2" applyNumberFormat="1" applyFont="1" applyBorder="1" applyAlignment="1" applyProtection="1"/>
    <xf numFmtId="165" fontId="9" fillId="16" borderId="0" xfId="1" applyNumberFormat="1" applyFont="1" applyFill="1" applyAlignment="1" applyProtection="1">
      <protection locked="0"/>
    </xf>
    <xf numFmtId="0" fontId="9" fillId="0" borderId="0" xfId="2" applyNumberFormat="1" applyFont="1" applyFill="1" applyAlignment="1" applyProtection="1"/>
    <xf numFmtId="169" fontId="7" fillId="16" borderId="2" xfId="1" applyNumberFormat="1" applyFont="1" applyFill="1" applyBorder="1" applyAlignment="1" applyProtection="1">
      <protection locked="0"/>
    </xf>
    <xf numFmtId="0" fontId="44" fillId="0" borderId="0" xfId="2" applyNumberFormat="1" applyFont="1" applyFill="1" applyBorder="1" applyAlignment="1" applyProtection="1">
      <alignment horizontal="left"/>
    </xf>
    <xf numFmtId="0" fontId="43" fillId="0" borderId="0" xfId="0" applyFont="1" applyFill="1" applyProtection="1"/>
    <xf numFmtId="0" fontId="5" fillId="15" borderId="0" xfId="0" applyFont="1" applyFill="1" applyAlignment="1" applyProtection="1">
      <alignment horizontal="center" vertical="center"/>
    </xf>
    <xf numFmtId="4" fontId="5" fillId="15" borderId="0" xfId="2" applyNumberFormat="1" applyFont="1" applyFill="1" applyBorder="1" applyAlignment="1" applyProtection="1">
      <alignment horizontal="center"/>
    </xf>
    <xf numFmtId="0" fontId="8" fillId="15" borderId="0" xfId="2" applyNumberFormat="1" applyFont="1" applyFill="1" applyBorder="1" applyAlignment="1" applyProtection="1">
      <alignment horizontal="center"/>
    </xf>
    <xf numFmtId="4" fontId="8" fillId="15" borderId="0" xfId="2" applyNumberFormat="1" applyFont="1" applyFill="1" applyBorder="1" applyAlignment="1" applyProtection="1">
      <alignment horizontal="center"/>
    </xf>
    <xf numFmtId="0" fontId="9" fillId="0" borderId="0" xfId="2" applyNumberFormat="1" applyFont="1" applyBorder="1" applyAlignment="1" applyProtection="1">
      <alignment horizontal="center"/>
    </xf>
    <xf numFmtId="0" fontId="11" fillId="0" borderId="0" xfId="2" applyNumberFormat="1" applyFont="1" applyBorder="1" applyAlignment="1" applyProtection="1">
      <alignment horizontal="center"/>
    </xf>
    <xf numFmtId="0" fontId="5" fillId="15" borderId="0" xfId="0" applyFont="1" applyFill="1" applyAlignment="1" applyProtection="1">
      <alignment vertical="center"/>
    </xf>
    <xf numFmtId="0" fontId="7" fillId="0" borderId="0" xfId="2" applyNumberFormat="1" applyFont="1" applyBorder="1" applyAlignment="1" applyProtection="1">
      <alignment horizontal="center"/>
    </xf>
    <xf numFmtId="0" fontId="7" fillId="15" borderId="0" xfId="0" applyFont="1" applyFill="1" applyAlignment="1" applyProtection="1"/>
    <xf numFmtId="0" fontId="7" fillId="0" borderId="0" xfId="0" applyFont="1" applyFill="1" applyAlignment="1" applyProtection="1"/>
    <xf numFmtId="0" fontId="47" fillId="42" borderId="17" xfId="2" applyNumberFormat="1" applyFont="1" applyFill="1" applyBorder="1" applyAlignment="1" applyProtection="1">
      <alignment horizontal="left" vertical="center" indent="50"/>
    </xf>
    <xf numFmtId="0" fontId="47" fillId="42" borderId="17" xfId="2" applyNumberFormat="1" applyFont="1" applyFill="1" applyBorder="1" applyAlignment="1" applyProtection="1">
      <alignment horizontal="left" vertical="center" indent="5"/>
    </xf>
    <xf numFmtId="0" fontId="47" fillId="0" borderId="0" xfId="2" applyNumberFormat="1" applyFont="1" applyFill="1" applyBorder="1" applyAlignment="1" applyProtection="1">
      <alignment horizontal="center" vertical="center"/>
    </xf>
    <xf numFmtId="43" fontId="7" fillId="0" borderId="0" xfId="1" applyFont="1" applyAlignment="1" applyProtection="1">
      <alignment vertical="center"/>
    </xf>
    <xf numFmtId="0" fontId="7" fillId="0" borderId="0" xfId="2" applyNumberFormat="1" applyFont="1" applyAlignment="1" applyProtection="1">
      <alignment horizontal="left"/>
    </xf>
    <xf numFmtId="0" fontId="5" fillId="15" borderId="0" xfId="2" applyNumberFormat="1" applyFont="1" applyFill="1" applyAlignment="1" applyProtection="1"/>
    <xf numFmtId="0" fontId="5" fillId="15" borderId="0" xfId="2" applyNumberFormat="1" applyFont="1" applyFill="1" applyAlignment="1" applyProtection="1">
      <alignment horizontal="left" indent="2"/>
    </xf>
    <xf numFmtId="0" fontId="5" fillId="15" borderId="0" xfId="2" applyNumberFormat="1" applyFont="1" applyFill="1" applyAlignment="1" applyProtection="1">
      <alignment horizontal="center"/>
    </xf>
    <xf numFmtId="0" fontId="5" fillId="0" borderId="0" xfId="2" applyNumberFormat="1" applyFont="1" applyFill="1" applyBorder="1" applyAlignment="1" applyProtection="1">
      <alignment horizontal="center"/>
    </xf>
    <xf numFmtId="0" fontId="5" fillId="15" borderId="0" xfId="2" applyNumberFormat="1" applyFont="1" applyFill="1" applyAlignment="1" applyProtection="1">
      <alignment horizontal="left" indent="1"/>
    </xf>
    <xf numFmtId="0" fontId="8" fillId="15" borderId="0" xfId="2" applyNumberFormat="1" applyFont="1" applyFill="1" applyAlignment="1" applyProtection="1">
      <alignment horizontal="left" indent="6"/>
    </xf>
    <xf numFmtId="0" fontId="8" fillId="15" borderId="0" xfId="2" applyNumberFormat="1" applyFont="1" applyFill="1" applyAlignment="1" applyProtection="1">
      <alignment horizontal="center"/>
    </xf>
    <xf numFmtId="0" fontId="8" fillId="0" borderId="0" xfId="2" applyNumberFormat="1" applyFont="1" applyFill="1" applyBorder="1" applyAlignment="1" applyProtection="1">
      <alignment horizontal="center"/>
    </xf>
    <xf numFmtId="172" fontId="8" fillId="15" borderId="0" xfId="2" applyNumberFormat="1" applyFont="1" applyFill="1" applyAlignment="1" applyProtection="1"/>
    <xf numFmtId="172" fontId="46" fillId="15" borderId="0" xfId="2" applyNumberFormat="1" applyFont="1" applyFill="1" applyAlignment="1" applyProtection="1">
      <alignment horizontal="center" vertical="top"/>
    </xf>
    <xf numFmtId="172" fontId="8" fillId="15" borderId="0" xfId="2" applyNumberFormat="1" applyFont="1" applyFill="1" applyAlignment="1" applyProtection="1">
      <alignment horizontal="center"/>
    </xf>
    <xf numFmtId="172" fontId="8" fillId="0" borderId="0" xfId="2" applyNumberFormat="1" applyFont="1" applyFill="1" applyBorder="1" applyAlignment="1" applyProtection="1">
      <alignment horizontal="center"/>
    </xf>
    <xf numFmtId="43" fontId="7" fillId="0" borderId="0" xfId="1" applyFont="1" applyBorder="1" applyAlignment="1" applyProtection="1">
      <alignment vertical="center" wrapText="1"/>
    </xf>
    <xf numFmtId="0" fontId="8" fillId="15" borderId="0" xfId="2" applyNumberFormat="1" applyFont="1" applyFill="1" applyBorder="1" applyAlignment="1" applyProtection="1">
      <alignment horizontal="center" vertical="center"/>
    </xf>
    <xf numFmtId="0" fontId="8" fillId="0" borderId="0" xfId="2" applyNumberFormat="1" applyFont="1" applyFill="1" applyBorder="1" applyAlignment="1" applyProtection="1">
      <alignment horizontal="center" vertical="center"/>
    </xf>
    <xf numFmtId="0" fontId="8" fillId="15" borderId="2" xfId="2" applyNumberFormat="1" applyFont="1" applyFill="1" applyBorder="1" applyAlignment="1" applyProtection="1">
      <alignment horizontal="center" vertical="center"/>
    </xf>
    <xf numFmtId="0" fontId="8" fillId="15" borderId="2" xfId="2" applyNumberFormat="1" applyFont="1" applyFill="1" applyBorder="1" applyAlignment="1" applyProtection="1">
      <alignment vertical="center"/>
    </xf>
    <xf numFmtId="0" fontId="9" fillId="0" borderId="0" xfId="2" applyNumberFormat="1" applyFont="1" applyFill="1" applyBorder="1" applyAlignment="1" applyProtection="1">
      <alignment horizontal="center"/>
    </xf>
    <xf numFmtId="43" fontId="7" fillId="0" borderId="0" xfId="1" applyFont="1" applyAlignment="1" applyProtection="1"/>
    <xf numFmtId="168" fontId="9" fillId="0" borderId="0" xfId="2" applyNumberFormat="1" applyFont="1" applyFill="1" applyBorder="1" applyAlignment="1" applyProtection="1"/>
    <xf numFmtId="0" fontId="8" fillId="15" borderId="0" xfId="2" applyNumberFormat="1" applyFont="1" applyFill="1" applyAlignment="1" applyProtection="1">
      <alignment horizontal="left" indent="3"/>
    </xf>
    <xf numFmtId="43" fontId="11" fillId="0" borderId="0" xfId="1" applyFont="1" applyFill="1" applyBorder="1" applyProtection="1"/>
    <xf numFmtId="39" fontId="9" fillId="0" borderId="0" xfId="2" applyNumberFormat="1" applyFont="1" applyFill="1" applyBorder="1" applyAlignment="1" applyProtection="1"/>
    <xf numFmtId="168" fontId="7" fillId="0" borderId="0" xfId="0" applyNumberFormat="1" applyFont="1" applyFill="1" applyBorder="1" applyProtection="1"/>
    <xf numFmtId="0" fontId="5" fillId="0" borderId="0" xfId="0" applyFont="1" applyFill="1" applyProtection="1"/>
    <xf numFmtId="41" fontId="7" fillId="0" borderId="0" xfId="0" applyNumberFormat="1" applyFont="1" applyFill="1" applyBorder="1" applyProtection="1"/>
    <xf numFmtId="0" fontId="5" fillId="15" borderId="0" xfId="0" applyFont="1" applyFill="1" applyAlignment="1" applyProtection="1">
      <alignment horizontal="left" vertical="center" indent="4"/>
    </xf>
    <xf numFmtId="0" fontId="5" fillId="15" borderId="0" xfId="0" applyFont="1" applyFill="1" applyAlignment="1" applyProtection="1">
      <alignment horizontal="left" vertical="center" indent="3"/>
    </xf>
    <xf numFmtId="172" fontId="5" fillId="0" borderId="0" xfId="0" quotePrefix="1" applyNumberFormat="1" applyFont="1" applyFill="1" applyBorder="1" applyAlignment="1" applyProtection="1">
      <alignment horizontal="center" vertical="center"/>
    </xf>
    <xf numFmtId="41" fontId="5" fillId="15" borderId="0" xfId="0" applyNumberFormat="1" applyFont="1" applyFill="1" applyProtection="1"/>
    <xf numFmtId="41" fontId="5" fillId="15" borderId="0" xfId="0" applyNumberFormat="1" applyFont="1" applyFill="1" applyAlignment="1" applyProtection="1">
      <alignment horizontal="center"/>
    </xf>
    <xf numFmtId="41" fontId="5" fillId="15" borderId="2" xfId="0" applyNumberFormat="1" applyFont="1" applyFill="1" applyBorder="1" applyProtection="1"/>
    <xf numFmtId="0" fontId="7" fillId="0" borderId="0" xfId="0" applyFont="1" applyFill="1" applyBorder="1" applyAlignment="1" applyProtection="1"/>
    <xf numFmtId="4" fontId="7" fillId="0" borderId="0" xfId="2" applyNumberFormat="1" applyFont="1" applyFill="1" applyBorder="1" applyAlignment="1" applyProtection="1"/>
    <xf numFmtId="0" fontId="13" fillId="0" borderId="0" xfId="2" applyNumberFormat="1" applyFont="1" applyFill="1" applyBorder="1" applyAlignment="1" applyProtection="1">
      <alignment horizontal="right"/>
    </xf>
  </cellXfs>
  <cellStyles count="1349">
    <cellStyle name="20% - Accent1 2" xfId="6"/>
    <cellStyle name="20% - Accent1 2 2" xfId="7"/>
    <cellStyle name="20% - Accent2 2" xfId="8"/>
    <cellStyle name="20% - Accent2 2 2" xfId="9"/>
    <cellStyle name="20% - Accent3 2" xfId="10"/>
    <cellStyle name="20% - Accent3 2 2" xfId="11"/>
    <cellStyle name="20% - Accent4 2" xfId="12"/>
    <cellStyle name="20% - Accent4 2 2" xfId="13"/>
    <cellStyle name="20% - Accent5 2" xfId="14"/>
    <cellStyle name="20% - Accent5 2 2" xfId="15"/>
    <cellStyle name="20% - Accent6 2" xfId="16"/>
    <cellStyle name="20% - Accent6 2 2" xfId="17"/>
    <cellStyle name="40% - Accent1 2" xfId="18"/>
    <cellStyle name="40% - Accent1 2 2" xfId="19"/>
    <cellStyle name="40% - Accent2 2" xfId="20"/>
    <cellStyle name="40% - Accent2 2 2" xfId="21"/>
    <cellStyle name="40% - Accent3 2" xfId="22"/>
    <cellStyle name="40% - Accent3 2 2" xfId="23"/>
    <cellStyle name="40% - Accent4 2" xfId="24"/>
    <cellStyle name="40% - Accent4 2 2" xfId="25"/>
    <cellStyle name="40% - Accent5 2" xfId="26"/>
    <cellStyle name="40% - Accent5 2 2" xfId="27"/>
    <cellStyle name="40% - Accent6 2" xfId="28"/>
    <cellStyle name="40% - Accent6 2 2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alculation 2 10" xfId="173"/>
    <cellStyle name="Calculation 2 10 2" xfId="174"/>
    <cellStyle name="Calculation 2 11" xfId="175"/>
    <cellStyle name="Calculation 2 11 2" xfId="176"/>
    <cellStyle name="Calculation 2 12" xfId="177"/>
    <cellStyle name="Calculation 2 12 2" xfId="178"/>
    <cellStyle name="Calculation 2 13" xfId="179"/>
    <cellStyle name="Calculation 2 13 2" xfId="180"/>
    <cellStyle name="Calculation 2 14" xfId="181"/>
    <cellStyle name="Calculation 2 14 2" xfId="182"/>
    <cellStyle name="Calculation 2 15" xfId="183"/>
    <cellStyle name="Calculation 2 15 2" xfId="184"/>
    <cellStyle name="Calculation 2 16" xfId="185"/>
    <cellStyle name="Calculation 2 16 2" xfId="186"/>
    <cellStyle name="Calculation 2 17" xfId="187"/>
    <cellStyle name="Calculation 2 17 2" xfId="188"/>
    <cellStyle name="Calculation 2 18" xfId="189"/>
    <cellStyle name="Calculation 2 18 2" xfId="190"/>
    <cellStyle name="Calculation 2 19" xfId="191"/>
    <cellStyle name="Calculation 2 19 2" xfId="192"/>
    <cellStyle name="Calculation 2 2" xfId="44"/>
    <cellStyle name="Calculation 2 2 10" xfId="193"/>
    <cellStyle name="Calculation 2 2 10 2" xfId="194"/>
    <cellStyle name="Calculation 2 2 11" xfId="195"/>
    <cellStyle name="Calculation 2 2 11 2" xfId="196"/>
    <cellStyle name="Calculation 2 2 12" xfId="197"/>
    <cellStyle name="Calculation 2 2 12 2" xfId="198"/>
    <cellStyle name="Calculation 2 2 13" xfId="199"/>
    <cellStyle name="Calculation 2 2 13 2" xfId="200"/>
    <cellStyle name="Calculation 2 2 14" xfId="201"/>
    <cellStyle name="Calculation 2 2 14 2" xfId="202"/>
    <cellStyle name="Calculation 2 2 15" xfId="203"/>
    <cellStyle name="Calculation 2 2 15 2" xfId="204"/>
    <cellStyle name="Calculation 2 2 16" xfId="205"/>
    <cellStyle name="Calculation 2 2 16 2" xfId="206"/>
    <cellStyle name="Calculation 2 2 17" xfId="207"/>
    <cellStyle name="Calculation 2 2 17 2" xfId="208"/>
    <cellStyle name="Calculation 2 2 18" xfId="209"/>
    <cellStyle name="Calculation 2 2 18 2" xfId="210"/>
    <cellStyle name="Calculation 2 2 19" xfId="211"/>
    <cellStyle name="Calculation 2 2 19 2" xfId="212"/>
    <cellStyle name="Calculation 2 2 2" xfId="213"/>
    <cellStyle name="Calculation 2 2 2 2" xfId="214"/>
    <cellStyle name="Calculation 2 2 20" xfId="215"/>
    <cellStyle name="Calculation 2 2 20 2" xfId="216"/>
    <cellStyle name="Calculation 2 2 21" xfId="217"/>
    <cellStyle name="Calculation 2 2 21 2" xfId="218"/>
    <cellStyle name="Calculation 2 2 22" xfId="219"/>
    <cellStyle name="Calculation 2 2 22 2" xfId="220"/>
    <cellStyle name="Calculation 2 2 23" xfId="221"/>
    <cellStyle name="Calculation 2 2 23 2" xfId="222"/>
    <cellStyle name="Calculation 2 2 24" xfId="223"/>
    <cellStyle name="Calculation 2 2 24 2" xfId="224"/>
    <cellStyle name="Calculation 2 2 25" xfId="225"/>
    <cellStyle name="Calculation 2 2 25 2" xfId="226"/>
    <cellStyle name="Calculation 2 2 26" xfId="227"/>
    <cellStyle name="Calculation 2 2 26 2" xfId="228"/>
    <cellStyle name="Calculation 2 2 27" xfId="229"/>
    <cellStyle name="Calculation 2 2 27 2" xfId="230"/>
    <cellStyle name="Calculation 2 2 28" xfId="231"/>
    <cellStyle name="Calculation 2 2 28 2" xfId="232"/>
    <cellStyle name="Calculation 2 2 29" xfId="233"/>
    <cellStyle name="Calculation 2 2 29 2" xfId="234"/>
    <cellStyle name="Calculation 2 2 3" xfId="235"/>
    <cellStyle name="Calculation 2 2 3 2" xfId="236"/>
    <cellStyle name="Calculation 2 2 30" xfId="237"/>
    <cellStyle name="Calculation 2 2 30 2" xfId="238"/>
    <cellStyle name="Calculation 2 2 31" xfId="239"/>
    <cellStyle name="Calculation 2 2 31 2" xfId="240"/>
    <cellStyle name="Calculation 2 2 32" xfId="241"/>
    <cellStyle name="Calculation 2 2 32 2" xfId="242"/>
    <cellStyle name="Calculation 2 2 33" xfId="243"/>
    <cellStyle name="Calculation 2 2 33 2" xfId="244"/>
    <cellStyle name="Calculation 2 2 34" xfId="245"/>
    <cellStyle name="Calculation 2 2 34 2" xfId="246"/>
    <cellStyle name="Calculation 2 2 35" xfId="247"/>
    <cellStyle name="Calculation 2 2 35 2" xfId="248"/>
    <cellStyle name="Calculation 2 2 36" xfId="249"/>
    <cellStyle name="Calculation 2 2 36 2" xfId="250"/>
    <cellStyle name="Calculation 2 2 37" xfId="251"/>
    <cellStyle name="Calculation 2 2 37 2" xfId="252"/>
    <cellStyle name="Calculation 2 2 38" xfId="253"/>
    <cellStyle name="Calculation 2 2 38 2" xfId="254"/>
    <cellStyle name="Calculation 2 2 39" xfId="255"/>
    <cellStyle name="Calculation 2 2 39 2" xfId="256"/>
    <cellStyle name="Calculation 2 2 4" xfId="257"/>
    <cellStyle name="Calculation 2 2 4 2" xfId="258"/>
    <cellStyle name="Calculation 2 2 40" xfId="259"/>
    <cellStyle name="Calculation 2 2 40 2" xfId="260"/>
    <cellStyle name="Calculation 2 2 41" xfId="261"/>
    <cellStyle name="Calculation 2 2 41 2" xfId="262"/>
    <cellStyle name="Calculation 2 2 42" xfId="263"/>
    <cellStyle name="Calculation 2 2 42 2" xfId="264"/>
    <cellStyle name="Calculation 2 2 43" xfId="265"/>
    <cellStyle name="Calculation 2 2 43 2" xfId="266"/>
    <cellStyle name="Calculation 2 2 44" xfId="267"/>
    <cellStyle name="Calculation 2 2 44 2" xfId="268"/>
    <cellStyle name="Calculation 2 2 45" xfId="269"/>
    <cellStyle name="Calculation 2 2 45 2" xfId="270"/>
    <cellStyle name="Calculation 2 2 46" xfId="271"/>
    <cellStyle name="Calculation 2 2 46 2" xfId="272"/>
    <cellStyle name="Calculation 2 2 47" xfId="273"/>
    <cellStyle name="Calculation 2 2 47 2" xfId="274"/>
    <cellStyle name="Calculation 2 2 48" xfId="275"/>
    <cellStyle name="Calculation 2 2 48 2" xfId="276"/>
    <cellStyle name="Calculation 2 2 49" xfId="277"/>
    <cellStyle name="Calculation 2 2 49 2" xfId="278"/>
    <cellStyle name="Calculation 2 2 5" xfId="279"/>
    <cellStyle name="Calculation 2 2 5 2" xfId="280"/>
    <cellStyle name="Calculation 2 2 50" xfId="281"/>
    <cellStyle name="Calculation 2 2 50 2" xfId="282"/>
    <cellStyle name="Calculation 2 2 51" xfId="283"/>
    <cellStyle name="Calculation 2 2 51 2" xfId="284"/>
    <cellStyle name="Calculation 2 2 52" xfId="285"/>
    <cellStyle name="Calculation 2 2 52 2" xfId="286"/>
    <cellStyle name="Calculation 2 2 53" xfId="287"/>
    <cellStyle name="Calculation 2 2 54" xfId="288"/>
    <cellStyle name="Calculation 2 2 55" xfId="289"/>
    <cellStyle name="Calculation 2 2 56" xfId="290"/>
    <cellStyle name="Calculation 2 2 57" xfId="291"/>
    <cellStyle name="Calculation 2 2 58" xfId="1265"/>
    <cellStyle name="Calculation 2 2 59" xfId="1266"/>
    <cellStyle name="Calculation 2 2 6" xfId="292"/>
    <cellStyle name="Calculation 2 2 6 2" xfId="293"/>
    <cellStyle name="Calculation 2 2 60" xfId="1267"/>
    <cellStyle name="Calculation 2 2 61" xfId="1268"/>
    <cellStyle name="Calculation 2 2 7" xfId="294"/>
    <cellStyle name="Calculation 2 2 7 2" xfId="295"/>
    <cellStyle name="Calculation 2 2 8" xfId="296"/>
    <cellStyle name="Calculation 2 2 8 2" xfId="297"/>
    <cellStyle name="Calculation 2 2 9" xfId="298"/>
    <cellStyle name="Calculation 2 2 9 2" xfId="299"/>
    <cellStyle name="Calculation 2 20" xfId="300"/>
    <cellStyle name="Calculation 2 20 2" xfId="301"/>
    <cellStyle name="Calculation 2 21" xfId="302"/>
    <cellStyle name="Calculation 2 21 2" xfId="303"/>
    <cellStyle name="Calculation 2 22" xfId="304"/>
    <cellStyle name="Calculation 2 22 2" xfId="305"/>
    <cellStyle name="Calculation 2 23" xfId="306"/>
    <cellStyle name="Calculation 2 23 2" xfId="307"/>
    <cellStyle name="Calculation 2 24" xfId="308"/>
    <cellStyle name="Calculation 2 24 2" xfId="309"/>
    <cellStyle name="Calculation 2 25" xfId="310"/>
    <cellStyle name="Calculation 2 25 2" xfId="311"/>
    <cellStyle name="Calculation 2 26" xfId="312"/>
    <cellStyle name="Calculation 2 26 2" xfId="313"/>
    <cellStyle name="Calculation 2 27" xfId="314"/>
    <cellStyle name="Calculation 2 27 2" xfId="315"/>
    <cellStyle name="Calculation 2 28" xfId="316"/>
    <cellStyle name="Calculation 2 28 2" xfId="317"/>
    <cellStyle name="Calculation 2 29" xfId="318"/>
    <cellStyle name="Calculation 2 29 2" xfId="319"/>
    <cellStyle name="Calculation 2 3" xfId="320"/>
    <cellStyle name="Calculation 2 3 2" xfId="321"/>
    <cellStyle name="Calculation 2 3 3" xfId="1269"/>
    <cellStyle name="Calculation 2 3 4" xfId="1270"/>
    <cellStyle name="Calculation 2 3 5" xfId="1271"/>
    <cellStyle name="Calculation 2 3 6" xfId="1272"/>
    <cellStyle name="Calculation 2 30" xfId="322"/>
    <cellStyle name="Calculation 2 30 2" xfId="323"/>
    <cellStyle name="Calculation 2 31" xfId="324"/>
    <cellStyle name="Calculation 2 31 2" xfId="325"/>
    <cellStyle name="Calculation 2 32" xfId="326"/>
    <cellStyle name="Calculation 2 32 2" xfId="327"/>
    <cellStyle name="Calculation 2 33" xfId="328"/>
    <cellStyle name="Calculation 2 33 2" xfId="329"/>
    <cellStyle name="Calculation 2 34" xfId="330"/>
    <cellStyle name="Calculation 2 34 2" xfId="331"/>
    <cellStyle name="Calculation 2 35" xfId="332"/>
    <cellStyle name="Calculation 2 35 2" xfId="333"/>
    <cellStyle name="Calculation 2 36" xfId="334"/>
    <cellStyle name="Calculation 2 36 2" xfId="335"/>
    <cellStyle name="Calculation 2 37" xfId="336"/>
    <cellStyle name="Calculation 2 37 2" xfId="337"/>
    <cellStyle name="Calculation 2 38" xfId="338"/>
    <cellStyle name="Calculation 2 38 2" xfId="339"/>
    <cellStyle name="Calculation 2 39" xfId="340"/>
    <cellStyle name="Calculation 2 39 2" xfId="341"/>
    <cellStyle name="Calculation 2 4" xfId="342"/>
    <cellStyle name="Calculation 2 4 2" xfId="343"/>
    <cellStyle name="Calculation 2 4 3" xfId="1273"/>
    <cellStyle name="Calculation 2 4 4" xfId="1274"/>
    <cellStyle name="Calculation 2 4 5" xfId="1275"/>
    <cellStyle name="Calculation 2 4 6" xfId="1276"/>
    <cellStyle name="Calculation 2 40" xfId="344"/>
    <cellStyle name="Calculation 2 40 2" xfId="345"/>
    <cellStyle name="Calculation 2 41" xfId="346"/>
    <cellStyle name="Calculation 2 41 2" xfId="347"/>
    <cellStyle name="Calculation 2 42" xfId="348"/>
    <cellStyle name="Calculation 2 42 2" xfId="349"/>
    <cellStyle name="Calculation 2 43" xfId="350"/>
    <cellStyle name="Calculation 2 43 2" xfId="351"/>
    <cellStyle name="Calculation 2 44" xfId="352"/>
    <cellStyle name="Calculation 2 44 2" xfId="353"/>
    <cellStyle name="Calculation 2 45" xfId="354"/>
    <cellStyle name="Calculation 2 45 2" xfId="355"/>
    <cellStyle name="Calculation 2 46" xfId="356"/>
    <cellStyle name="Calculation 2 46 2" xfId="357"/>
    <cellStyle name="Calculation 2 47" xfId="358"/>
    <cellStyle name="Calculation 2 47 2" xfId="359"/>
    <cellStyle name="Calculation 2 48" xfId="360"/>
    <cellStyle name="Calculation 2 48 2" xfId="361"/>
    <cellStyle name="Calculation 2 49" xfId="362"/>
    <cellStyle name="Calculation 2 49 2" xfId="363"/>
    <cellStyle name="Calculation 2 5" xfId="364"/>
    <cellStyle name="Calculation 2 5 2" xfId="365"/>
    <cellStyle name="Calculation 2 5 3" xfId="1277"/>
    <cellStyle name="Calculation 2 5 4" xfId="1278"/>
    <cellStyle name="Calculation 2 5 5" xfId="1279"/>
    <cellStyle name="Calculation 2 5 6" xfId="1280"/>
    <cellStyle name="Calculation 2 50" xfId="366"/>
    <cellStyle name="Calculation 2 50 2" xfId="367"/>
    <cellStyle name="Calculation 2 51" xfId="368"/>
    <cellStyle name="Calculation 2 51 2" xfId="369"/>
    <cellStyle name="Calculation 2 52" xfId="370"/>
    <cellStyle name="Calculation 2 52 2" xfId="371"/>
    <cellStyle name="Calculation 2 53" xfId="372"/>
    <cellStyle name="Calculation 2 53 2" xfId="373"/>
    <cellStyle name="Calculation 2 54" xfId="374"/>
    <cellStyle name="Calculation 2 55" xfId="375"/>
    <cellStyle name="Calculation 2 56" xfId="376"/>
    <cellStyle name="Calculation 2 57" xfId="377"/>
    <cellStyle name="Calculation 2 58" xfId="378"/>
    <cellStyle name="Calculation 2 6" xfId="379"/>
    <cellStyle name="Calculation 2 6 2" xfId="380"/>
    <cellStyle name="Calculation 2 7" xfId="381"/>
    <cellStyle name="Calculation 2 7 2" xfId="382"/>
    <cellStyle name="Calculation 2 8" xfId="383"/>
    <cellStyle name="Calculation 2 8 2" xfId="384"/>
    <cellStyle name="Calculation 2 9" xfId="385"/>
    <cellStyle name="Calculation 2 9 2" xfId="386"/>
    <cellStyle name="Check Cell 2" xfId="45"/>
    <cellStyle name="Comma" xfId="1" builtinId="3"/>
    <cellStyle name="Comma 19" xfId="46"/>
    <cellStyle name="Comma 2" xfId="47"/>
    <cellStyle name="Comma 2 10" xfId="48"/>
    <cellStyle name="Comma 2 11" xfId="49"/>
    <cellStyle name="Comma 2 12" xfId="50"/>
    <cellStyle name="Comma 2 13" xfId="51"/>
    <cellStyle name="Comma 2 14" xfId="52"/>
    <cellStyle name="Comma 2 15" xfId="53"/>
    <cellStyle name="Comma 2 16" xfId="54"/>
    <cellStyle name="Comma 2 17" xfId="55"/>
    <cellStyle name="Comma 2 2" xfId="56"/>
    <cellStyle name="Comma 2 2 2" xfId="57"/>
    <cellStyle name="Comma 2 2 3" xfId="58"/>
    <cellStyle name="Comma 2 2 4" xfId="59"/>
    <cellStyle name="Comma 2 2 5" xfId="60"/>
    <cellStyle name="Comma 2 3" xfId="61"/>
    <cellStyle name="Comma 2 3 2" xfId="62"/>
    <cellStyle name="Comma 2 4" xfId="63"/>
    <cellStyle name="Comma 2 5" xfId="64"/>
    <cellStyle name="Comma 2 6" xfId="65"/>
    <cellStyle name="Comma 2 7" xfId="66"/>
    <cellStyle name="Comma 2 8" xfId="67"/>
    <cellStyle name="Comma 2 9" xfId="68"/>
    <cellStyle name="Comma 3" xfId="69"/>
    <cellStyle name="Comma 3 2" xfId="70"/>
    <cellStyle name="Comma 4" xfId="71"/>
    <cellStyle name="Comma 4 2" xfId="72"/>
    <cellStyle name="Comma 5" xfId="1263"/>
    <cellStyle name="Currency 2" xfId="4"/>
    <cellStyle name="Currency 2 2" xfId="73"/>
    <cellStyle name="Currency 2 3" xfId="74"/>
    <cellStyle name="Currency 3" xfId="75"/>
    <cellStyle name="Currency 4" xfId="76"/>
    <cellStyle name="Explanatory Text 2" xfId="77"/>
    <cellStyle name="Good 2" xfId="78"/>
    <cellStyle name="Heading 1 2" xfId="79"/>
    <cellStyle name="Heading 2 2" xfId="80"/>
    <cellStyle name="Heading 3 2" xfId="81"/>
    <cellStyle name="Heading 4 2" xfId="82"/>
    <cellStyle name="Hyperlink 2" xfId="83"/>
    <cellStyle name="Hyperlink 2 2" xfId="387"/>
    <cellStyle name="Hyperlink 2 3" xfId="388"/>
    <cellStyle name="Input 2" xfId="84"/>
    <cellStyle name="Input 2 10" xfId="389"/>
    <cellStyle name="Input 2 10 2" xfId="390"/>
    <cellStyle name="Input 2 11" xfId="391"/>
    <cellStyle name="Input 2 11 2" xfId="392"/>
    <cellStyle name="Input 2 12" xfId="393"/>
    <cellStyle name="Input 2 12 2" xfId="394"/>
    <cellStyle name="Input 2 13" xfId="395"/>
    <cellStyle name="Input 2 13 2" xfId="396"/>
    <cellStyle name="Input 2 14" xfId="397"/>
    <cellStyle name="Input 2 14 2" xfId="398"/>
    <cellStyle name="Input 2 15" xfId="399"/>
    <cellStyle name="Input 2 15 2" xfId="400"/>
    <cellStyle name="Input 2 16" xfId="401"/>
    <cellStyle name="Input 2 16 2" xfId="402"/>
    <cellStyle name="Input 2 17" xfId="403"/>
    <cellStyle name="Input 2 17 2" xfId="404"/>
    <cellStyle name="Input 2 18" xfId="405"/>
    <cellStyle name="Input 2 18 2" xfId="406"/>
    <cellStyle name="Input 2 19" xfId="407"/>
    <cellStyle name="Input 2 19 2" xfId="408"/>
    <cellStyle name="Input 2 2" xfId="85"/>
    <cellStyle name="Input 2 2 10" xfId="409"/>
    <cellStyle name="Input 2 2 10 2" xfId="410"/>
    <cellStyle name="Input 2 2 11" xfId="411"/>
    <cellStyle name="Input 2 2 11 2" xfId="412"/>
    <cellStyle name="Input 2 2 12" xfId="413"/>
    <cellStyle name="Input 2 2 12 2" xfId="414"/>
    <cellStyle name="Input 2 2 13" xfId="415"/>
    <cellStyle name="Input 2 2 13 2" xfId="416"/>
    <cellStyle name="Input 2 2 14" xfId="417"/>
    <cellStyle name="Input 2 2 14 2" xfId="418"/>
    <cellStyle name="Input 2 2 15" xfId="419"/>
    <cellStyle name="Input 2 2 15 2" xfId="420"/>
    <cellStyle name="Input 2 2 16" xfId="421"/>
    <cellStyle name="Input 2 2 16 2" xfId="422"/>
    <cellStyle name="Input 2 2 17" xfId="423"/>
    <cellStyle name="Input 2 2 17 2" xfId="424"/>
    <cellStyle name="Input 2 2 18" xfId="425"/>
    <cellStyle name="Input 2 2 18 2" xfId="426"/>
    <cellStyle name="Input 2 2 19" xfId="427"/>
    <cellStyle name="Input 2 2 19 2" xfId="428"/>
    <cellStyle name="Input 2 2 2" xfId="429"/>
    <cellStyle name="Input 2 2 2 2" xfId="430"/>
    <cellStyle name="Input 2 2 20" xfId="431"/>
    <cellStyle name="Input 2 2 20 2" xfId="432"/>
    <cellStyle name="Input 2 2 21" xfId="433"/>
    <cellStyle name="Input 2 2 21 2" xfId="434"/>
    <cellStyle name="Input 2 2 22" xfId="435"/>
    <cellStyle name="Input 2 2 22 2" xfId="436"/>
    <cellStyle name="Input 2 2 23" xfId="437"/>
    <cellStyle name="Input 2 2 23 2" xfId="438"/>
    <cellStyle name="Input 2 2 24" xfId="439"/>
    <cellStyle name="Input 2 2 24 2" xfId="440"/>
    <cellStyle name="Input 2 2 25" xfId="441"/>
    <cellStyle name="Input 2 2 25 2" xfId="442"/>
    <cellStyle name="Input 2 2 26" xfId="443"/>
    <cellStyle name="Input 2 2 26 2" xfId="444"/>
    <cellStyle name="Input 2 2 27" xfId="445"/>
    <cellStyle name="Input 2 2 27 2" xfId="446"/>
    <cellStyle name="Input 2 2 28" xfId="447"/>
    <cellStyle name="Input 2 2 28 2" xfId="448"/>
    <cellStyle name="Input 2 2 29" xfId="449"/>
    <cellStyle name="Input 2 2 29 2" xfId="450"/>
    <cellStyle name="Input 2 2 3" xfId="451"/>
    <cellStyle name="Input 2 2 3 2" xfId="452"/>
    <cellStyle name="Input 2 2 30" xfId="453"/>
    <cellStyle name="Input 2 2 30 2" xfId="454"/>
    <cellStyle name="Input 2 2 31" xfId="455"/>
    <cellStyle name="Input 2 2 31 2" xfId="456"/>
    <cellStyle name="Input 2 2 32" xfId="457"/>
    <cellStyle name="Input 2 2 32 2" xfId="458"/>
    <cellStyle name="Input 2 2 33" xfId="459"/>
    <cellStyle name="Input 2 2 33 2" xfId="460"/>
    <cellStyle name="Input 2 2 34" xfId="461"/>
    <cellStyle name="Input 2 2 34 2" xfId="462"/>
    <cellStyle name="Input 2 2 35" xfId="463"/>
    <cellStyle name="Input 2 2 35 2" xfId="464"/>
    <cellStyle name="Input 2 2 36" xfId="465"/>
    <cellStyle name="Input 2 2 36 2" xfId="466"/>
    <cellStyle name="Input 2 2 37" xfId="467"/>
    <cellStyle name="Input 2 2 37 2" xfId="468"/>
    <cellStyle name="Input 2 2 38" xfId="469"/>
    <cellStyle name="Input 2 2 38 2" xfId="470"/>
    <cellStyle name="Input 2 2 39" xfId="471"/>
    <cellStyle name="Input 2 2 39 2" xfId="472"/>
    <cellStyle name="Input 2 2 4" xfId="473"/>
    <cellStyle name="Input 2 2 4 2" xfId="474"/>
    <cellStyle name="Input 2 2 40" xfId="475"/>
    <cellStyle name="Input 2 2 40 2" xfId="476"/>
    <cellStyle name="Input 2 2 41" xfId="477"/>
    <cellStyle name="Input 2 2 41 2" xfId="478"/>
    <cellStyle name="Input 2 2 42" xfId="479"/>
    <cellStyle name="Input 2 2 42 2" xfId="480"/>
    <cellStyle name="Input 2 2 43" xfId="481"/>
    <cellStyle name="Input 2 2 43 2" xfId="482"/>
    <cellStyle name="Input 2 2 44" xfId="483"/>
    <cellStyle name="Input 2 2 44 2" xfId="484"/>
    <cellStyle name="Input 2 2 45" xfId="485"/>
    <cellStyle name="Input 2 2 45 2" xfId="486"/>
    <cellStyle name="Input 2 2 46" xfId="487"/>
    <cellStyle name="Input 2 2 46 2" xfId="488"/>
    <cellStyle name="Input 2 2 47" xfId="489"/>
    <cellStyle name="Input 2 2 47 2" xfId="490"/>
    <cellStyle name="Input 2 2 48" xfId="491"/>
    <cellStyle name="Input 2 2 48 2" xfId="492"/>
    <cellStyle name="Input 2 2 49" xfId="493"/>
    <cellStyle name="Input 2 2 49 2" xfId="494"/>
    <cellStyle name="Input 2 2 5" xfId="495"/>
    <cellStyle name="Input 2 2 5 2" xfId="496"/>
    <cellStyle name="Input 2 2 50" xfId="497"/>
    <cellStyle name="Input 2 2 50 2" xfId="498"/>
    <cellStyle name="Input 2 2 51" xfId="499"/>
    <cellStyle name="Input 2 2 51 2" xfId="500"/>
    <cellStyle name="Input 2 2 52" xfId="501"/>
    <cellStyle name="Input 2 2 52 2" xfId="502"/>
    <cellStyle name="Input 2 2 53" xfId="503"/>
    <cellStyle name="Input 2 2 54" xfId="504"/>
    <cellStyle name="Input 2 2 55" xfId="505"/>
    <cellStyle name="Input 2 2 56" xfId="506"/>
    <cellStyle name="Input 2 2 57" xfId="507"/>
    <cellStyle name="Input 2 2 58" xfId="1281"/>
    <cellStyle name="Input 2 2 59" xfId="1282"/>
    <cellStyle name="Input 2 2 6" xfId="508"/>
    <cellStyle name="Input 2 2 6 2" xfId="509"/>
    <cellStyle name="Input 2 2 60" xfId="1283"/>
    <cellStyle name="Input 2 2 61" xfId="1284"/>
    <cellStyle name="Input 2 2 7" xfId="510"/>
    <cellStyle name="Input 2 2 7 2" xfId="511"/>
    <cellStyle name="Input 2 2 8" xfId="512"/>
    <cellStyle name="Input 2 2 8 2" xfId="513"/>
    <cellStyle name="Input 2 2 9" xfId="514"/>
    <cellStyle name="Input 2 2 9 2" xfId="515"/>
    <cellStyle name="Input 2 20" xfId="516"/>
    <cellStyle name="Input 2 20 2" xfId="517"/>
    <cellStyle name="Input 2 21" xfId="518"/>
    <cellStyle name="Input 2 21 2" xfId="519"/>
    <cellStyle name="Input 2 22" xfId="520"/>
    <cellStyle name="Input 2 22 2" xfId="521"/>
    <cellStyle name="Input 2 23" xfId="522"/>
    <cellStyle name="Input 2 23 2" xfId="523"/>
    <cellStyle name="Input 2 24" xfId="524"/>
    <cellStyle name="Input 2 24 2" xfId="525"/>
    <cellStyle name="Input 2 25" xfId="526"/>
    <cellStyle name="Input 2 25 2" xfId="527"/>
    <cellStyle name="Input 2 26" xfId="528"/>
    <cellStyle name="Input 2 26 2" xfId="529"/>
    <cellStyle name="Input 2 27" xfId="530"/>
    <cellStyle name="Input 2 27 2" xfId="531"/>
    <cellStyle name="Input 2 28" xfId="532"/>
    <cellStyle name="Input 2 28 2" xfId="533"/>
    <cellStyle name="Input 2 29" xfId="534"/>
    <cellStyle name="Input 2 29 2" xfId="535"/>
    <cellStyle name="Input 2 3" xfId="536"/>
    <cellStyle name="Input 2 3 2" xfId="537"/>
    <cellStyle name="Input 2 3 3" xfId="1285"/>
    <cellStyle name="Input 2 3 4" xfId="1286"/>
    <cellStyle name="Input 2 3 5" xfId="1287"/>
    <cellStyle name="Input 2 3 6" xfId="1288"/>
    <cellStyle name="Input 2 30" xfId="538"/>
    <cellStyle name="Input 2 30 2" xfId="539"/>
    <cellStyle name="Input 2 31" xfId="540"/>
    <cellStyle name="Input 2 31 2" xfId="541"/>
    <cellStyle name="Input 2 32" xfId="542"/>
    <cellStyle name="Input 2 32 2" xfId="543"/>
    <cellStyle name="Input 2 33" xfId="544"/>
    <cellStyle name="Input 2 33 2" xfId="545"/>
    <cellStyle name="Input 2 34" xfId="546"/>
    <cellStyle name="Input 2 34 2" xfId="547"/>
    <cellStyle name="Input 2 35" xfId="548"/>
    <cellStyle name="Input 2 35 2" xfId="549"/>
    <cellStyle name="Input 2 36" xfId="550"/>
    <cellStyle name="Input 2 36 2" xfId="551"/>
    <cellStyle name="Input 2 37" xfId="552"/>
    <cellStyle name="Input 2 37 2" xfId="553"/>
    <cellStyle name="Input 2 38" xfId="554"/>
    <cellStyle name="Input 2 38 2" xfId="555"/>
    <cellStyle name="Input 2 39" xfId="556"/>
    <cellStyle name="Input 2 39 2" xfId="557"/>
    <cellStyle name="Input 2 4" xfId="558"/>
    <cellStyle name="Input 2 4 2" xfId="559"/>
    <cellStyle name="Input 2 4 3" xfId="1289"/>
    <cellStyle name="Input 2 4 4" xfId="1290"/>
    <cellStyle name="Input 2 4 5" xfId="1291"/>
    <cellStyle name="Input 2 4 6" xfId="1292"/>
    <cellStyle name="Input 2 40" xfId="560"/>
    <cellStyle name="Input 2 40 2" xfId="561"/>
    <cellStyle name="Input 2 41" xfId="562"/>
    <cellStyle name="Input 2 41 2" xfId="563"/>
    <cellStyle name="Input 2 42" xfId="564"/>
    <cellStyle name="Input 2 42 2" xfId="565"/>
    <cellStyle name="Input 2 43" xfId="566"/>
    <cellStyle name="Input 2 43 2" xfId="567"/>
    <cellStyle name="Input 2 44" xfId="568"/>
    <cellStyle name="Input 2 44 2" xfId="569"/>
    <cellStyle name="Input 2 45" xfId="570"/>
    <cellStyle name="Input 2 45 2" xfId="571"/>
    <cellStyle name="Input 2 46" xfId="572"/>
    <cellStyle name="Input 2 46 2" xfId="573"/>
    <cellStyle name="Input 2 47" xfId="574"/>
    <cellStyle name="Input 2 47 2" xfId="575"/>
    <cellStyle name="Input 2 48" xfId="576"/>
    <cellStyle name="Input 2 48 2" xfId="577"/>
    <cellStyle name="Input 2 49" xfId="578"/>
    <cellStyle name="Input 2 49 2" xfId="579"/>
    <cellStyle name="Input 2 5" xfId="580"/>
    <cellStyle name="Input 2 5 2" xfId="581"/>
    <cellStyle name="Input 2 5 3" xfId="1293"/>
    <cellStyle name="Input 2 5 4" xfId="1294"/>
    <cellStyle name="Input 2 5 5" xfId="1295"/>
    <cellStyle name="Input 2 5 6" xfId="1296"/>
    <cellStyle name="Input 2 50" xfId="582"/>
    <cellStyle name="Input 2 50 2" xfId="583"/>
    <cellStyle name="Input 2 51" xfId="584"/>
    <cellStyle name="Input 2 51 2" xfId="585"/>
    <cellStyle name="Input 2 52" xfId="586"/>
    <cellStyle name="Input 2 52 2" xfId="587"/>
    <cellStyle name="Input 2 53" xfId="588"/>
    <cellStyle name="Input 2 53 2" xfId="589"/>
    <cellStyle name="Input 2 54" xfId="590"/>
    <cellStyle name="Input 2 55" xfId="591"/>
    <cellStyle name="Input 2 56" xfId="592"/>
    <cellStyle name="Input 2 57" xfId="593"/>
    <cellStyle name="Input 2 58" xfId="594"/>
    <cellStyle name="Input 2 6" xfId="595"/>
    <cellStyle name="Input 2 6 2" xfId="596"/>
    <cellStyle name="Input 2 7" xfId="597"/>
    <cellStyle name="Input 2 7 2" xfId="598"/>
    <cellStyle name="Input 2 8" xfId="599"/>
    <cellStyle name="Input 2 8 2" xfId="600"/>
    <cellStyle name="Input 2 9" xfId="601"/>
    <cellStyle name="Input 2 9 2" xfId="602"/>
    <cellStyle name="Linked Cell 2" xfId="86"/>
    <cellStyle name="Neutral 2" xfId="87"/>
    <cellStyle name="Normal" xfId="0" builtinId="0"/>
    <cellStyle name="Normal 10" xfId="88"/>
    <cellStyle name="Normal 11" xfId="89"/>
    <cellStyle name="Normal 2" xfId="2"/>
    <cellStyle name="Normal 2 10" xfId="90"/>
    <cellStyle name="Normal 2 10 2" xfId="91"/>
    <cellStyle name="Normal 2 11" xfId="92"/>
    <cellStyle name="Normal 2 11 2" xfId="93"/>
    <cellStyle name="Normal 2 12" xfId="94"/>
    <cellStyle name="Normal 2 12 2" xfId="95"/>
    <cellStyle name="Normal 2 12 3" xfId="96"/>
    <cellStyle name="Normal 2 12 4" xfId="97"/>
    <cellStyle name="Normal 2 12 5" xfId="98"/>
    <cellStyle name="Normal 2 12 6" xfId="99"/>
    <cellStyle name="Normal 2 12 7" xfId="100"/>
    <cellStyle name="Normal 2 12 8" xfId="101"/>
    <cellStyle name="Normal 2 13" xfId="102"/>
    <cellStyle name="Normal 2 13 2" xfId="103"/>
    <cellStyle name="Normal 2 14" xfId="104"/>
    <cellStyle name="Normal 2 14 2" xfId="105"/>
    <cellStyle name="Normal 2 15" xfId="106"/>
    <cellStyle name="Normal 2 15 2" xfId="107"/>
    <cellStyle name="Normal 2 16" xfId="108"/>
    <cellStyle name="Normal 2 17" xfId="109"/>
    <cellStyle name="Normal 2 18" xfId="110"/>
    <cellStyle name="Normal 2 2" xfId="111"/>
    <cellStyle name="Normal 2 2 10" xfId="112"/>
    <cellStyle name="Normal 2 2 11" xfId="172"/>
    <cellStyle name="Normal 2 2 12" xfId="603"/>
    <cellStyle name="Normal 2 2 2" xfId="113"/>
    <cellStyle name="Normal 2 2 2 2" xfId="114"/>
    <cellStyle name="Normal 2 2 2 3" xfId="115"/>
    <cellStyle name="Normal 2 2 2 4" xfId="116"/>
    <cellStyle name="Normal 2 2 2 5" xfId="117"/>
    <cellStyle name="Normal 2 2 2 6" xfId="118"/>
    <cellStyle name="Normal 2 2 2 7" xfId="119"/>
    <cellStyle name="Normal 2 2 3" xfId="120"/>
    <cellStyle name="Normal 2 2 4" xfId="121"/>
    <cellStyle name="Normal 2 2 5" xfId="122"/>
    <cellStyle name="Normal 2 2 6" xfId="123"/>
    <cellStyle name="Normal 2 2 7" xfId="124"/>
    <cellStyle name="Normal 2 2 8" xfId="125"/>
    <cellStyle name="Normal 2 2 9" xfId="126"/>
    <cellStyle name="Normal 2 3" xfId="127"/>
    <cellStyle name="Normal 2 3 2" xfId="128"/>
    <cellStyle name="Normal 2 3 3" xfId="129"/>
    <cellStyle name="Normal 2 3 4" xfId="604"/>
    <cellStyle name="Normal 2 4" xfId="130"/>
    <cellStyle name="Normal 2 4 2" xfId="131"/>
    <cellStyle name="Normal 2 4 3" xfId="132"/>
    <cellStyle name="Normal 2 4 4" xfId="605"/>
    <cellStyle name="Normal 2 4 5" xfId="606"/>
    <cellStyle name="Normal 2 5" xfId="133"/>
    <cellStyle name="Normal 2 5 2" xfId="134"/>
    <cellStyle name="Normal 2 5 3" xfId="135"/>
    <cellStyle name="Normal 2 6" xfId="136"/>
    <cellStyle name="Normal 2 6 2" xfId="137"/>
    <cellStyle name="Normal 2 7" xfId="138"/>
    <cellStyle name="Normal 2 7 2" xfId="139"/>
    <cellStyle name="Normal 2 8" xfId="140"/>
    <cellStyle name="Normal 2 8 2" xfId="141"/>
    <cellStyle name="Normal 2 9" xfId="142"/>
    <cellStyle name="Normal 2 9 2" xfId="143"/>
    <cellStyle name="Normal 3" xfId="144"/>
    <cellStyle name="Normal 3 2" xfId="145"/>
    <cellStyle name="Normal 3 2 2" xfId="146"/>
    <cellStyle name="Normal 3 2 3" xfId="607"/>
    <cellStyle name="Normal 3 2 4" xfId="608"/>
    <cellStyle name="Normal 3 3" xfId="147"/>
    <cellStyle name="Normal 3 4" xfId="609"/>
    <cellStyle name="Normal 3 5" xfId="610"/>
    <cellStyle name="Normal 4" xfId="148"/>
    <cellStyle name="Normal 4 2" xfId="149"/>
    <cellStyle name="Normal 4 3" xfId="150"/>
    <cellStyle name="Normal 4 4" xfId="611"/>
    <cellStyle name="Normal 5" xfId="151"/>
    <cellStyle name="Normal 5 2" xfId="152"/>
    <cellStyle name="Normal 6" xfId="153"/>
    <cellStyle name="Normal 6 2" xfId="154"/>
    <cellStyle name="Normal 7" xfId="155"/>
    <cellStyle name="Normal 7 2" xfId="156"/>
    <cellStyle name="Normal 8" xfId="157"/>
    <cellStyle name="Normal 8 2" xfId="158"/>
    <cellStyle name="Normal 9" xfId="159"/>
    <cellStyle name="Normal 9 2" xfId="1264"/>
    <cellStyle name="Normal_2006-07 GASB Draft" xfId="3"/>
    <cellStyle name="Normal_SNP" xfId="5"/>
    <cellStyle name="Note 2" xfId="160"/>
    <cellStyle name="Note 2 2" xfId="161"/>
    <cellStyle name="Note 2 3" xfId="162"/>
    <cellStyle name="Note 2 3 10" xfId="612"/>
    <cellStyle name="Note 2 3 10 2" xfId="613"/>
    <cellStyle name="Note 2 3 11" xfId="614"/>
    <cellStyle name="Note 2 3 11 2" xfId="615"/>
    <cellStyle name="Note 2 3 12" xfId="616"/>
    <cellStyle name="Note 2 3 12 2" xfId="617"/>
    <cellStyle name="Note 2 3 13" xfId="618"/>
    <cellStyle name="Note 2 3 13 2" xfId="619"/>
    <cellStyle name="Note 2 3 14" xfId="620"/>
    <cellStyle name="Note 2 3 14 2" xfId="621"/>
    <cellStyle name="Note 2 3 15" xfId="622"/>
    <cellStyle name="Note 2 3 15 2" xfId="623"/>
    <cellStyle name="Note 2 3 16" xfId="624"/>
    <cellStyle name="Note 2 3 16 2" xfId="625"/>
    <cellStyle name="Note 2 3 17" xfId="626"/>
    <cellStyle name="Note 2 3 17 2" xfId="627"/>
    <cellStyle name="Note 2 3 18" xfId="628"/>
    <cellStyle name="Note 2 3 18 2" xfId="629"/>
    <cellStyle name="Note 2 3 19" xfId="630"/>
    <cellStyle name="Note 2 3 19 2" xfId="631"/>
    <cellStyle name="Note 2 3 2" xfId="632"/>
    <cellStyle name="Note 2 3 2 2" xfId="633"/>
    <cellStyle name="Note 2 3 20" xfId="634"/>
    <cellStyle name="Note 2 3 20 2" xfId="635"/>
    <cellStyle name="Note 2 3 21" xfId="636"/>
    <cellStyle name="Note 2 3 21 2" xfId="637"/>
    <cellStyle name="Note 2 3 22" xfId="638"/>
    <cellStyle name="Note 2 3 22 2" xfId="639"/>
    <cellStyle name="Note 2 3 23" xfId="640"/>
    <cellStyle name="Note 2 3 23 2" xfId="641"/>
    <cellStyle name="Note 2 3 24" xfId="642"/>
    <cellStyle name="Note 2 3 24 2" xfId="643"/>
    <cellStyle name="Note 2 3 25" xfId="644"/>
    <cellStyle name="Note 2 3 25 2" xfId="645"/>
    <cellStyle name="Note 2 3 26" xfId="646"/>
    <cellStyle name="Note 2 3 26 2" xfId="647"/>
    <cellStyle name="Note 2 3 27" xfId="648"/>
    <cellStyle name="Note 2 3 27 2" xfId="649"/>
    <cellStyle name="Note 2 3 28" xfId="650"/>
    <cellStyle name="Note 2 3 28 2" xfId="651"/>
    <cellStyle name="Note 2 3 29" xfId="652"/>
    <cellStyle name="Note 2 3 29 2" xfId="653"/>
    <cellStyle name="Note 2 3 3" xfId="654"/>
    <cellStyle name="Note 2 3 3 2" xfId="655"/>
    <cellStyle name="Note 2 3 30" xfId="656"/>
    <cellStyle name="Note 2 3 30 2" xfId="657"/>
    <cellStyle name="Note 2 3 31" xfId="658"/>
    <cellStyle name="Note 2 3 31 2" xfId="659"/>
    <cellStyle name="Note 2 3 32" xfId="660"/>
    <cellStyle name="Note 2 3 32 2" xfId="661"/>
    <cellStyle name="Note 2 3 33" xfId="662"/>
    <cellStyle name="Note 2 3 33 2" xfId="663"/>
    <cellStyle name="Note 2 3 34" xfId="664"/>
    <cellStyle name="Note 2 3 34 2" xfId="665"/>
    <cellStyle name="Note 2 3 35" xfId="666"/>
    <cellStyle name="Note 2 3 35 2" xfId="667"/>
    <cellStyle name="Note 2 3 36" xfId="668"/>
    <cellStyle name="Note 2 3 36 2" xfId="669"/>
    <cellStyle name="Note 2 3 37" xfId="670"/>
    <cellStyle name="Note 2 3 37 2" xfId="671"/>
    <cellStyle name="Note 2 3 38" xfId="672"/>
    <cellStyle name="Note 2 3 38 2" xfId="673"/>
    <cellStyle name="Note 2 3 39" xfId="674"/>
    <cellStyle name="Note 2 3 39 2" xfId="675"/>
    <cellStyle name="Note 2 3 4" xfId="676"/>
    <cellStyle name="Note 2 3 4 2" xfId="677"/>
    <cellStyle name="Note 2 3 40" xfId="678"/>
    <cellStyle name="Note 2 3 40 2" xfId="679"/>
    <cellStyle name="Note 2 3 41" xfId="680"/>
    <cellStyle name="Note 2 3 41 2" xfId="681"/>
    <cellStyle name="Note 2 3 42" xfId="682"/>
    <cellStyle name="Note 2 3 42 2" xfId="683"/>
    <cellStyle name="Note 2 3 43" xfId="684"/>
    <cellStyle name="Note 2 3 43 2" xfId="685"/>
    <cellStyle name="Note 2 3 44" xfId="686"/>
    <cellStyle name="Note 2 3 44 2" xfId="687"/>
    <cellStyle name="Note 2 3 45" xfId="688"/>
    <cellStyle name="Note 2 3 45 2" xfId="689"/>
    <cellStyle name="Note 2 3 46" xfId="690"/>
    <cellStyle name="Note 2 3 46 2" xfId="691"/>
    <cellStyle name="Note 2 3 47" xfId="692"/>
    <cellStyle name="Note 2 3 47 2" xfId="693"/>
    <cellStyle name="Note 2 3 48" xfId="694"/>
    <cellStyle name="Note 2 3 48 2" xfId="695"/>
    <cellStyle name="Note 2 3 49" xfId="696"/>
    <cellStyle name="Note 2 3 49 2" xfId="697"/>
    <cellStyle name="Note 2 3 5" xfId="698"/>
    <cellStyle name="Note 2 3 5 2" xfId="699"/>
    <cellStyle name="Note 2 3 50" xfId="700"/>
    <cellStyle name="Note 2 3 50 2" xfId="701"/>
    <cellStyle name="Note 2 3 51" xfId="702"/>
    <cellStyle name="Note 2 3 51 2" xfId="703"/>
    <cellStyle name="Note 2 3 52" xfId="704"/>
    <cellStyle name="Note 2 3 52 2" xfId="705"/>
    <cellStyle name="Note 2 3 53" xfId="706"/>
    <cellStyle name="Note 2 3 54" xfId="707"/>
    <cellStyle name="Note 2 3 55" xfId="708"/>
    <cellStyle name="Note 2 3 56" xfId="709"/>
    <cellStyle name="Note 2 3 57" xfId="710"/>
    <cellStyle name="Note 2 3 58" xfId="1297"/>
    <cellStyle name="Note 2 3 59" xfId="1298"/>
    <cellStyle name="Note 2 3 6" xfId="711"/>
    <cellStyle name="Note 2 3 6 2" xfId="712"/>
    <cellStyle name="Note 2 3 60" xfId="1299"/>
    <cellStyle name="Note 2 3 61" xfId="1300"/>
    <cellStyle name="Note 2 3 7" xfId="713"/>
    <cellStyle name="Note 2 3 7 2" xfId="714"/>
    <cellStyle name="Note 2 3 8" xfId="715"/>
    <cellStyle name="Note 2 3 8 2" xfId="716"/>
    <cellStyle name="Note 2 3 9" xfId="717"/>
    <cellStyle name="Note 2 3 9 2" xfId="718"/>
    <cellStyle name="Note 2 4" xfId="163"/>
    <cellStyle name="Note 2 4 10" xfId="719"/>
    <cellStyle name="Note 2 4 10 2" xfId="720"/>
    <cellStyle name="Note 2 4 11" xfId="721"/>
    <cellStyle name="Note 2 4 11 2" xfId="722"/>
    <cellStyle name="Note 2 4 12" xfId="723"/>
    <cellStyle name="Note 2 4 12 2" xfId="724"/>
    <cellStyle name="Note 2 4 13" xfId="725"/>
    <cellStyle name="Note 2 4 13 2" xfId="726"/>
    <cellStyle name="Note 2 4 14" xfId="727"/>
    <cellStyle name="Note 2 4 14 2" xfId="728"/>
    <cellStyle name="Note 2 4 15" xfId="729"/>
    <cellStyle name="Note 2 4 15 2" xfId="730"/>
    <cellStyle name="Note 2 4 16" xfId="731"/>
    <cellStyle name="Note 2 4 16 2" xfId="732"/>
    <cellStyle name="Note 2 4 17" xfId="733"/>
    <cellStyle name="Note 2 4 17 2" xfId="734"/>
    <cellStyle name="Note 2 4 18" xfId="735"/>
    <cellStyle name="Note 2 4 18 2" xfId="736"/>
    <cellStyle name="Note 2 4 19" xfId="737"/>
    <cellStyle name="Note 2 4 19 2" xfId="738"/>
    <cellStyle name="Note 2 4 2" xfId="739"/>
    <cellStyle name="Note 2 4 2 2" xfId="740"/>
    <cellStyle name="Note 2 4 20" xfId="741"/>
    <cellStyle name="Note 2 4 20 2" xfId="742"/>
    <cellStyle name="Note 2 4 21" xfId="743"/>
    <cellStyle name="Note 2 4 21 2" xfId="744"/>
    <cellStyle name="Note 2 4 22" xfId="745"/>
    <cellStyle name="Note 2 4 22 2" xfId="746"/>
    <cellStyle name="Note 2 4 23" xfId="747"/>
    <cellStyle name="Note 2 4 23 2" xfId="748"/>
    <cellStyle name="Note 2 4 24" xfId="749"/>
    <cellStyle name="Note 2 4 24 2" xfId="750"/>
    <cellStyle name="Note 2 4 25" xfId="751"/>
    <cellStyle name="Note 2 4 25 2" xfId="752"/>
    <cellStyle name="Note 2 4 26" xfId="753"/>
    <cellStyle name="Note 2 4 26 2" xfId="754"/>
    <cellStyle name="Note 2 4 27" xfId="755"/>
    <cellStyle name="Note 2 4 27 2" xfId="756"/>
    <cellStyle name="Note 2 4 28" xfId="757"/>
    <cellStyle name="Note 2 4 28 2" xfId="758"/>
    <cellStyle name="Note 2 4 29" xfId="759"/>
    <cellStyle name="Note 2 4 29 2" xfId="760"/>
    <cellStyle name="Note 2 4 3" xfId="761"/>
    <cellStyle name="Note 2 4 3 2" xfId="762"/>
    <cellStyle name="Note 2 4 30" xfId="763"/>
    <cellStyle name="Note 2 4 30 2" xfId="764"/>
    <cellStyle name="Note 2 4 31" xfId="765"/>
    <cellStyle name="Note 2 4 31 2" xfId="766"/>
    <cellStyle name="Note 2 4 32" xfId="767"/>
    <cellStyle name="Note 2 4 32 2" xfId="768"/>
    <cellStyle name="Note 2 4 33" xfId="769"/>
    <cellStyle name="Note 2 4 33 2" xfId="770"/>
    <cellStyle name="Note 2 4 34" xfId="771"/>
    <cellStyle name="Note 2 4 34 2" xfId="772"/>
    <cellStyle name="Note 2 4 35" xfId="773"/>
    <cellStyle name="Note 2 4 35 2" xfId="774"/>
    <cellStyle name="Note 2 4 36" xfId="775"/>
    <cellStyle name="Note 2 4 36 2" xfId="776"/>
    <cellStyle name="Note 2 4 37" xfId="777"/>
    <cellStyle name="Note 2 4 37 2" xfId="778"/>
    <cellStyle name="Note 2 4 38" xfId="779"/>
    <cellStyle name="Note 2 4 38 2" xfId="780"/>
    <cellStyle name="Note 2 4 39" xfId="781"/>
    <cellStyle name="Note 2 4 39 2" xfId="782"/>
    <cellStyle name="Note 2 4 4" xfId="783"/>
    <cellStyle name="Note 2 4 4 2" xfId="784"/>
    <cellStyle name="Note 2 4 40" xfId="785"/>
    <cellStyle name="Note 2 4 40 2" xfId="786"/>
    <cellStyle name="Note 2 4 41" xfId="787"/>
    <cellStyle name="Note 2 4 41 2" xfId="788"/>
    <cellStyle name="Note 2 4 42" xfId="789"/>
    <cellStyle name="Note 2 4 42 2" xfId="790"/>
    <cellStyle name="Note 2 4 43" xfId="791"/>
    <cellStyle name="Note 2 4 43 2" xfId="792"/>
    <cellStyle name="Note 2 4 44" xfId="793"/>
    <cellStyle name="Note 2 4 44 2" xfId="794"/>
    <cellStyle name="Note 2 4 45" xfId="795"/>
    <cellStyle name="Note 2 4 45 2" xfId="796"/>
    <cellStyle name="Note 2 4 46" xfId="797"/>
    <cellStyle name="Note 2 4 46 2" xfId="798"/>
    <cellStyle name="Note 2 4 47" xfId="799"/>
    <cellStyle name="Note 2 4 47 2" xfId="800"/>
    <cellStyle name="Note 2 4 48" xfId="801"/>
    <cellStyle name="Note 2 4 48 2" xfId="802"/>
    <cellStyle name="Note 2 4 49" xfId="803"/>
    <cellStyle name="Note 2 4 49 2" xfId="804"/>
    <cellStyle name="Note 2 4 5" xfId="805"/>
    <cellStyle name="Note 2 4 5 2" xfId="806"/>
    <cellStyle name="Note 2 4 50" xfId="807"/>
    <cellStyle name="Note 2 4 50 2" xfId="808"/>
    <cellStyle name="Note 2 4 51" xfId="809"/>
    <cellStyle name="Note 2 4 51 2" xfId="810"/>
    <cellStyle name="Note 2 4 52" xfId="811"/>
    <cellStyle name="Note 2 4 52 2" xfId="812"/>
    <cellStyle name="Note 2 4 53" xfId="813"/>
    <cellStyle name="Note 2 4 54" xfId="814"/>
    <cellStyle name="Note 2 4 55" xfId="815"/>
    <cellStyle name="Note 2 4 56" xfId="816"/>
    <cellStyle name="Note 2 4 57" xfId="817"/>
    <cellStyle name="Note 2 4 58" xfId="1301"/>
    <cellStyle name="Note 2 4 59" xfId="1302"/>
    <cellStyle name="Note 2 4 6" xfId="818"/>
    <cellStyle name="Note 2 4 6 2" xfId="819"/>
    <cellStyle name="Note 2 4 60" xfId="1303"/>
    <cellStyle name="Note 2 4 61" xfId="1304"/>
    <cellStyle name="Note 2 4 7" xfId="820"/>
    <cellStyle name="Note 2 4 7 2" xfId="821"/>
    <cellStyle name="Note 2 4 8" xfId="822"/>
    <cellStyle name="Note 2 4 8 2" xfId="823"/>
    <cellStyle name="Note 2 4 9" xfId="824"/>
    <cellStyle name="Note 2 4 9 2" xfId="825"/>
    <cellStyle name="Note 2 5" xfId="826"/>
    <cellStyle name="Note 2 5 2" xfId="827"/>
    <cellStyle name="Note 2 5 3" xfId="1305"/>
    <cellStyle name="Note 2 5 4" xfId="1306"/>
    <cellStyle name="Note 2 5 5" xfId="1307"/>
    <cellStyle name="Note 2 5 6" xfId="1308"/>
    <cellStyle name="Note 2 6" xfId="828"/>
    <cellStyle name="Note 2 6 2" xfId="829"/>
    <cellStyle name="Note 2 6 3" xfId="1309"/>
    <cellStyle name="Note 2 6 4" xfId="1310"/>
    <cellStyle name="Note 2 6 5" xfId="1311"/>
    <cellStyle name="Note 2 6 6" xfId="1312"/>
    <cellStyle name="Note 2 7" xfId="830"/>
    <cellStyle name="Note 2 7 2" xfId="831"/>
    <cellStyle name="Note 2 7 3" xfId="1313"/>
    <cellStyle name="Note 2 7 4" xfId="1314"/>
    <cellStyle name="Note 2 7 5" xfId="1315"/>
    <cellStyle name="Note 2 7 6" xfId="1316"/>
    <cellStyle name="Note 2 8" xfId="832"/>
    <cellStyle name="Note 3" xfId="164"/>
    <cellStyle name="Output 2" xfId="165"/>
    <cellStyle name="Output 2 10" xfId="833"/>
    <cellStyle name="Output 2 10 2" xfId="834"/>
    <cellStyle name="Output 2 11" xfId="835"/>
    <cellStyle name="Output 2 11 2" xfId="836"/>
    <cellStyle name="Output 2 12" xfId="837"/>
    <cellStyle name="Output 2 12 2" xfId="838"/>
    <cellStyle name="Output 2 13" xfId="839"/>
    <cellStyle name="Output 2 13 2" xfId="840"/>
    <cellStyle name="Output 2 14" xfId="841"/>
    <cellStyle name="Output 2 14 2" xfId="842"/>
    <cellStyle name="Output 2 15" xfId="843"/>
    <cellStyle name="Output 2 15 2" xfId="844"/>
    <cellStyle name="Output 2 16" xfId="845"/>
    <cellStyle name="Output 2 16 2" xfId="846"/>
    <cellStyle name="Output 2 17" xfId="847"/>
    <cellStyle name="Output 2 17 2" xfId="848"/>
    <cellStyle name="Output 2 18" xfId="849"/>
    <cellStyle name="Output 2 18 2" xfId="850"/>
    <cellStyle name="Output 2 19" xfId="851"/>
    <cellStyle name="Output 2 19 2" xfId="852"/>
    <cellStyle name="Output 2 2" xfId="166"/>
    <cellStyle name="Output 2 2 10" xfId="853"/>
    <cellStyle name="Output 2 2 10 2" xfId="854"/>
    <cellStyle name="Output 2 2 11" xfId="855"/>
    <cellStyle name="Output 2 2 11 2" xfId="856"/>
    <cellStyle name="Output 2 2 12" xfId="857"/>
    <cellStyle name="Output 2 2 12 2" xfId="858"/>
    <cellStyle name="Output 2 2 13" xfId="859"/>
    <cellStyle name="Output 2 2 13 2" xfId="860"/>
    <cellStyle name="Output 2 2 14" xfId="861"/>
    <cellStyle name="Output 2 2 14 2" xfId="862"/>
    <cellStyle name="Output 2 2 15" xfId="863"/>
    <cellStyle name="Output 2 2 15 2" xfId="864"/>
    <cellStyle name="Output 2 2 16" xfId="865"/>
    <cellStyle name="Output 2 2 16 2" xfId="866"/>
    <cellStyle name="Output 2 2 17" xfId="867"/>
    <cellStyle name="Output 2 2 17 2" xfId="868"/>
    <cellStyle name="Output 2 2 18" xfId="869"/>
    <cellStyle name="Output 2 2 18 2" xfId="870"/>
    <cellStyle name="Output 2 2 19" xfId="871"/>
    <cellStyle name="Output 2 2 19 2" xfId="872"/>
    <cellStyle name="Output 2 2 2" xfId="873"/>
    <cellStyle name="Output 2 2 2 2" xfId="874"/>
    <cellStyle name="Output 2 2 20" xfId="875"/>
    <cellStyle name="Output 2 2 20 2" xfId="876"/>
    <cellStyle name="Output 2 2 21" xfId="877"/>
    <cellStyle name="Output 2 2 21 2" xfId="878"/>
    <cellStyle name="Output 2 2 22" xfId="879"/>
    <cellStyle name="Output 2 2 22 2" xfId="880"/>
    <cellStyle name="Output 2 2 23" xfId="881"/>
    <cellStyle name="Output 2 2 23 2" xfId="882"/>
    <cellStyle name="Output 2 2 24" xfId="883"/>
    <cellStyle name="Output 2 2 24 2" xfId="884"/>
    <cellStyle name="Output 2 2 25" xfId="885"/>
    <cellStyle name="Output 2 2 25 2" xfId="886"/>
    <cellStyle name="Output 2 2 26" xfId="887"/>
    <cellStyle name="Output 2 2 26 2" xfId="888"/>
    <cellStyle name="Output 2 2 27" xfId="889"/>
    <cellStyle name="Output 2 2 27 2" xfId="890"/>
    <cellStyle name="Output 2 2 28" xfId="891"/>
    <cellStyle name="Output 2 2 28 2" xfId="892"/>
    <cellStyle name="Output 2 2 29" xfId="893"/>
    <cellStyle name="Output 2 2 29 2" xfId="894"/>
    <cellStyle name="Output 2 2 3" xfId="895"/>
    <cellStyle name="Output 2 2 3 2" xfId="896"/>
    <cellStyle name="Output 2 2 30" xfId="897"/>
    <cellStyle name="Output 2 2 30 2" xfId="898"/>
    <cellStyle name="Output 2 2 31" xfId="899"/>
    <cellStyle name="Output 2 2 31 2" xfId="900"/>
    <cellStyle name="Output 2 2 32" xfId="901"/>
    <cellStyle name="Output 2 2 32 2" xfId="902"/>
    <cellStyle name="Output 2 2 33" xfId="903"/>
    <cellStyle name="Output 2 2 33 2" xfId="904"/>
    <cellStyle name="Output 2 2 34" xfId="905"/>
    <cellStyle name="Output 2 2 34 2" xfId="906"/>
    <cellStyle name="Output 2 2 35" xfId="907"/>
    <cellStyle name="Output 2 2 35 2" xfId="908"/>
    <cellStyle name="Output 2 2 36" xfId="909"/>
    <cellStyle name="Output 2 2 36 2" xfId="910"/>
    <cellStyle name="Output 2 2 37" xfId="911"/>
    <cellStyle name="Output 2 2 37 2" xfId="912"/>
    <cellStyle name="Output 2 2 38" xfId="913"/>
    <cellStyle name="Output 2 2 38 2" xfId="914"/>
    <cellStyle name="Output 2 2 39" xfId="915"/>
    <cellStyle name="Output 2 2 39 2" xfId="916"/>
    <cellStyle name="Output 2 2 4" xfId="917"/>
    <cellStyle name="Output 2 2 4 2" xfId="918"/>
    <cellStyle name="Output 2 2 40" xfId="919"/>
    <cellStyle name="Output 2 2 40 2" xfId="920"/>
    <cellStyle name="Output 2 2 41" xfId="921"/>
    <cellStyle name="Output 2 2 41 2" xfId="922"/>
    <cellStyle name="Output 2 2 42" xfId="923"/>
    <cellStyle name="Output 2 2 42 2" xfId="924"/>
    <cellStyle name="Output 2 2 43" xfId="925"/>
    <cellStyle name="Output 2 2 43 2" xfId="926"/>
    <cellStyle name="Output 2 2 44" xfId="927"/>
    <cellStyle name="Output 2 2 44 2" xfId="928"/>
    <cellStyle name="Output 2 2 45" xfId="929"/>
    <cellStyle name="Output 2 2 45 2" xfId="930"/>
    <cellStyle name="Output 2 2 46" xfId="931"/>
    <cellStyle name="Output 2 2 46 2" xfId="932"/>
    <cellStyle name="Output 2 2 47" xfId="933"/>
    <cellStyle name="Output 2 2 47 2" xfId="934"/>
    <cellStyle name="Output 2 2 48" xfId="935"/>
    <cellStyle name="Output 2 2 48 2" xfId="936"/>
    <cellStyle name="Output 2 2 49" xfId="937"/>
    <cellStyle name="Output 2 2 49 2" xfId="938"/>
    <cellStyle name="Output 2 2 5" xfId="939"/>
    <cellStyle name="Output 2 2 5 2" xfId="940"/>
    <cellStyle name="Output 2 2 50" xfId="941"/>
    <cellStyle name="Output 2 2 50 2" xfId="942"/>
    <cellStyle name="Output 2 2 51" xfId="943"/>
    <cellStyle name="Output 2 2 51 2" xfId="944"/>
    <cellStyle name="Output 2 2 52" xfId="945"/>
    <cellStyle name="Output 2 2 52 2" xfId="946"/>
    <cellStyle name="Output 2 2 53" xfId="947"/>
    <cellStyle name="Output 2 2 54" xfId="948"/>
    <cellStyle name="Output 2 2 55" xfId="949"/>
    <cellStyle name="Output 2 2 56" xfId="950"/>
    <cellStyle name="Output 2 2 57" xfId="951"/>
    <cellStyle name="Output 2 2 58" xfId="1317"/>
    <cellStyle name="Output 2 2 59" xfId="1318"/>
    <cellStyle name="Output 2 2 6" xfId="952"/>
    <cellStyle name="Output 2 2 6 2" xfId="953"/>
    <cellStyle name="Output 2 2 60" xfId="1319"/>
    <cellStyle name="Output 2 2 61" xfId="1320"/>
    <cellStyle name="Output 2 2 7" xfId="954"/>
    <cellStyle name="Output 2 2 7 2" xfId="955"/>
    <cellStyle name="Output 2 2 8" xfId="956"/>
    <cellStyle name="Output 2 2 8 2" xfId="957"/>
    <cellStyle name="Output 2 2 9" xfId="958"/>
    <cellStyle name="Output 2 2 9 2" xfId="959"/>
    <cellStyle name="Output 2 20" xfId="960"/>
    <cellStyle name="Output 2 20 2" xfId="961"/>
    <cellStyle name="Output 2 21" xfId="962"/>
    <cellStyle name="Output 2 21 2" xfId="963"/>
    <cellStyle name="Output 2 22" xfId="964"/>
    <cellStyle name="Output 2 22 2" xfId="965"/>
    <cellStyle name="Output 2 23" xfId="966"/>
    <cellStyle name="Output 2 23 2" xfId="967"/>
    <cellStyle name="Output 2 24" xfId="968"/>
    <cellStyle name="Output 2 24 2" xfId="969"/>
    <cellStyle name="Output 2 25" xfId="970"/>
    <cellStyle name="Output 2 25 2" xfId="971"/>
    <cellStyle name="Output 2 26" xfId="972"/>
    <cellStyle name="Output 2 26 2" xfId="973"/>
    <cellStyle name="Output 2 27" xfId="974"/>
    <cellStyle name="Output 2 27 2" xfId="975"/>
    <cellStyle name="Output 2 28" xfId="976"/>
    <cellStyle name="Output 2 28 2" xfId="977"/>
    <cellStyle name="Output 2 29" xfId="978"/>
    <cellStyle name="Output 2 29 2" xfId="979"/>
    <cellStyle name="Output 2 3" xfId="980"/>
    <cellStyle name="Output 2 3 2" xfId="981"/>
    <cellStyle name="Output 2 3 3" xfId="1321"/>
    <cellStyle name="Output 2 3 4" xfId="1322"/>
    <cellStyle name="Output 2 3 5" xfId="1323"/>
    <cellStyle name="Output 2 3 6" xfId="1324"/>
    <cellStyle name="Output 2 30" xfId="982"/>
    <cellStyle name="Output 2 30 2" xfId="983"/>
    <cellStyle name="Output 2 31" xfId="984"/>
    <cellStyle name="Output 2 31 2" xfId="985"/>
    <cellStyle name="Output 2 32" xfId="986"/>
    <cellStyle name="Output 2 32 2" xfId="987"/>
    <cellStyle name="Output 2 33" xfId="988"/>
    <cellStyle name="Output 2 33 2" xfId="989"/>
    <cellStyle name="Output 2 34" xfId="990"/>
    <cellStyle name="Output 2 34 2" xfId="991"/>
    <cellStyle name="Output 2 35" xfId="992"/>
    <cellStyle name="Output 2 35 2" xfId="993"/>
    <cellStyle name="Output 2 36" xfId="994"/>
    <cellStyle name="Output 2 36 2" xfId="995"/>
    <cellStyle name="Output 2 37" xfId="996"/>
    <cellStyle name="Output 2 37 2" xfId="997"/>
    <cellStyle name="Output 2 38" xfId="998"/>
    <cellStyle name="Output 2 38 2" xfId="999"/>
    <cellStyle name="Output 2 39" xfId="1000"/>
    <cellStyle name="Output 2 39 2" xfId="1001"/>
    <cellStyle name="Output 2 4" xfId="1002"/>
    <cellStyle name="Output 2 4 2" xfId="1003"/>
    <cellStyle name="Output 2 4 3" xfId="1325"/>
    <cellStyle name="Output 2 4 4" xfId="1326"/>
    <cellStyle name="Output 2 4 5" xfId="1327"/>
    <cellStyle name="Output 2 4 6" xfId="1328"/>
    <cellStyle name="Output 2 40" xfId="1004"/>
    <cellStyle name="Output 2 40 2" xfId="1005"/>
    <cellStyle name="Output 2 41" xfId="1006"/>
    <cellStyle name="Output 2 41 2" xfId="1007"/>
    <cellStyle name="Output 2 42" xfId="1008"/>
    <cellStyle name="Output 2 42 2" xfId="1009"/>
    <cellStyle name="Output 2 43" xfId="1010"/>
    <cellStyle name="Output 2 43 2" xfId="1011"/>
    <cellStyle name="Output 2 44" xfId="1012"/>
    <cellStyle name="Output 2 44 2" xfId="1013"/>
    <cellStyle name="Output 2 45" xfId="1014"/>
    <cellStyle name="Output 2 45 2" xfId="1015"/>
    <cellStyle name="Output 2 46" xfId="1016"/>
    <cellStyle name="Output 2 46 2" xfId="1017"/>
    <cellStyle name="Output 2 47" xfId="1018"/>
    <cellStyle name="Output 2 47 2" xfId="1019"/>
    <cellStyle name="Output 2 48" xfId="1020"/>
    <cellStyle name="Output 2 48 2" xfId="1021"/>
    <cellStyle name="Output 2 49" xfId="1022"/>
    <cellStyle name="Output 2 49 2" xfId="1023"/>
    <cellStyle name="Output 2 5" xfId="1024"/>
    <cellStyle name="Output 2 5 2" xfId="1025"/>
    <cellStyle name="Output 2 5 3" xfId="1329"/>
    <cellStyle name="Output 2 5 4" xfId="1330"/>
    <cellStyle name="Output 2 5 5" xfId="1331"/>
    <cellStyle name="Output 2 5 6" xfId="1332"/>
    <cellStyle name="Output 2 50" xfId="1026"/>
    <cellStyle name="Output 2 50 2" xfId="1027"/>
    <cellStyle name="Output 2 51" xfId="1028"/>
    <cellStyle name="Output 2 51 2" xfId="1029"/>
    <cellStyle name="Output 2 52" xfId="1030"/>
    <cellStyle name="Output 2 52 2" xfId="1031"/>
    <cellStyle name="Output 2 53" xfId="1032"/>
    <cellStyle name="Output 2 53 2" xfId="1033"/>
    <cellStyle name="Output 2 54" xfId="1034"/>
    <cellStyle name="Output 2 55" xfId="1035"/>
    <cellStyle name="Output 2 56" xfId="1036"/>
    <cellStyle name="Output 2 57" xfId="1037"/>
    <cellStyle name="Output 2 58" xfId="1038"/>
    <cellStyle name="Output 2 6" xfId="1039"/>
    <cellStyle name="Output 2 6 2" xfId="1040"/>
    <cellStyle name="Output 2 7" xfId="1041"/>
    <cellStyle name="Output 2 7 2" xfId="1042"/>
    <cellStyle name="Output 2 8" xfId="1043"/>
    <cellStyle name="Output 2 8 2" xfId="1044"/>
    <cellStyle name="Output 2 9" xfId="1045"/>
    <cellStyle name="Output 2 9 2" xfId="1046"/>
    <cellStyle name="Percent 2" xfId="167"/>
    <cellStyle name="Percent 2 2" xfId="1047"/>
    <cellStyle name="Percent 2 3" xfId="1048"/>
    <cellStyle name="Title 2" xfId="168"/>
    <cellStyle name="Total 2" xfId="169"/>
    <cellStyle name="Total 2 10" xfId="1049"/>
    <cellStyle name="Total 2 10 2" xfId="1050"/>
    <cellStyle name="Total 2 11" xfId="1051"/>
    <cellStyle name="Total 2 11 2" xfId="1052"/>
    <cellStyle name="Total 2 12" xfId="1053"/>
    <cellStyle name="Total 2 12 2" xfId="1054"/>
    <cellStyle name="Total 2 13" xfId="1055"/>
    <cellStyle name="Total 2 13 2" xfId="1056"/>
    <cellStyle name="Total 2 14" xfId="1057"/>
    <cellStyle name="Total 2 14 2" xfId="1058"/>
    <cellStyle name="Total 2 15" xfId="1059"/>
    <cellStyle name="Total 2 15 2" xfId="1060"/>
    <cellStyle name="Total 2 16" xfId="1061"/>
    <cellStyle name="Total 2 16 2" xfId="1062"/>
    <cellStyle name="Total 2 17" xfId="1063"/>
    <cellStyle name="Total 2 17 2" xfId="1064"/>
    <cellStyle name="Total 2 18" xfId="1065"/>
    <cellStyle name="Total 2 18 2" xfId="1066"/>
    <cellStyle name="Total 2 19" xfId="1067"/>
    <cellStyle name="Total 2 19 2" xfId="1068"/>
    <cellStyle name="Total 2 2" xfId="170"/>
    <cellStyle name="Total 2 2 10" xfId="1069"/>
    <cellStyle name="Total 2 2 10 2" xfId="1070"/>
    <cellStyle name="Total 2 2 11" xfId="1071"/>
    <cellStyle name="Total 2 2 11 2" xfId="1072"/>
    <cellStyle name="Total 2 2 12" xfId="1073"/>
    <cellStyle name="Total 2 2 12 2" xfId="1074"/>
    <cellStyle name="Total 2 2 13" xfId="1075"/>
    <cellStyle name="Total 2 2 13 2" xfId="1076"/>
    <cellStyle name="Total 2 2 14" xfId="1077"/>
    <cellStyle name="Total 2 2 14 2" xfId="1078"/>
    <cellStyle name="Total 2 2 15" xfId="1079"/>
    <cellStyle name="Total 2 2 15 2" xfId="1080"/>
    <cellStyle name="Total 2 2 16" xfId="1081"/>
    <cellStyle name="Total 2 2 16 2" xfId="1082"/>
    <cellStyle name="Total 2 2 17" xfId="1083"/>
    <cellStyle name="Total 2 2 17 2" xfId="1084"/>
    <cellStyle name="Total 2 2 18" xfId="1085"/>
    <cellStyle name="Total 2 2 18 2" xfId="1086"/>
    <cellStyle name="Total 2 2 19" xfId="1087"/>
    <cellStyle name="Total 2 2 19 2" xfId="1088"/>
    <cellStyle name="Total 2 2 2" xfId="1089"/>
    <cellStyle name="Total 2 2 2 2" xfId="1090"/>
    <cellStyle name="Total 2 2 20" xfId="1091"/>
    <cellStyle name="Total 2 2 20 2" xfId="1092"/>
    <cellStyle name="Total 2 2 21" xfId="1093"/>
    <cellStyle name="Total 2 2 21 2" xfId="1094"/>
    <cellStyle name="Total 2 2 22" xfId="1095"/>
    <cellStyle name="Total 2 2 22 2" xfId="1096"/>
    <cellStyle name="Total 2 2 23" xfId="1097"/>
    <cellStyle name="Total 2 2 23 2" xfId="1098"/>
    <cellStyle name="Total 2 2 24" xfId="1099"/>
    <cellStyle name="Total 2 2 24 2" xfId="1100"/>
    <cellStyle name="Total 2 2 25" xfId="1101"/>
    <cellStyle name="Total 2 2 25 2" xfId="1102"/>
    <cellStyle name="Total 2 2 26" xfId="1103"/>
    <cellStyle name="Total 2 2 26 2" xfId="1104"/>
    <cellStyle name="Total 2 2 27" xfId="1105"/>
    <cellStyle name="Total 2 2 27 2" xfId="1106"/>
    <cellStyle name="Total 2 2 28" xfId="1107"/>
    <cellStyle name="Total 2 2 28 2" xfId="1108"/>
    <cellStyle name="Total 2 2 29" xfId="1109"/>
    <cellStyle name="Total 2 2 29 2" xfId="1110"/>
    <cellStyle name="Total 2 2 3" xfId="1111"/>
    <cellStyle name="Total 2 2 3 2" xfId="1112"/>
    <cellStyle name="Total 2 2 30" xfId="1113"/>
    <cellStyle name="Total 2 2 30 2" xfId="1114"/>
    <cellStyle name="Total 2 2 31" xfId="1115"/>
    <cellStyle name="Total 2 2 31 2" xfId="1116"/>
    <cellStyle name="Total 2 2 32" xfId="1117"/>
    <cellStyle name="Total 2 2 32 2" xfId="1118"/>
    <cellStyle name="Total 2 2 33" xfId="1119"/>
    <cellStyle name="Total 2 2 33 2" xfId="1120"/>
    <cellStyle name="Total 2 2 34" xfId="1121"/>
    <cellStyle name="Total 2 2 34 2" xfId="1122"/>
    <cellStyle name="Total 2 2 35" xfId="1123"/>
    <cellStyle name="Total 2 2 35 2" xfId="1124"/>
    <cellStyle name="Total 2 2 36" xfId="1125"/>
    <cellStyle name="Total 2 2 36 2" xfId="1126"/>
    <cellStyle name="Total 2 2 37" xfId="1127"/>
    <cellStyle name="Total 2 2 37 2" xfId="1128"/>
    <cellStyle name="Total 2 2 38" xfId="1129"/>
    <cellStyle name="Total 2 2 38 2" xfId="1130"/>
    <cellStyle name="Total 2 2 39" xfId="1131"/>
    <cellStyle name="Total 2 2 39 2" xfId="1132"/>
    <cellStyle name="Total 2 2 4" xfId="1133"/>
    <cellStyle name="Total 2 2 4 2" xfId="1134"/>
    <cellStyle name="Total 2 2 40" xfId="1135"/>
    <cellStyle name="Total 2 2 40 2" xfId="1136"/>
    <cellStyle name="Total 2 2 41" xfId="1137"/>
    <cellStyle name="Total 2 2 41 2" xfId="1138"/>
    <cellStyle name="Total 2 2 42" xfId="1139"/>
    <cellStyle name="Total 2 2 42 2" xfId="1140"/>
    <cellStyle name="Total 2 2 43" xfId="1141"/>
    <cellStyle name="Total 2 2 43 2" xfId="1142"/>
    <cellStyle name="Total 2 2 44" xfId="1143"/>
    <cellStyle name="Total 2 2 44 2" xfId="1144"/>
    <cellStyle name="Total 2 2 45" xfId="1145"/>
    <cellStyle name="Total 2 2 45 2" xfId="1146"/>
    <cellStyle name="Total 2 2 46" xfId="1147"/>
    <cellStyle name="Total 2 2 46 2" xfId="1148"/>
    <cellStyle name="Total 2 2 47" xfId="1149"/>
    <cellStyle name="Total 2 2 47 2" xfId="1150"/>
    <cellStyle name="Total 2 2 48" xfId="1151"/>
    <cellStyle name="Total 2 2 48 2" xfId="1152"/>
    <cellStyle name="Total 2 2 49" xfId="1153"/>
    <cellStyle name="Total 2 2 49 2" xfId="1154"/>
    <cellStyle name="Total 2 2 5" xfId="1155"/>
    <cellStyle name="Total 2 2 5 2" xfId="1156"/>
    <cellStyle name="Total 2 2 50" xfId="1157"/>
    <cellStyle name="Total 2 2 50 2" xfId="1158"/>
    <cellStyle name="Total 2 2 51" xfId="1159"/>
    <cellStyle name="Total 2 2 51 2" xfId="1160"/>
    <cellStyle name="Total 2 2 52" xfId="1161"/>
    <cellStyle name="Total 2 2 52 2" xfId="1162"/>
    <cellStyle name="Total 2 2 53" xfId="1163"/>
    <cellStyle name="Total 2 2 54" xfId="1164"/>
    <cellStyle name="Total 2 2 55" xfId="1165"/>
    <cellStyle name="Total 2 2 56" xfId="1166"/>
    <cellStyle name="Total 2 2 57" xfId="1167"/>
    <cellStyle name="Total 2 2 58" xfId="1333"/>
    <cellStyle name="Total 2 2 59" xfId="1334"/>
    <cellStyle name="Total 2 2 6" xfId="1168"/>
    <cellStyle name="Total 2 2 6 2" xfId="1169"/>
    <cellStyle name="Total 2 2 60" xfId="1335"/>
    <cellStyle name="Total 2 2 61" xfId="1336"/>
    <cellStyle name="Total 2 2 7" xfId="1170"/>
    <cellStyle name="Total 2 2 7 2" xfId="1171"/>
    <cellStyle name="Total 2 2 8" xfId="1172"/>
    <cellStyle name="Total 2 2 8 2" xfId="1173"/>
    <cellStyle name="Total 2 2 9" xfId="1174"/>
    <cellStyle name="Total 2 2 9 2" xfId="1175"/>
    <cellStyle name="Total 2 20" xfId="1176"/>
    <cellStyle name="Total 2 20 2" xfId="1177"/>
    <cellStyle name="Total 2 21" xfId="1178"/>
    <cellStyle name="Total 2 21 2" xfId="1179"/>
    <cellStyle name="Total 2 22" xfId="1180"/>
    <cellStyle name="Total 2 22 2" xfId="1181"/>
    <cellStyle name="Total 2 23" xfId="1182"/>
    <cellStyle name="Total 2 23 2" xfId="1183"/>
    <cellStyle name="Total 2 24" xfId="1184"/>
    <cellStyle name="Total 2 24 2" xfId="1185"/>
    <cellStyle name="Total 2 25" xfId="1186"/>
    <cellStyle name="Total 2 25 2" xfId="1187"/>
    <cellStyle name="Total 2 26" xfId="1188"/>
    <cellStyle name="Total 2 26 2" xfId="1189"/>
    <cellStyle name="Total 2 27" xfId="1190"/>
    <cellStyle name="Total 2 27 2" xfId="1191"/>
    <cellStyle name="Total 2 28" xfId="1192"/>
    <cellStyle name="Total 2 28 2" xfId="1193"/>
    <cellStyle name="Total 2 29" xfId="1194"/>
    <cellStyle name="Total 2 29 2" xfId="1195"/>
    <cellStyle name="Total 2 3" xfId="1196"/>
    <cellStyle name="Total 2 3 2" xfId="1197"/>
    <cellStyle name="Total 2 3 3" xfId="1337"/>
    <cellStyle name="Total 2 3 4" xfId="1338"/>
    <cellStyle name="Total 2 3 5" xfId="1339"/>
    <cellStyle name="Total 2 3 6" xfId="1340"/>
    <cellStyle name="Total 2 30" xfId="1198"/>
    <cellStyle name="Total 2 30 2" xfId="1199"/>
    <cellStyle name="Total 2 31" xfId="1200"/>
    <cellStyle name="Total 2 31 2" xfId="1201"/>
    <cellStyle name="Total 2 32" xfId="1202"/>
    <cellStyle name="Total 2 32 2" xfId="1203"/>
    <cellStyle name="Total 2 33" xfId="1204"/>
    <cellStyle name="Total 2 33 2" xfId="1205"/>
    <cellStyle name="Total 2 34" xfId="1206"/>
    <cellStyle name="Total 2 34 2" xfId="1207"/>
    <cellStyle name="Total 2 35" xfId="1208"/>
    <cellStyle name="Total 2 35 2" xfId="1209"/>
    <cellStyle name="Total 2 36" xfId="1210"/>
    <cellStyle name="Total 2 36 2" xfId="1211"/>
    <cellStyle name="Total 2 37" xfId="1212"/>
    <cellStyle name="Total 2 37 2" xfId="1213"/>
    <cellStyle name="Total 2 38" xfId="1214"/>
    <cellStyle name="Total 2 38 2" xfId="1215"/>
    <cellStyle name="Total 2 39" xfId="1216"/>
    <cellStyle name="Total 2 39 2" xfId="1217"/>
    <cellStyle name="Total 2 4" xfId="1218"/>
    <cellStyle name="Total 2 4 2" xfId="1219"/>
    <cellStyle name="Total 2 4 3" xfId="1341"/>
    <cellStyle name="Total 2 4 4" xfId="1342"/>
    <cellStyle name="Total 2 4 5" xfId="1343"/>
    <cellStyle name="Total 2 4 6" xfId="1344"/>
    <cellStyle name="Total 2 40" xfId="1220"/>
    <cellStyle name="Total 2 40 2" xfId="1221"/>
    <cellStyle name="Total 2 41" xfId="1222"/>
    <cellStyle name="Total 2 41 2" xfId="1223"/>
    <cellStyle name="Total 2 42" xfId="1224"/>
    <cellStyle name="Total 2 42 2" xfId="1225"/>
    <cellStyle name="Total 2 43" xfId="1226"/>
    <cellStyle name="Total 2 43 2" xfId="1227"/>
    <cellStyle name="Total 2 44" xfId="1228"/>
    <cellStyle name="Total 2 44 2" xfId="1229"/>
    <cellStyle name="Total 2 45" xfId="1230"/>
    <cellStyle name="Total 2 45 2" xfId="1231"/>
    <cellStyle name="Total 2 46" xfId="1232"/>
    <cellStyle name="Total 2 46 2" xfId="1233"/>
    <cellStyle name="Total 2 47" xfId="1234"/>
    <cellStyle name="Total 2 47 2" xfId="1235"/>
    <cellStyle name="Total 2 48" xfId="1236"/>
    <cellStyle name="Total 2 48 2" xfId="1237"/>
    <cellStyle name="Total 2 49" xfId="1238"/>
    <cellStyle name="Total 2 49 2" xfId="1239"/>
    <cellStyle name="Total 2 5" xfId="1240"/>
    <cellStyle name="Total 2 5 2" xfId="1241"/>
    <cellStyle name="Total 2 5 3" xfId="1345"/>
    <cellStyle name="Total 2 5 4" xfId="1346"/>
    <cellStyle name="Total 2 5 5" xfId="1347"/>
    <cellStyle name="Total 2 5 6" xfId="1348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6" xfId="1255"/>
    <cellStyle name="Total 2 6 2" xfId="1256"/>
    <cellStyle name="Total 2 7" xfId="1257"/>
    <cellStyle name="Total 2 7 2" xfId="1258"/>
    <cellStyle name="Total 2 8" xfId="1259"/>
    <cellStyle name="Total 2 8 2" xfId="1260"/>
    <cellStyle name="Total 2 9" xfId="1261"/>
    <cellStyle name="Total 2 9 2" xfId="1262"/>
    <cellStyle name="Warning Text 2" xfId="171"/>
  </cellStyles>
  <dxfs count="312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Work\Reports%20&amp;%20Surveys\AFR\2013-2014\College%20AFRs\Eastern%20Florida\Eastern%20Florida%202013-14%20AFR%20Workbook%202014%20v03%20JRD%207-31-14%20JRD%20REVISED%208-15-14%20JRD%2011-20-14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act Information"/>
      <sheetName val="Check Sheet"/>
      <sheetName val="Accounts by GL"/>
      <sheetName val="Adjustment Form"/>
      <sheetName val="DOEFSDownload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>
        <row r="3">
          <cell r="C3" t="str">
            <v>2014.v03</v>
          </cell>
        </row>
      </sheetData>
      <sheetData sheetId="1" refreshError="1"/>
      <sheetData sheetId="2">
        <row r="205">
          <cell r="O205">
            <v>2056124.85</v>
          </cell>
        </row>
      </sheetData>
      <sheetData sheetId="3" refreshError="1"/>
      <sheetData sheetId="4" refreshError="1"/>
      <sheetData sheetId="5" refreshError="1">
        <row r="9">
          <cell r="M9" t="str">
            <v>Unit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178"/>
  <sheetViews>
    <sheetView showGridLines="0" topLeftCell="D1" zoomScaleNormal="100" workbookViewId="0">
      <selection activeCell="F1" sqref="F1"/>
    </sheetView>
  </sheetViews>
  <sheetFormatPr defaultColWidth="11.140625" defaultRowHeight="12.75"/>
  <cols>
    <col min="1" max="1" width="3.42578125" style="1" hidden="1" customWidth="1"/>
    <col min="2" max="2" width="4.5703125" style="16" hidden="1" customWidth="1"/>
    <col min="3" max="3" width="2.7109375" style="16" hidden="1" customWidth="1"/>
    <col min="4" max="5" width="2" style="4" customWidth="1"/>
    <col min="6" max="8" width="11.140625" style="4"/>
    <col min="9" max="9" width="13.7109375" style="4" customWidth="1"/>
    <col min="10" max="10" width="12.140625" style="31" customWidth="1"/>
    <col min="11" max="11" width="16.140625" style="31" customWidth="1"/>
    <col min="12" max="12" width="14.7109375" style="31" customWidth="1"/>
    <col min="13" max="13" width="19" style="4" customWidth="1"/>
    <col min="14" max="14" width="0.85546875" style="4" customWidth="1"/>
    <col min="15" max="15" width="16" style="4" customWidth="1"/>
    <col min="16" max="16" width="17.85546875" style="4" customWidth="1"/>
    <col min="17" max="17" width="1.28515625" style="4" customWidth="1"/>
    <col min="18" max="18" width="18.42578125" style="260" bestFit="1" customWidth="1"/>
    <col min="19" max="16384" width="11.140625" style="4"/>
  </cols>
  <sheetData>
    <row r="1" spans="1:20" ht="28.5" customHeight="1" thickTop="1" thickBot="1">
      <c r="A1" s="173"/>
      <c r="B1" s="174"/>
      <c r="C1" s="237"/>
      <c r="D1" s="237"/>
      <c r="E1" s="237"/>
      <c r="F1" s="237"/>
      <c r="G1" s="237"/>
      <c r="H1" s="237"/>
      <c r="I1" s="237"/>
      <c r="J1" s="238" t="s">
        <v>125</v>
      </c>
      <c r="K1" s="237"/>
      <c r="L1" s="237"/>
      <c r="M1" s="237"/>
      <c r="N1" s="237"/>
      <c r="O1" s="237"/>
      <c r="P1" s="237"/>
      <c r="Q1" s="239"/>
      <c r="R1" s="240"/>
    </row>
    <row r="2" spans="1:20" ht="15.75" customHeight="1" thickTop="1">
      <c r="C2" s="41"/>
      <c r="D2" s="29"/>
      <c r="E2" s="29"/>
      <c r="F2" s="29"/>
      <c r="G2" s="29"/>
      <c r="H2" s="29"/>
      <c r="I2" s="29"/>
      <c r="J2" s="71"/>
      <c r="K2" s="71"/>
      <c r="L2" s="71"/>
      <c r="M2" s="29"/>
      <c r="N2" s="29"/>
      <c r="O2" s="175" t="s">
        <v>2</v>
      </c>
      <c r="P2" s="241" t="s">
        <v>333</v>
      </c>
      <c r="Q2" s="31"/>
      <c r="R2" s="240"/>
    </row>
    <row r="3" spans="1:20" ht="15" customHeight="1">
      <c r="B3" s="2"/>
      <c r="C3" s="176"/>
      <c r="D3" s="242"/>
      <c r="E3" s="242"/>
      <c r="F3" s="242"/>
      <c r="G3" s="242"/>
      <c r="H3" s="242"/>
      <c r="I3" s="242"/>
      <c r="J3" s="243" t="s">
        <v>126</v>
      </c>
      <c r="K3" s="242"/>
      <c r="L3" s="242"/>
      <c r="M3" s="242"/>
      <c r="N3" s="242"/>
      <c r="O3" s="242"/>
      <c r="P3" s="244"/>
      <c r="Q3" s="245"/>
      <c r="R3" s="240"/>
      <c r="T3" s="177"/>
    </row>
    <row r="4" spans="1:20" ht="12.75" customHeight="1">
      <c r="B4" s="2"/>
      <c r="C4" s="176"/>
      <c r="D4" s="242"/>
      <c r="E4" s="242"/>
      <c r="F4" s="242"/>
      <c r="G4" s="242"/>
      <c r="H4" s="242"/>
      <c r="I4" s="242"/>
      <c r="J4" s="246" t="s">
        <v>0</v>
      </c>
      <c r="K4" s="242"/>
      <c r="L4" s="242"/>
      <c r="M4" s="242"/>
      <c r="N4" s="242"/>
      <c r="O4" s="242"/>
      <c r="P4" s="244"/>
      <c r="Q4" s="245"/>
      <c r="R4" s="240"/>
    </row>
    <row r="5" spans="1:20" ht="12.75" customHeight="1">
      <c r="B5" s="2"/>
      <c r="C5" s="176"/>
      <c r="D5" s="24"/>
      <c r="E5" s="24"/>
      <c r="F5" s="24"/>
      <c r="G5" s="24"/>
      <c r="H5" s="24"/>
      <c r="I5" s="24"/>
      <c r="J5" s="247" t="s">
        <v>127</v>
      </c>
      <c r="K5" s="24"/>
      <c r="L5" s="24"/>
      <c r="M5" s="24"/>
      <c r="N5" s="24"/>
      <c r="O5" s="24"/>
      <c r="P5" s="248"/>
      <c r="Q5" s="249"/>
      <c r="R5" s="240"/>
    </row>
    <row r="6" spans="1:20" ht="12.75" customHeight="1">
      <c r="B6" s="2"/>
      <c r="C6" s="176"/>
      <c r="D6" s="250"/>
      <c r="E6" s="250"/>
      <c r="F6" s="250"/>
      <c r="G6" s="250"/>
      <c r="H6" s="250"/>
      <c r="I6" s="250"/>
      <c r="K6" s="251" t="s">
        <v>332</v>
      </c>
      <c r="L6" s="250"/>
      <c r="M6" s="250"/>
      <c r="N6" s="250"/>
      <c r="O6" s="250"/>
      <c r="P6" s="252"/>
      <c r="Q6" s="253"/>
      <c r="R6" s="254"/>
    </row>
    <row r="7" spans="1:20" s="50" customFormat="1" ht="7.5" customHeight="1">
      <c r="A7" s="9"/>
      <c r="B7" s="10"/>
      <c r="C7" s="56"/>
      <c r="D7" s="30"/>
      <c r="E7" s="30"/>
      <c r="F7" s="30"/>
      <c r="G7" s="30"/>
      <c r="H7" s="30"/>
      <c r="I7" s="30"/>
      <c r="J7" s="47"/>
      <c r="K7" s="47"/>
      <c r="L7" s="47"/>
      <c r="M7" s="47"/>
      <c r="N7" s="47"/>
      <c r="O7" s="48"/>
      <c r="P7" s="48"/>
      <c r="Q7" s="49"/>
      <c r="R7" s="254"/>
    </row>
    <row r="8" spans="1:20">
      <c r="C8" s="41"/>
      <c r="D8" s="11"/>
      <c r="E8" s="11"/>
      <c r="F8" s="11"/>
      <c r="G8" s="11"/>
      <c r="H8" s="11"/>
      <c r="I8" s="11"/>
      <c r="J8" s="12"/>
      <c r="K8" s="255" t="s">
        <v>3</v>
      </c>
      <c r="L8" s="255"/>
      <c r="M8" s="255" t="s">
        <v>3</v>
      </c>
      <c r="N8" s="178"/>
      <c r="O8" s="255" t="s">
        <v>4</v>
      </c>
      <c r="P8" s="255" t="s">
        <v>5</v>
      </c>
      <c r="Q8" s="256"/>
      <c r="R8" s="254"/>
    </row>
    <row r="9" spans="1:20" ht="15" customHeight="1">
      <c r="C9" s="41"/>
      <c r="D9" s="11"/>
      <c r="E9" s="11"/>
      <c r="F9" s="11"/>
      <c r="G9" s="11"/>
      <c r="H9" s="11"/>
      <c r="I9" s="11"/>
      <c r="J9" s="12"/>
      <c r="K9" s="257" t="s">
        <v>294</v>
      </c>
      <c r="L9" s="22" t="s">
        <v>295</v>
      </c>
      <c r="M9" s="258"/>
      <c r="N9" s="178"/>
      <c r="O9" s="22" t="s">
        <v>128</v>
      </c>
      <c r="P9" s="22"/>
      <c r="Q9" s="23"/>
      <c r="R9" s="254"/>
    </row>
    <row r="10" spans="1:20">
      <c r="C10" s="41"/>
      <c r="D10" s="84" t="s">
        <v>129</v>
      </c>
      <c r="E10" s="29"/>
      <c r="F10" s="30"/>
      <c r="G10" s="30"/>
      <c r="H10" s="30"/>
      <c r="I10" s="30"/>
      <c r="J10" s="179"/>
      <c r="K10" s="180"/>
      <c r="L10" s="180"/>
      <c r="M10" s="180"/>
      <c r="N10" s="178"/>
      <c r="O10" s="180"/>
      <c r="P10" s="180"/>
      <c r="Q10" s="259"/>
    </row>
    <row r="11" spans="1:20">
      <c r="A11" s="181" t="s">
        <v>7</v>
      </c>
      <c r="B11" s="27" t="s">
        <v>8</v>
      </c>
      <c r="C11" s="182"/>
      <c r="D11" s="30" t="s">
        <v>130</v>
      </c>
      <c r="E11" s="29"/>
      <c r="F11" s="30"/>
      <c r="G11" s="30"/>
      <c r="H11" s="30"/>
      <c r="I11" s="30"/>
      <c r="J11" s="179"/>
      <c r="K11" s="183"/>
      <c r="L11" s="180"/>
      <c r="M11" s="183"/>
      <c r="N11" s="178"/>
      <c r="O11" s="180"/>
      <c r="P11" s="180"/>
      <c r="Q11" s="259"/>
    </row>
    <row r="12" spans="1:20">
      <c r="A12" s="1" t="s">
        <v>131</v>
      </c>
      <c r="B12" s="28" t="s">
        <v>132</v>
      </c>
      <c r="C12" s="44"/>
      <c r="D12" s="33"/>
      <c r="E12" s="30" t="s">
        <v>133</v>
      </c>
      <c r="F12" s="29"/>
      <c r="G12" s="29"/>
      <c r="H12" s="29"/>
      <c r="I12" s="29"/>
      <c r="J12" s="179"/>
      <c r="K12" s="171">
        <v>487587978.01999992</v>
      </c>
      <c r="L12" s="171">
        <v>-1286522.1699999988</v>
      </c>
      <c r="M12" s="171">
        <v>486301455.8499999</v>
      </c>
      <c r="N12" s="171">
        <v>0</v>
      </c>
      <c r="O12" s="171">
        <v>85254751.390000001</v>
      </c>
      <c r="P12" s="171">
        <v>571556207.23999989</v>
      </c>
      <c r="Q12" s="261"/>
    </row>
    <row r="13" spans="1:20">
      <c r="A13" s="1" t="s">
        <v>134</v>
      </c>
      <c r="B13" s="28" t="s">
        <v>132</v>
      </c>
      <c r="C13" s="44"/>
      <c r="D13" s="33"/>
      <c r="E13" s="30" t="s">
        <v>135</v>
      </c>
      <c r="F13" s="29"/>
      <c r="G13" s="29"/>
      <c r="H13" s="29"/>
      <c r="I13" s="29"/>
      <c r="J13" s="179"/>
      <c r="K13" s="171">
        <v>203564591.46999997</v>
      </c>
      <c r="L13" s="171">
        <v>-17993535.710000001</v>
      </c>
      <c r="M13" s="171">
        <v>185571055.75999996</v>
      </c>
      <c r="N13" s="171">
        <v>0</v>
      </c>
      <c r="O13" s="171">
        <v>17227835</v>
      </c>
      <c r="P13" s="171">
        <v>202798890.75999996</v>
      </c>
      <c r="Q13" s="65"/>
    </row>
    <row r="14" spans="1:20">
      <c r="A14" s="1" t="s">
        <v>136</v>
      </c>
      <c r="B14" s="28" t="s">
        <v>132</v>
      </c>
      <c r="C14" s="44"/>
      <c r="D14" s="33"/>
      <c r="E14" s="30" t="s">
        <v>137</v>
      </c>
      <c r="F14" s="29"/>
      <c r="G14" s="29"/>
      <c r="H14" s="29"/>
      <c r="I14" s="29"/>
      <c r="J14" s="179"/>
      <c r="K14" s="171">
        <v>16715855.540000001</v>
      </c>
      <c r="L14" s="171">
        <v>0</v>
      </c>
      <c r="M14" s="171">
        <v>16715855.540000001</v>
      </c>
      <c r="N14" s="171">
        <v>0</v>
      </c>
      <c r="O14" s="171">
        <v>221287445</v>
      </c>
      <c r="P14" s="171">
        <v>238003300.53999999</v>
      </c>
      <c r="Q14" s="65"/>
    </row>
    <row r="15" spans="1:20">
      <c r="A15" s="1" t="s">
        <v>138</v>
      </c>
      <c r="B15" s="28" t="s">
        <v>132</v>
      </c>
      <c r="C15" s="44"/>
      <c r="D15" s="33"/>
      <c r="E15" s="30" t="s">
        <v>139</v>
      </c>
      <c r="F15" s="29"/>
      <c r="G15" s="29"/>
      <c r="H15" s="29"/>
      <c r="I15" s="29"/>
      <c r="J15" s="179"/>
      <c r="K15" s="171">
        <v>4301675.2</v>
      </c>
      <c r="L15" s="171">
        <v>0</v>
      </c>
      <c r="M15" s="171">
        <v>4301675.2</v>
      </c>
      <c r="N15" s="171">
        <v>0</v>
      </c>
      <c r="O15" s="171">
        <v>88777529</v>
      </c>
      <c r="P15" s="171">
        <v>93079204.200000003</v>
      </c>
      <c r="Q15" s="65"/>
    </row>
    <row r="16" spans="1:20">
      <c r="A16" s="1" t="s">
        <v>140</v>
      </c>
      <c r="B16" s="28" t="s">
        <v>132</v>
      </c>
      <c r="C16" s="44"/>
      <c r="D16" s="33"/>
      <c r="E16" s="30" t="s">
        <v>141</v>
      </c>
      <c r="F16" s="29"/>
      <c r="G16" s="29"/>
      <c r="H16" s="29"/>
      <c r="I16" s="29"/>
      <c r="J16" s="179"/>
      <c r="K16" s="171">
        <v>80672261.710000008</v>
      </c>
      <c r="L16" s="171">
        <v>-8078.88</v>
      </c>
      <c r="M16" s="171">
        <v>80664182.830000013</v>
      </c>
      <c r="N16" s="171">
        <v>0</v>
      </c>
      <c r="O16" s="171">
        <v>12922543</v>
      </c>
      <c r="P16" s="171">
        <v>93586725.830000013</v>
      </c>
      <c r="Q16" s="65"/>
    </row>
    <row r="17" spans="1:18">
      <c r="A17" s="1" t="s">
        <v>142</v>
      </c>
      <c r="B17" s="28" t="s">
        <v>132</v>
      </c>
      <c r="C17" s="44"/>
      <c r="D17" s="33"/>
      <c r="E17" s="30" t="s">
        <v>143</v>
      </c>
      <c r="F17" s="29"/>
      <c r="G17" s="29"/>
      <c r="H17" s="29"/>
      <c r="I17" s="29"/>
      <c r="J17" s="179"/>
      <c r="K17" s="171">
        <v>-394116.08000000025</v>
      </c>
      <c r="L17" s="171">
        <v>1638945.6</v>
      </c>
      <c r="M17" s="171">
        <v>1244829.5199999998</v>
      </c>
      <c r="N17" s="171">
        <v>0</v>
      </c>
      <c r="O17" s="171">
        <v>1906155</v>
      </c>
      <c r="P17" s="171">
        <v>3150984.5199999996</v>
      </c>
      <c r="Q17" s="65"/>
    </row>
    <row r="18" spans="1:18">
      <c r="A18" s="1" t="s">
        <v>144</v>
      </c>
      <c r="B18" s="57" t="s">
        <v>145</v>
      </c>
      <c r="C18" s="41"/>
      <c r="D18" s="262"/>
      <c r="E18" s="30" t="s">
        <v>146</v>
      </c>
      <c r="F18" s="29"/>
      <c r="G18" s="29"/>
      <c r="H18" s="29"/>
      <c r="I18" s="29"/>
      <c r="J18" s="179"/>
      <c r="K18" s="171">
        <v>293955870.972</v>
      </c>
      <c r="L18" s="171">
        <v>-0.39</v>
      </c>
      <c r="M18" s="171">
        <v>293955870.58200002</v>
      </c>
      <c r="N18" s="171">
        <v>0</v>
      </c>
      <c r="O18" s="171">
        <v>32238.5</v>
      </c>
      <c r="P18" s="171">
        <v>293988109.08200002</v>
      </c>
      <c r="Q18" s="65"/>
    </row>
    <row r="19" spans="1:18">
      <c r="A19" s="1" t="s">
        <v>147</v>
      </c>
      <c r="B19" s="57" t="s">
        <v>148</v>
      </c>
      <c r="C19" s="41"/>
      <c r="D19" s="262"/>
      <c r="E19" s="30" t="s">
        <v>149</v>
      </c>
      <c r="F19" s="29"/>
      <c r="G19" s="29"/>
      <c r="H19" s="29"/>
      <c r="I19" s="29"/>
      <c r="J19" s="179"/>
      <c r="K19" s="171">
        <v>29123357.359999999</v>
      </c>
      <c r="L19" s="171">
        <v>8078</v>
      </c>
      <c r="M19" s="171">
        <v>29131435.359999999</v>
      </c>
      <c r="N19" s="171">
        <v>0</v>
      </c>
      <c r="O19" s="171">
        <v>24157195</v>
      </c>
      <c r="P19" s="171">
        <v>53288630.359999999</v>
      </c>
      <c r="Q19" s="65"/>
    </row>
    <row r="20" spans="1:18">
      <c r="A20" s="1" t="s">
        <v>150</v>
      </c>
      <c r="B20" s="28" t="s">
        <v>151</v>
      </c>
      <c r="C20" s="44"/>
      <c r="D20" s="33"/>
      <c r="E20" s="30" t="s">
        <v>152</v>
      </c>
      <c r="F20" s="29"/>
      <c r="G20" s="29"/>
      <c r="H20" s="29"/>
      <c r="I20" s="29"/>
      <c r="J20" s="179"/>
      <c r="K20" s="171">
        <v>7554875.8600000013</v>
      </c>
      <c r="L20" s="171">
        <v>0.16</v>
      </c>
      <c r="M20" s="171">
        <v>7554876.0200000014</v>
      </c>
      <c r="N20" s="171">
        <v>0</v>
      </c>
      <c r="O20" s="171">
        <v>6991</v>
      </c>
      <c r="P20" s="171">
        <v>7561867.0200000014</v>
      </c>
      <c r="Q20" s="65"/>
    </row>
    <row r="21" spans="1:18">
      <c r="A21" s="1" t="s">
        <v>153</v>
      </c>
      <c r="B21" s="28" t="s">
        <v>154</v>
      </c>
      <c r="C21" s="44"/>
      <c r="D21" s="33"/>
      <c r="E21" s="30" t="s">
        <v>155</v>
      </c>
      <c r="F21" s="29"/>
      <c r="G21" s="29"/>
      <c r="H21" s="29"/>
      <c r="I21" s="29"/>
      <c r="J21" s="179"/>
      <c r="K21" s="171">
        <v>19775460.920000002</v>
      </c>
      <c r="L21" s="171">
        <v>0.25</v>
      </c>
      <c r="M21" s="171">
        <v>19775461.170000002</v>
      </c>
      <c r="N21" s="171">
        <v>0</v>
      </c>
      <c r="O21" s="171">
        <v>620015</v>
      </c>
      <c r="P21" s="171">
        <v>20395476.170000002</v>
      </c>
      <c r="Q21" s="65"/>
    </row>
    <row r="22" spans="1:18">
      <c r="A22" s="1" t="s">
        <v>156</v>
      </c>
      <c r="B22" s="28" t="s">
        <v>157</v>
      </c>
      <c r="C22" s="44"/>
      <c r="D22" s="33"/>
      <c r="E22" s="30" t="s">
        <v>158</v>
      </c>
      <c r="F22" s="29"/>
      <c r="G22" s="29"/>
      <c r="H22" s="29"/>
      <c r="I22" s="29"/>
      <c r="J22" s="179"/>
      <c r="K22" s="171">
        <v>1634333.0899999999</v>
      </c>
      <c r="L22" s="171">
        <v>0</v>
      </c>
      <c r="M22" s="171">
        <v>1634333.0899999999</v>
      </c>
      <c r="N22" s="171">
        <v>0</v>
      </c>
      <c r="O22" s="171">
        <v>244838</v>
      </c>
      <c r="P22" s="171">
        <v>1879171.0899999999</v>
      </c>
      <c r="Q22" s="65"/>
    </row>
    <row r="23" spans="1:18">
      <c r="A23" s="1" t="s">
        <v>159</v>
      </c>
      <c r="B23" s="28" t="s">
        <v>160</v>
      </c>
      <c r="C23" s="44"/>
      <c r="D23" s="33"/>
      <c r="E23" s="30" t="s">
        <v>161</v>
      </c>
      <c r="F23" s="29"/>
      <c r="G23" s="29"/>
      <c r="H23" s="29"/>
      <c r="I23" s="29"/>
      <c r="J23" s="179"/>
      <c r="K23" s="172">
        <v>75875469.450000003</v>
      </c>
      <c r="L23" s="172">
        <v>0</v>
      </c>
      <c r="M23" s="172">
        <v>75875469.450000003</v>
      </c>
      <c r="N23" s="172">
        <v>0</v>
      </c>
      <c r="O23" s="172">
        <v>32936760</v>
      </c>
      <c r="P23" s="172">
        <v>108812229.45</v>
      </c>
      <c r="Q23" s="65"/>
    </row>
    <row r="24" spans="1:18" s="50" customFormat="1" ht="7.5" customHeight="1">
      <c r="A24" s="9"/>
      <c r="B24" s="98"/>
      <c r="C24" s="56"/>
      <c r="D24" s="30"/>
      <c r="E24" s="30"/>
      <c r="F24" s="30"/>
      <c r="G24" s="30"/>
      <c r="H24" s="30"/>
      <c r="I24" s="30"/>
      <c r="J24" s="47"/>
      <c r="K24" s="184"/>
      <c r="L24" s="48"/>
      <c r="M24" s="184"/>
      <c r="N24" s="47"/>
      <c r="O24" s="48"/>
      <c r="P24" s="48"/>
      <c r="Q24" s="49"/>
      <c r="R24" s="260"/>
    </row>
    <row r="25" spans="1:18">
      <c r="A25" s="1" t="s">
        <v>162</v>
      </c>
      <c r="B25" s="57"/>
      <c r="C25" s="41"/>
      <c r="D25" s="262"/>
      <c r="E25" s="84" t="s">
        <v>163</v>
      </c>
      <c r="F25" s="29"/>
      <c r="G25" s="29"/>
      <c r="H25" s="29"/>
      <c r="I25" s="29"/>
      <c r="J25" s="179"/>
      <c r="K25" s="114">
        <v>1220367613</v>
      </c>
      <c r="L25" s="114">
        <v>-17641113</v>
      </c>
      <c r="M25" s="114">
        <v>1202726501</v>
      </c>
      <c r="N25" s="75"/>
      <c r="O25" s="114">
        <v>485374296</v>
      </c>
      <c r="P25" s="114">
        <v>1688100796</v>
      </c>
      <c r="Q25" s="65"/>
    </row>
    <row r="26" spans="1:18" s="50" customFormat="1" ht="7.5" customHeight="1">
      <c r="A26" s="9"/>
      <c r="B26" s="98"/>
      <c r="C26" s="56"/>
      <c r="D26" s="30"/>
      <c r="E26" s="30"/>
      <c r="F26" s="30"/>
      <c r="G26" s="30"/>
      <c r="H26" s="30"/>
      <c r="I26" s="30"/>
      <c r="J26" s="47"/>
      <c r="K26" s="185"/>
      <c r="L26" s="186"/>
      <c r="M26" s="185"/>
      <c r="N26" s="185"/>
      <c r="O26" s="186"/>
      <c r="P26" s="186"/>
      <c r="Q26" s="263"/>
      <c r="R26" s="260"/>
    </row>
    <row r="27" spans="1:18">
      <c r="B27" s="57"/>
      <c r="C27" s="41"/>
      <c r="D27" s="30" t="s">
        <v>164</v>
      </c>
      <c r="E27" s="11"/>
      <c r="F27" s="187"/>
      <c r="G27" s="29"/>
      <c r="H27" s="29"/>
      <c r="I27" s="30"/>
      <c r="J27" s="30"/>
      <c r="K27" s="188"/>
      <c r="L27" s="188"/>
      <c r="M27" s="188"/>
      <c r="N27" s="188"/>
      <c r="O27" s="188"/>
      <c r="P27" s="188"/>
      <c r="Q27" s="264"/>
    </row>
    <row r="28" spans="1:18">
      <c r="A28" s="1" t="s">
        <v>165</v>
      </c>
      <c r="B28" s="28" t="s">
        <v>132</v>
      </c>
      <c r="C28" s="44"/>
      <c r="D28" s="30"/>
      <c r="E28" s="30" t="s">
        <v>135</v>
      </c>
      <c r="F28" s="187"/>
      <c r="G28" s="29"/>
      <c r="H28" s="29"/>
      <c r="I28" s="29"/>
      <c r="J28" s="30"/>
      <c r="K28" s="171">
        <v>495491760.83999985</v>
      </c>
      <c r="L28" s="171">
        <v>19280057.289999999</v>
      </c>
      <c r="M28" s="171">
        <v>514771818.12999988</v>
      </c>
      <c r="N28" s="171">
        <v>0</v>
      </c>
      <c r="O28" s="171">
        <v>39518631</v>
      </c>
      <c r="P28" s="171">
        <v>554290449.12999988</v>
      </c>
      <c r="Q28" s="65"/>
    </row>
    <row r="29" spans="1:18">
      <c r="A29" s="1" t="s">
        <v>166</v>
      </c>
      <c r="B29" s="57" t="s">
        <v>132</v>
      </c>
      <c r="C29" s="41"/>
      <c r="D29" s="30"/>
      <c r="E29" s="30" t="s">
        <v>137</v>
      </c>
      <c r="F29" s="187"/>
      <c r="G29" s="29"/>
      <c r="H29" s="29"/>
      <c r="I29" s="29"/>
      <c r="J29" s="30"/>
      <c r="K29" s="171">
        <v>137031626.54999998</v>
      </c>
      <c r="L29" s="171">
        <v>0.06</v>
      </c>
      <c r="M29" s="171">
        <v>137031626.60999998</v>
      </c>
      <c r="N29" s="171">
        <v>0</v>
      </c>
      <c r="O29" s="171">
        <v>616864977</v>
      </c>
      <c r="P29" s="171">
        <v>753896603.61000001</v>
      </c>
      <c r="Q29" s="65"/>
    </row>
    <row r="30" spans="1:18">
      <c r="A30" s="1" t="s">
        <v>167</v>
      </c>
      <c r="B30" s="28" t="s">
        <v>132</v>
      </c>
      <c r="C30" s="44"/>
      <c r="D30" s="30"/>
      <c r="E30" s="30" t="s">
        <v>139</v>
      </c>
      <c r="F30" s="187"/>
      <c r="G30" s="29"/>
      <c r="H30" s="29"/>
      <c r="I30" s="29"/>
      <c r="J30" s="30"/>
      <c r="K30" s="171">
        <v>569701143.31999993</v>
      </c>
      <c r="L30" s="171">
        <v>-0.01</v>
      </c>
      <c r="M30" s="171">
        <v>569701143.30999994</v>
      </c>
      <c r="N30" s="171">
        <v>0</v>
      </c>
      <c r="O30" s="171">
        <v>511848051.93000001</v>
      </c>
      <c r="P30" s="171">
        <v>1081549195.24</v>
      </c>
      <c r="Q30" s="65"/>
    </row>
    <row r="31" spans="1:18">
      <c r="B31" s="28"/>
      <c r="C31" s="44"/>
      <c r="D31" s="30"/>
      <c r="E31" s="30" t="s">
        <v>155</v>
      </c>
      <c r="F31" s="187"/>
      <c r="G31" s="29"/>
      <c r="H31" s="29"/>
      <c r="I31" s="29"/>
      <c r="J31" s="30"/>
      <c r="K31" s="171">
        <v>1500593.06</v>
      </c>
      <c r="L31" s="171">
        <v>0.65</v>
      </c>
      <c r="M31" s="171">
        <v>1500593.71</v>
      </c>
      <c r="N31" s="171">
        <v>0</v>
      </c>
      <c r="O31" s="171">
        <v>559986</v>
      </c>
      <c r="P31" s="171">
        <v>2060579.71</v>
      </c>
      <c r="Q31" s="65"/>
    </row>
    <row r="32" spans="1:18">
      <c r="A32" s="1" t="s">
        <v>168</v>
      </c>
      <c r="B32" s="28" t="s">
        <v>132</v>
      </c>
      <c r="C32" s="44"/>
      <c r="D32" s="30"/>
      <c r="E32" s="30" t="s">
        <v>169</v>
      </c>
      <c r="F32" s="187"/>
      <c r="G32" s="29"/>
      <c r="H32" s="29"/>
      <c r="I32" s="29"/>
      <c r="J32" s="30"/>
      <c r="K32" s="171">
        <v>8304903.8100000005</v>
      </c>
      <c r="L32" s="171">
        <v>-1638945.85</v>
      </c>
      <c r="M32" s="171">
        <v>6665957.9600000009</v>
      </c>
      <c r="N32" s="171">
        <v>0</v>
      </c>
      <c r="O32" s="171">
        <v>6408609</v>
      </c>
      <c r="P32" s="171">
        <v>13074566.960000001</v>
      </c>
      <c r="Q32" s="65"/>
    </row>
    <row r="33" spans="1:18">
      <c r="A33" s="1" t="s">
        <v>170</v>
      </c>
      <c r="B33" s="57" t="s">
        <v>132</v>
      </c>
      <c r="C33" s="41"/>
      <c r="D33" s="30"/>
      <c r="E33" s="30" t="s">
        <v>171</v>
      </c>
      <c r="F33" s="187"/>
      <c r="G33" s="29"/>
      <c r="H33" s="29"/>
      <c r="I33" s="29"/>
      <c r="J33" s="30"/>
      <c r="K33" s="171">
        <v>3665321504.25</v>
      </c>
      <c r="L33" s="171">
        <v>0.13999999999999999</v>
      </c>
      <c r="M33" s="171">
        <v>3665321504.3899999</v>
      </c>
      <c r="N33" s="171">
        <v>0</v>
      </c>
      <c r="O33" s="171">
        <v>42617503</v>
      </c>
      <c r="P33" s="171">
        <v>3707939007.3899999</v>
      </c>
      <c r="Q33" s="65"/>
    </row>
    <row r="34" spans="1:18">
      <c r="A34" s="1" t="s">
        <v>172</v>
      </c>
      <c r="B34" s="57" t="s">
        <v>132</v>
      </c>
      <c r="C34" s="41"/>
      <c r="D34" s="30"/>
      <c r="E34" s="30" t="s">
        <v>173</v>
      </c>
      <c r="F34" s="187"/>
      <c r="G34" s="29"/>
      <c r="H34" s="29"/>
      <c r="I34" s="29"/>
      <c r="J34" s="30"/>
      <c r="K34" s="171">
        <v>627139580.32000005</v>
      </c>
      <c r="L34" s="171">
        <v>9.9999999999999534E-3</v>
      </c>
      <c r="M34" s="171">
        <v>627139580.33000004</v>
      </c>
      <c r="N34" s="171">
        <v>0</v>
      </c>
      <c r="O34" s="171">
        <v>33723130</v>
      </c>
      <c r="P34" s="171">
        <v>660862710.33000004</v>
      </c>
      <c r="Q34" s="65"/>
    </row>
    <row r="35" spans="1:18">
      <c r="A35" s="1" t="s">
        <v>174</v>
      </c>
      <c r="B35" s="57" t="s">
        <v>175</v>
      </c>
      <c r="C35" s="41"/>
      <c r="D35" s="30"/>
      <c r="E35" s="30" t="s">
        <v>161</v>
      </c>
      <c r="F35" s="187"/>
      <c r="G35" s="29"/>
      <c r="H35" s="29"/>
      <c r="I35" s="29"/>
      <c r="J35" s="30"/>
      <c r="K35" s="172">
        <v>2840879.0100000002</v>
      </c>
      <c r="L35" s="172">
        <v>0</v>
      </c>
      <c r="M35" s="172">
        <v>2840879.0100000002</v>
      </c>
      <c r="N35" s="172">
        <v>0</v>
      </c>
      <c r="O35" s="172">
        <v>9773119</v>
      </c>
      <c r="P35" s="172">
        <v>12613998.01</v>
      </c>
      <c r="Q35" s="65"/>
    </row>
    <row r="36" spans="1:18" s="50" customFormat="1" ht="7.5" customHeight="1">
      <c r="A36" s="9"/>
      <c r="B36" s="98"/>
      <c r="C36" s="56"/>
      <c r="D36" s="30"/>
      <c r="E36" s="30"/>
      <c r="F36" s="30"/>
      <c r="G36" s="30"/>
      <c r="H36" s="30"/>
      <c r="I36" s="30"/>
      <c r="J36" s="47"/>
      <c r="K36" s="65"/>
      <c r="L36" s="37"/>
      <c r="M36" s="65"/>
      <c r="N36" s="115"/>
      <c r="O36" s="37"/>
      <c r="P36" s="37"/>
      <c r="Q36" s="65"/>
      <c r="R36" s="260"/>
    </row>
    <row r="37" spans="1:18">
      <c r="A37" s="1" t="s">
        <v>176</v>
      </c>
      <c r="B37" s="57"/>
      <c r="C37" s="41"/>
      <c r="D37" s="84"/>
      <c r="E37" s="84" t="s">
        <v>177</v>
      </c>
      <c r="F37" s="187"/>
      <c r="G37" s="29"/>
      <c r="H37" s="29"/>
      <c r="I37" s="29"/>
      <c r="J37" s="30"/>
      <c r="K37" s="189">
        <v>5507331991</v>
      </c>
      <c r="L37" s="189">
        <v>17641112</v>
      </c>
      <c r="M37" s="189">
        <v>5524973103</v>
      </c>
      <c r="N37" s="37"/>
      <c r="O37" s="189">
        <v>1261314007</v>
      </c>
      <c r="P37" s="189">
        <v>6786287110</v>
      </c>
      <c r="Q37" s="65"/>
    </row>
    <row r="38" spans="1:18" s="50" customFormat="1" ht="7.5" customHeight="1">
      <c r="A38" s="9"/>
      <c r="B38" s="98"/>
      <c r="C38" s="56"/>
      <c r="D38" s="30"/>
      <c r="E38" s="30"/>
      <c r="F38" s="30"/>
      <c r="G38" s="30"/>
      <c r="H38" s="30"/>
      <c r="I38" s="30"/>
      <c r="J38" s="47"/>
      <c r="K38" s="188"/>
      <c r="L38" s="190"/>
      <c r="M38" s="188"/>
      <c r="N38" s="191"/>
      <c r="O38" s="190"/>
      <c r="P38" s="190"/>
      <c r="Q38" s="49"/>
      <c r="R38" s="260"/>
    </row>
    <row r="39" spans="1:18" ht="13.5" thickBot="1">
      <c r="B39" s="57"/>
      <c r="C39" s="41"/>
      <c r="D39" s="84" t="s">
        <v>178</v>
      </c>
      <c r="E39" s="30"/>
      <c r="F39" s="187"/>
      <c r="G39" s="29"/>
      <c r="H39" s="29"/>
      <c r="I39" s="29"/>
      <c r="J39" s="30"/>
      <c r="K39" s="192">
        <v>6727699604</v>
      </c>
      <c r="L39" s="193">
        <v>-1</v>
      </c>
      <c r="M39" s="192">
        <v>6727699604</v>
      </c>
      <c r="N39" s="116"/>
      <c r="O39" s="193">
        <v>1746688303</v>
      </c>
      <c r="P39" s="193">
        <v>8474387906</v>
      </c>
      <c r="Q39" s="265"/>
    </row>
    <row r="40" spans="1:18" ht="13.5" thickTop="1">
      <c r="B40" s="57"/>
      <c r="C40" s="41"/>
      <c r="D40" s="84"/>
      <c r="E40" s="30"/>
      <c r="F40" s="187"/>
      <c r="G40" s="29"/>
      <c r="H40" s="29"/>
      <c r="I40" s="29"/>
      <c r="J40" s="30"/>
      <c r="K40" s="194"/>
      <c r="L40" s="195"/>
      <c r="M40" s="194"/>
      <c r="N40" s="116"/>
      <c r="O40" s="195"/>
      <c r="P40" s="195"/>
      <c r="Q40" s="265"/>
    </row>
    <row r="41" spans="1:18">
      <c r="B41" s="57"/>
      <c r="C41" s="41"/>
      <c r="D41" s="266" t="s">
        <v>179</v>
      </c>
      <c r="E41" s="196"/>
      <c r="F41" s="197"/>
      <c r="G41" s="32"/>
      <c r="H41" s="32"/>
      <c r="I41" s="32"/>
      <c r="J41" s="196"/>
      <c r="K41" s="117"/>
      <c r="L41" s="117"/>
      <c r="M41" s="117"/>
      <c r="N41" s="198"/>
      <c r="O41" s="117"/>
      <c r="P41" s="195"/>
      <c r="Q41" s="265"/>
    </row>
    <row r="42" spans="1:18">
      <c r="B42" s="57"/>
      <c r="C42" s="41"/>
      <c r="D42" s="196" t="s">
        <v>180</v>
      </c>
      <c r="E42" s="196"/>
      <c r="F42" s="197"/>
      <c r="G42" s="32"/>
      <c r="H42" s="32"/>
      <c r="I42" s="32"/>
      <c r="J42" s="196"/>
      <c r="K42" s="199">
        <v>0</v>
      </c>
      <c r="L42" s="199">
        <v>0</v>
      </c>
      <c r="M42" s="171">
        <v>0</v>
      </c>
      <c r="N42" s="199">
        <v>0</v>
      </c>
      <c r="O42" s="199">
        <v>0</v>
      </c>
      <c r="P42" s="171">
        <v>0</v>
      </c>
      <c r="Q42" s="265"/>
    </row>
    <row r="43" spans="1:18">
      <c r="B43" s="57"/>
      <c r="C43" s="41"/>
      <c r="D43" s="196" t="s">
        <v>287</v>
      </c>
      <c r="E43" s="196"/>
      <c r="F43" s="197"/>
      <c r="G43" s="32"/>
      <c r="H43" s="32"/>
      <c r="I43" s="32"/>
      <c r="J43" s="196"/>
      <c r="K43" s="199">
        <v>395852670.85099995</v>
      </c>
      <c r="L43" s="199">
        <v>-1</v>
      </c>
      <c r="M43" s="171">
        <v>395852669.85099995</v>
      </c>
      <c r="N43" s="199">
        <v>0</v>
      </c>
      <c r="O43" s="199">
        <v>0</v>
      </c>
      <c r="P43" s="171">
        <v>395852669.85099995</v>
      </c>
      <c r="Q43" s="265"/>
    </row>
    <row r="44" spans="1:18">
      <c r="B44" s="57"/>
      <c r="C44" s="41"/>
      <c r="D44" s="196" t="s">
        <v>288</v>
      </c>
      <c r="E44" s="196"/>
      <c r="F44" s="197"/>
      <c r="G44" s="32"/>
      <c r="H44" s="32"/>
      <c r="I44" s="32"/>
      <c r="J44" s="196"/>
      <c r="K44" s="199">
        <v>91204450.359999999</v>
      </c>
      <c r="L44" s="199">
        <v>0</v>
      </c>
      <c r="M44" s="171">
        <v>91204450.359999999</v>
      </c>
      <c r="N44" s="199">
        <v>0</v>
      </c>
      <c r="O44" s="199">
        <v>0</v>
      </c>
      <c r="P44" s="171">
        <v>91204450.359999999</v>
      </c>
      <c r="Q44" s="265"/>
    </row>
    <row r="45" spans="1:18">
      <c r="A45" s="1" t="s">
        <v>300</v>
      </c>
      <c r="B45" s="57" t="s">
        <v>301</v>
      </c>
      <c r="C45" s="41"/>
      <c r="D45" s="196" t="s">
        <v>302</v>
      </c>
      <c r="E45" s="196"/>
      <c r="F45" s="197"/>
      <c r="G45" s="32"/>
      <c r="H45" s="32"/>
      <c r="I45" s="32"/>
      <c r="J45" s="32"/>
      <c r="K45" s="199">
        <v>29501389.119999997</v>
      </c>
      <c r="L45" s="199">
        <v>-0.12</v>
      </c>
      <c r="M45" s="171">
        <v>29501388.999999996</v>
      </c>
      <c r="N45" s="199">
        <v>0</v>
      </c>
      <c r="O45" s="199">
        <v>0</v>
      </c>
      <c r="P45" s="171">
        <v>29501388.999999996</v>
      </c>
      <c r="Q45" s="265"/>
      <c r="R45" s="4"/>
    </row>
    <row r="46" spans="1:18">
      <c r="B46" s="57"/>
      <c r="C46" s="41"/>
      <c r="D46" s="236" t="s">
        <v>309</v>
      </c>
      <c r="E46" s="236"/>
      <c r="F46" s="236"/>
      <c r="G46" s="236"/>
      <c r="H46" s="236"/>
      <c r="I46" s="236"/>
      <c r="J46" s="32"/>
      <c r="K46" s="199">
        <v>0</v>
      </c>
      <c r="L46" s="199">
        <v>0</v>
      </c>
      <c r="M46" s="171">
        <v>0</v>
      </c>
      <c r="N46" s="199">
        <v>0</v>
      </c>
      <c r="O46" s="199">
        <v>0</v>
      </c>
      <c r="P46" s="171">
        <v>0</v>
      </c>
      <c r="Q46" s="265"/>
      <c r="R46" s="4"/>
    </row>
    <row r="47" spans="1:18">
      <c r="B47" s="57"/>
      <c r="C47" s="41"/>
      <c r="D47" s="196" t="s">
        <v>310</v>
      </c>
      <c r="E47" s="196"/>
      <c r="F47" s="197"/>
      <c r="G47" s="32"/>
      <c r="H47" s="32"/>
      <c r="I47" s="32"/>
      <c r="J47" s="32"/>
      <c r="K47" s="199">
        <v>0</v>
      </c>
      <c r="L47" s="199">
        <v>0</v>
      </c>
      <c r="M47" s="171">
        <v>0</v>
      </c>
      <c r="N47" s="199">
        <v>0</v>
      </c>
      <c r="O47" s="199">
        <v>0</v>
      </c>
      <c r="P47" s="171">
        <v>0</v>
      </c>
      <c r="Q47" s="265"/>
      <c r="R47" s="4"/>
    </row>
    <row r="48" spans="1:18">
      <c r="B48" s="57"/>
      <c r="C48" s="41"/>
      <c r="D48" s="196" t="s">
        <v>181</v>
      </c>
      <c r="E48" s="196"/>
      <c r="F48" s="196"/>
      <c r="G48" s="196"/>
      <c r="H48" s="196"/>
      <c r="I48" s="196"/>
      <c r="J48" s="196"/>
      <c r="K48" s="199">
        <v>0</v>
      </c>
      <c r="L48" s="199">
        <v>0</v>
      </c>
      <c r="M48" s="171">
        <v>0</v>
      </c>
      <c r="N48" s="199">
        <v>0</v>
      </c>
      <c r="O48" s="199">
        <v>0</v>
      </c>
      <c r="P48" s="171">
        <v>0</v>
      </c>
      <c r="Q48" s="265"/>
    </row>
    <row r="49" spans="1:18">
      <c r="B49" s="57"/>
      <c r="C49" s="41"/>
      <c r="D49" s="266"/>
      <c r="E49" s="196"/>
      <c r="F49" s="197"/>
      <c r="G49" s="32"/>
      <c r="H49" s="32"/>
      <c r="I49" s="32"/>
      <c r="J49" s="196"/>
      <c r="K49" s="170"/>
      <c r="L49" s="170"/>
      <c r="M49" s="171">
        <v>0</v>
      </c>
      <c r="N49" s="200"/>
      <c r="O49" s="200"/>
      <c r="P49" s="172">
        <v>0</v>
      </c>
      <c r="Q49" s="265"/>
    </row>
    <row r="50" spans="1:18" ht="15.75" customHeight="1" thickBot="1">
      <c r="B50" s="57"/>
      <c r="C50" s="41"/>
      <c r="D50" s="266" t="s">
        <v>182</v>
      </c>
      <c r="E50" s="196"/>
      <c r="F50" s="197"/>
      <c r="G50" s="32"/>
      <c r="H50" s="32"/>
      <c r="I50" s="32"/>
      <c r="J50" s="196"/>
      <c r="K50" s="118">
        <v>516558510.33099997</v>
      </c>
      <c r="L50" s="118">
        <v>-1.1200000000000001</v>
      </c>
      <c r="M50" s="201">
        <v>516558509.21099997</v>
      </c>
      <c r="N50" s="201">
        <v>0</v>
      </c>
      <c r="O50" s="201">
        <v>0</v>
      </c>
      <c r="P50" s="201">
        <v>516558509.21099997</v>
      </c>
      <c r="Q50" s="265"/>
    </row>
    <row r="51" spans="1:18" s="50" customFormat="1" ht="14.25" thickTop="1" thickBot="1">
      <c r="A51" s="9"/>
      <c r="B51" s="98"/>
      <c r="C51" s="56"/>
      <c r="D51" s="266" t="s">
        <v>183</v>
      </c>
      <c r="E51" s="196"/>
      <c r="F51" s="197"/>
      <c r="G51" s="32"/>
      <c r="H51" s="32"/>
      <c r="I51" s="32"/>
      <c r="J51" s="196"/>
      <c r="K51" s="118">
        <v>7244258114.3310003</v>
      </c>
      <c r="L51" s="118">
        <v>-2.12</v>
      </c>
      <c r="M51" s="118">
        <v>7244258113.2110004</v>
      </c>
      <c r="N51" s="198"/>
      <c r="O51" s="118">
        <v>1746688303</v>
      </c>
      <c r="P51" s="118">
        <v>8990946415.2110004</v>
      </c>
      <c r="Q51" s="49"/>
      <c r="R51" s="260"/>
    </row>
    <row r="52" spans="1:18" s="50" customFormat="1" ht="13.5" thickTop="1">
      <c r="A52" s="9"/>
      <c r="B52" s="98"/>
      <c r="C52" s="56"/>
      <c r="D52" s="30"/>
      <c r="E52" s="30"/>
      <c r="F52" s="30"/>
      <c r="G52" s="30"/>
      <c r="H52" s="30"/>
      <c r="I52" s="30"/>
      <c r="J52" s="47"/>
      <c r="K52" s="191"/>
      <c r="L52" s="190"/>
      <c r="M52" s="191"/>
      <c r="N52" s="191"/>
      <c r="O52" s="190"/>
      <c r="P52" s="190"/>
      <c r="Q52" s="49"/>
      <c r="R52" s="260"/>
    </row>
    <row r="53" spans="1:18">
      <c r="B53" s="57"/>
      <c r="C53" s="41"/>
      <c r="D53" s="84" t="s">
        <v>184</v>
      </c>
      <c r="E53" s="30"/>
      <c r="F53" s="30"/>
      <c r="G53" s="30"/>
      <c r="H53" s="30"/>
      <c r="I53" s="30"/>
      <c r="J53" s="30"/>
      <c r="K53" s="202"/>
      <c r="L53" s="202"/>
      <c r="M53" s="202"/>
      <c r="N53" s="202"/>
      <c r="O53" s="202"/>
      <c r="P53" s="202"/>
      <c r="Q53" s="267"/>
    </row>
    <row r="54" spans="1:18">
      <c r="B54" s="203"/>
      <c r="C54" s="204"/>
      <c r="D54" s="30" t="s">
        <v>185</v>
      </c>
      <c r="E54" s="30"/>
      <c r="F54" s="30"/>
      <c r="G54" s="30"/>
      <c r="H54" s="30"/>
      <c r="I54" s="30"/>
      <c r="J54" s="30"/>
      <c r="K54" s="205"/>
      <c r="L54" s="202"/>
      <c r="M54" s="205"/>
      <c r="N54" s="202"/>
      <c r="O54" s="202"/>
      <c r="P54" s="202"/>
      <c r="Q54" s="267"/>
    </row>
    <row r="55" spans="1:18">
      <c r="A55" s="1" t="s">
        <v>186</v>
      </c>
      <c r="B55" s="57" t="s">
        <v>187</v>
      </c>
      <c r="C55" s="41"/>
      <c r="D55" s="30"/>
      <c r="E55" s="30" t="s">
        <v>188</v>
      </c>
      <c r="F55" s="30"/>
      <c r="G55" s="30"/>
      <c r="H55" s="30"/>
      <c r="I55" s="30"/>
      <c r="J55" s="30"/>
      <c r="K55" s="171">
        <v>171502075.00000003</v>
      </c>
      <c r="L55" s="171">
        <v>-18564.169999999998</v>
      </c>
      <c r="M55" s="171">
        <v>171483510.83000004</v>
      </c>
      <c r="N55" s="171">
        <v>0</v>
      </c>
      <c r="O55" s="171">
        <v>3935430.7199999997</v>
      </c>
      <c r="P55" s="171">
        <v>175418941.55000004</v>
      </c>
      <c r="Q55" s="261"/>
    </row>
    <row r="56" spans="1:18">
      <c r="A56" s="1" t="s">
        <v>189</v>
      </c>
      <c r="B56" s="57" t="s">
        <v>190</v>
      </c>
      <c r="C56" s="41"/>
      <c r="D56" s="30"/>
      <c r="E56" s="30" t="s">
        <v>191</v>
      </c>
      <c r="F56" s="30"/>
      <c r="G56" s="30"/>
      <c r="H56" s="30"/>
      <c r="I56" s="30"/>
      <c r="J56" s="30"/>
      <c r="K56" s="171">
        <v>259596.2</v>
      </c>
      <c r="L56" s="171">
        <v>0</v>
      </c>
      <c r="M56" s="171">
        <v>259596.2</v>
      </c>
      <c r="N56" s="171">
        <v>0</v>
      </c>
      <c r="O56" s="171">
        <v>19127</v>
      </c>
      <c r="P56" s="171">
        <v>278723.20000000001</v>
      </c>
      <c r="Q56" s="65"/>
    </row>
    <row r="57" spans="1:18">
      <c r="A57" s="1" t="s">
        <v>192</v>
      </c>
      <c r="B57" s="57" t="s">
        <v>193</v>
      </c>
      <c r="C57" s="41"/>
      <c r="D57" s="30"/>
      <c r="E57" s="30" t="s">
        <v>194</v>
      </c>
      <c r="F57" s="30"/>
      <c r="G57" s="30"/>
      <c r="H57" s="30"/>
      <c r="I57" s="30"/>
      <c r="J57" s="30"/>
      <c r="K57" s="171">
        <v>79226196.079999998</v>
      </c>
      <c r="L57" s="171">
        <v>-1.6800000000000002</v>
      </c>
      <c r="M57" s="171">
        <v>79226194.399999991</v>
      </c>
      <c r="N57" s="171">
        <v>0</v>
      </c>
      <c r="O57" s="171">
        <v>0</v>
      </c>
      <c r="P57" s="171">
        <v>79226194.399999991</v>
      </c>
      <c r="Q57" s="65"/>
    </row>
    <row r="58" spans="1:18">
      <c r="A58" s="1" t="s">
        <v>195</v>
      </c>
      <c r="B58" s="57" t="s">
        <v>196</v>
      </c>
      <c r="C58" s="41"/>
      <c r="D58" s="30"/>
      <c r="E58" s="30" t="s">
        <v>197</v>
      </c>
      <c r="F58" s="30"/>
      <c r="G58" s="30"/>
      <c r="H58" s="30"/>
      <c r="I58" s="30"/>
      <c r="J58" s="30"/>
      <c r="K58" s="171">
        <v>8196554.0500000007</v>
      </c>
      <c r="L58" s="171">
        <v>0.46</v>
      </c>
      <c r="M58" s="171">
        <v>8196554.5100000007</v>
      </c>
      <c r="N58" s="171">
        <v>0</v>
      </c>
      <c r="O58" s="171">
        <v>156684</v>
      </c>
      <c r="P58" s="171">
        <v>8353238.5100000007</v>
      </c>
      <c r="Q58" s="65"/>
    </row>
    <row r="59" spans="1:18">
      <c r="A59" s="1" t="s">
        <v>198</v>
      </c>
      <c r="B59" s="57" t="s">
        <v>199</v>
      </c>
      <c r="C59" s="41"/>
      <c r="D59" s="30"/>
      <c r="E59" s="30" t="s">
        <v>200</v>
      </c>
      <c r="F59" s="30"/>
      <c r="G59" s="30"/>
      <c r="H59" s="30"/>
      <c r="I59" s="30"/>
      <c r="J59" s="30"/>
      <c r="K59" s="171">
        <v>2416785.8199999998</v>
      </c>
      <c r="L59" s="171">
        <v>0</v>
      </c>
      <c r="M59" s="171">
        <v>2416785.8199999998</v>
      </c>
      <c r="N59" s="171">
        <v>0</v>
      </c>
      <c r="O59" s="171">
        <v>36474</v>
      </c>
      <c r="P59" s="171">
        <v>2453259.8199999998</v>
      </c>
      <c r="Q59" s="65"/>
    </row>
    <row r="60" spans="1:18">
      <c r="A60" s="1" t="s">
        <v>201</v>
      </c>
      <c r="B60" s="57" t="s">
        <v>202</v>
      </c>
      <c r="C60" s="41"/>
      <c r="D60" s="30"/>
      <c r="E60" s="30" t="s">
        <v>203</v>
      </c>
      <c r="F60" s="30"/>
      <c r="G60" s="30"/>
      <c r="H60" s="30"/>
      <c r="I60" s="30"/>
      <c r="J60" s="30"/>
      <c r="K60" s="171">
        <v>13053760.409999998</v>
      </c>
      <c r="L60" s="171">
        <v>18564.46</v>
      </c>
      <c r="M60" s="171">
        <v>13072324.869999999</v>
      </c>
      <c r="N60" s="171">
        <v>0</v>
      </c>
      <c r="O60" s="171">
        <v>14792110</v>
      </c>
      <c r="P60" s="171">
        <v>27864434.869999997</v>
      </c>
      <c r="Q60" s="65"/>
    </row>
    <row r="61" spans="1:18">
      <c r="A61" s="1" t="s">
        <v>204</v>
      </c>
      <c r="B61" s="57" t="s">
        <v>205</v>
      </c>
      <c r="C61" s="41"/>
      <c r="D61" s="30"/>
      <c r="E61" s="196" t="s">
        <v>206</v>
      </c>
      <c r="F61" s="196"/>
      <c r="G61" s="196"/>
      <c r="H61" s="30"/>
      <c r="I61" s="30"/>
      <c r="J61" s="30"/>
      <c r="K61" s="171">
        <v>53354271.920000002</v>
      </c>
      <c r="L61" s="171">
        <v>0.67999999999999994</v>
      </c>
      <c r="M61" s="171">
        <v>53354272.600000001</v>
      </c>
      <c r="N61" s="171">
        <v>0</v>
      </c>
      <c r="O61" s="171">
        <v>10947001</v>
      </c>
      <c r="P61" s="171">
        <v>64301273.600000001</v>
      </c>
      <c r="Q61" s="65"/>
    </row>
    <row r="62" spans="1:18">
      <c r="A62" s="1" t="s">
        <v>207</v>
      </c>
      <c r="B62" s="57" t="s">
        <v>208</v>
      </c>
      <c r="C62" s="41"/>
      <c r="D62" s="30"/>
      <c r="E62" s="30" t="s">
        <v>209</v>
      </c>
      <c r="F62" s="30"/>
      <c r="G62" s="30"/>
      <c r="H62" s="30"/>
      <c r="I62" s="30"/>
      <c r="J62" s="30"/>
      <c r="K62" s="171">
        <v>14998682.359999999</v>
      </c>
      <c r="L62" s="171">
        <v>0</v>
      </c>
      <c r="M62" s="171">
        <v>14998682.359999999</v>
      </c>
      <c r="N62" s="171">
        <v>0</v>
      </c>
      <c r="O62" s="171">
        <v>0</v>
      </c>
      <c r="P62" s="171">
        <v>14998682.359999999</v>
      </c>
      <c r="Q62" s="65"/>
    </row>
    <row r="63" spans="1:18">
      <c r="A63" s="1" t="s">
        <v>210</v>
      </c>
      <c r="B63" s="57">
        <v>33100</v>
      </c>
      <c r="C63" s="41"/>
      <c r="D63" s="30"/>
      <c r="E63" s="30" t="s">
        <v>211</v>
      </c>
      <c r="F63" s="30"/>
      <c r="G63" s="30"/>
      <c r="H63" s="30"/>
      <c r="I63" s="30"/>
      <c r="J63" s="30"/>
      <c r="K63" s="171">
        <v>123057362.43999998</v>
      </c>
      <c r="L63" s="171">
        <v>-26409470.689999998</v>
      </c>
      <c r="M63" s="171">
        <v>96647891.749999985</v>
      </c>
      <c r="N63" s="171">
        <v>0</v>
      </c>
      <c r="O63" s="171">
        <v>23214759</v>
      </c>
      <c r="P63" s="171">
        <v>119862650.74999999</v>
      </c>
      <c r="Q63" s="65"/>
    </row>
    <row r="64" spans="1:18">
      <c r="B64" s="57"/>
      <c r="C64" s="41"/>
      <c r="D64" s="30"/>
      <c r="E64" s="30" t="s">
        <v>212</v>
      </c>
      <c r="F64" s="30"/>
      <c r="G64" s="30"/>
      <c r="H64" s="30"/>
      <c r="I64" s="30"/>
      <c r="J64" s="30"/>
      <c r="K64" s="171">
        <v>0</v>
      </c>
      <c r="L64" s="171">
        <v>0</v>
      </c>
      <c r="M64" s="171">
        <v>0</v>
      </c>
      <c r="N64" s="171">
        <v>0</v>
      </c>
      <c r="O64" s="171">
        <v>0</v>
      </c>
      <c r="P64" s="171">
        <v>0</v>
      </c>
      <c r="Q64" s="65"/>
    </row>
    <row r="65" spans="1:18">
      <c r="A65" s="1" t="s">
        <v>213</v>
      </c>
      <c r="B65" s="57" t="s">
        <v>214</v>
      </c>
      <c r="C65" s="41"/>
      <c r="D65" s="30"/>
      <c r="E65" s="30"/>
      <c r="F65" s="30" t="s">
        <v>215</v>
      </c>
      <c r="G65" s="30"/>
      <c r="H65" s="30"/>
      <c r="I65" s="30"/>
      <c r="J65" s="30"/>
      <c r="K65" s="171">
        <v>8542707.75</v>
      </c>
      <c r="L65" s="171">
        <v>0</v>
      </c>
      <c r="M65" s="171">
        <v>8542707.75</v>
      </c>
      <c r="N65" s="171">
        <v>0</v>
      </c>
      <c r="O65" s="171">
        <v>170004</v>
      </c>
      <c r="P65" s="171">
        <v>8712711.75</v>
      </c>
      <c r="Q65" s="65"/>
    </row>
    <row r="66" spans="1:18">
      <c r="A66" s="1" t="s">
        <v>216</v>
      </c>
      <c r="B66" s="57" t="s">
        <v>217</v>
      </c>
      <c r="C66" s="41"/>
      <c r="D66" s="30"/>
      <c r="E66" s="30"/>
      <c r="F66" s="30" t="s">
        <v>218</v>
      </c>
      <c r="G66" s="30"/>
      <c r="H66" s="30"/>
      <c r="I66" s="30"/>
      <c r="J66" s="30"/>
      <c r="K66" s="171">
        <v>7459061.7699999986</v>
      </c>
      <c r="L66" s="171">
        <v>0</v>
      </c>
      <c r="M66" s="171">
        <v>7459061.7699999986</v>
      </c>
      <c r="N66" s="171">
        <v>0</v>
      </c>
      <c r="O66" s="171">
        <v>2182182</v>
      </c>
      <c r="P66" s="171">
        <v>9641243.7699999996</v>
      </c>
      <c r="Q66" s="65"/>
    </row>
    <row r="67" spans="1:18">
      <c r="A67" s="1" t="s">
        <v>219</v>
      </c>
      <c r="B67" s="57" t="s">
        <v>220</v>
      </c>
      <c r="C67" s="41"/>
      <c r="D67" s="30"/>
      <c r="E67" s="30"/>
      <c r="F67" s="30" t="s">
        <v>221</v>
      </c>
      <c r="G67" s="30"/>
      <c r="H67" s="30"/>
      <c r="I67" s="30"/>
      <c r="J67" s="30"/>
      <c r="K67" s="171">
        <v>673199.95</v>
      </c>
      <c r="L67" s="171">
        <v>0</v>
      </c>
      <c r="M67" s="171">
        <v>673199.95</v>
      </c>
      <c r="N67" s="171">
        <v>0</v>
      </c>
      <c r="O67" s="171">
        <v>0</v>
      </c>
      <c r="P67" s="171">
        <v>673199.95</v>
      </c>
      <c r="Q67" s="65"/>
    </row>
    <row r="68" spans="1:18">
      <c r="A68" s="1" t="s">
        <v>222</v>
      </c>
      <c r="B68" s="57" t="s">
        <v>223</v>
      </c>
      <c r="C68" s="41"/>
      <c r="D68" s="30"/>
      <c r="E68" s="30"/>
      <c r="F68" s="30" t="s">
        <v>224</v>
      </c>
      <c r="G68" s="30"/>
      <c r="H68" s="30"/>
      <c r="I68" s="30"/>
      <c r="J68" s="30"/>
      <c r="K68" s="171">
        <v>5293481.29</v>
      </c>
      <c r="L68" s="171">
        <v>0.16</v>
      </c>
      <c r="M68" s="171">
        <v>5293481.45</v>
      </c>
      <c r="N68" s="171">
        <v>0</v>
      </c>
      <c r="O68" s="171">
        <v>0</v>
      </c>
      <c r="P68" s="171">
        <v>5293481.45</v>
      </c>
      <c r="Q68" s="65"/>
    </row>
    <row r="69" spans="1:18" ht="14.25">
      <c r="B69" s="57"/>
      <c r="C69" s="41"/>
      <c r="D69" s="30"/>
      <c r="E69" s="30"/>
      <c r="F69" s="225" t="s">
        <v>311</v>
      </c>
      <c r="G69" s="196"/>
      <c r="H69" s="196"/>
      <c r="I69" s="196"/>
      <c r="J69" s="30"/>
      <c r="K69" s="171">
        <v>0</v>
      </c>
      <c r="L69" s="171">
        <v>0</v>
      </c>
      <c r="M69" s="171">
        <v>0</v>
      </c>
      <c r="N69" s="171">
        <v>0</v>
      </c>
      <c r="O69" s="171">
        <v>0</v>
      </c>
      <c r="P69" s="171">
        <v>0</v>
      </c>
      <c r="Q69" s="65"/>
    </row>
    <row r="70" spans="1:18">
      <c r="A70" s="1" t="s">
        <v>225</v>
      </c>
      <c r="B70" s="57" t="s">
        <v>217</v>
      </c>
      <c r="C70" s="41"/>
      <c r="D70" s="30"/>
      <c r="E70" s="30"/>
      <c r="F70" s="30" t="s">
        <v>226</v>
      </c>
      <c r="G70" s="30"/>
      <c r="H70" s="30"/>
      <c r="I70" s="30"/>
      <c r="J70" s="30"/>
      <c r="K70" s="171">
        <v>608438.62</v>
      </c>
      <c r="L70" s="171">
        <v>0.42000000000000004</v>
      </c>
      <c r="M70" s="171">
        <v>608439.04000000004</v>
      </c>
      <c r="N70" s="171">
        <v>0</v>
      </c>
      <c r="O70" s="171">
        <v>0</v>
      </c>
      <c r="P70" s="171">
        <v>608439.04000000004</v>
      </c>
      <c r="Q70" s="65"/>
    </row>
    <row r="71" spans="1:18">
      <c r="A71" s="1" t="s">
        <v>227</v>
      </c>
      <c r="B71" s="57" t="s">
        <v>228</v>
      </c>
      <c r="C71" s="41"/>
      <c r="D71" s="30"/>
      <c r="E71" s="30"/>
      <c r="F71" s="30" t="s">
        <v>229</v>
      </c>
      <c r="G71" s="30"/>
      <c r="H71" s="30"/>
      <c r="I71" s="30"/>
      <c r="J71" s="30"/>
      <c r="K71" s="171">
        <v>34410794.900000006</v>
      </c>
      <c r="L71" s="171">
        <v>0.44</v>
      </c>
      <c r="M71" s="171">
        <v>34410795.340000004</v>
      </c>
      <c r="N71" s="171">
        <v>0</v>
      </c>
      <c r="O71" s="171">
        <v>0</v>
      </c>
      <c r="P71" s="171">
        <v>34410795.340000004</v>
      </c>
      <c r="Q71" s="65"/>
    </row>
    <row r="72" spans="1:18">
      <c r="B72" s="57"/>
      <c r="C72" s="41"/>
      <c r="D72" s="30"/>
      <c r="E72" s="30"/>
      <c r="F72" s="30" t="s">
        <v>289</v>
      </c>
      <c r="G72" s="30"/>
      <c r="H72" s="30"/>
      <c r="I72" s="30"/>
      <c r="J72" s="30"/>
      <c r="K72" s="171">
        <v>5505514.4199999999</v>
      </c>
      <c r="L72" s="171">
        <v>0</v>
      </c>
      <c r="M72" s="171">
        <v>5505514.4199999999</v>
      </c>
      <c r="N72" s="171">
        <v>0</v>
      </c>
      <c r="O72" s="171">
        <v>0</v>
      </c>
      <c r="P72" s="171">
        <v>5505514.4199999999</v>
      </c>
      <c r="Q72" s="65"/>
    </row>
    <row r="73" spans="1:18">
      <c r="B73" s="57"/>
      <c r="C73" s="41"/>
      <c r="D73" s="30"/>
      <c r="E73" s="30"/>
      <c r="F73" s="30" t="s">
        <v>290</v>
      </c>
      <c r="G73" s="30"/>
      <c r="H73" s="30"/>
      <c r="I73" s="30"/>
      <c r="J73" s="30"/>
      <c r="K73" s="171">
        <v>6059046.9999999991</v>
      </c>
      <c r="L73" s="171">
        <v>0.12</v>
      </c>
      <c r="M73" s="171">
        <v>6059047.1199999992</v>
      </c>
      <c r="N73" s="171">
        <v>0</v>
      </c>
      <c r="O73" s="171">
        <v>0</v>
      </c>
      <c r="P73" s="171">
        <v>6059047.1199999992</v>
      </c>
      <c r="Q73" s="65"/>
    </row>
    <row r="74" spans="1:18">
      <c r="A74" s="1" t="s">
        <v>303</v>
      </c>
      <c r="B74" s="57" t="s">
        <v>304</v>
      </c>
      <c r="C74" s="41"/>
      <c r="D74" s="30"/>
      <c r="E74" s="30"/>
      <c r="F74" s="196" t="s">
        <v>305</v>
      </c>
      <c r="G74" s="196"/>
      <c r="H74" s="196"/>
      <c r="I74" s="196"/>
      <c r="J74" s="196"/>
      <c r="K74" s="171">
        <v>3489935.55</v>
      </c>
      <c r="L74" s="171">
        <v>0</v>
      </c>
      <c r="M74" s="171">
        <v>3489935.55</v>
      </c>
      <c r="N74" s="171">
        <v>0</v>
      </c>
      <c r="O74" s="171">
        <v>0</v>
      </c>
      <c r="P74" s="171">
        <v>3489935.55</v>
      </c>
      <c r="Q74" s="65"/>
      <c r="R74" s="4"/>
    </row>
    <row r="75" spans="1:18">
      <c r="A75" s="1" t="s">
        <v>230</v>
      </c>
      <c r="B75" s="57" t="s">
        <v>217</v>
      </c>
      <c r="C75" s="41"/>
      <c r="D75" s="30"/>
      <c r="E75" s="30"/>
      <c r="F75" s="30" t="s">
        <v>231</v>
      </c>
      <c r="G75" s="30"/>
      <c r="H75" s="30"/>
      <c r="I75" s="30"/>
      <c r="J75" s="30"/>
      <c r="K75" s="172">
        <v>0</v>
      </c>
      <c r="L75" s="172">
        <v>26409470.149999999</v>
      </c>
      <c r="M75" s="172">
        <v>26409470.149999999</v>
      </c>
      <c r="N75" s="172">
        <v>0</v>
      </c>
      <c r="O75" s="172">
        <v>74175</v>
      </c>
      <c r="P75" s="172">
        <v>26483645.149999999</v>
      </c>
      <c r="Q75" s="65"/>
    </row>
    <row r="76" spans="1:18" s="50" customFormat="1" ht="7.5" customHeight="1">
      <c r="A76" s="9"/>
      <c r="B76" s="98"/>
      <c r="C76" s="56"/>
      <c r="D76" s="30"/>
      <c r="E76" s="30"/>
      <c r="F76" s="30"/>
      <c r="G76" s="30"/>
      <c r="H76" s="30"/>
      <c r="I76" s="30"/>
      <c r="J76" s="47"/>
      <c r="K76" s="47"/>
      <c r="L76" s="48"/>
      <c r="M76" s="47"/>
      <c r="N76" s="47"/>
      <c r="O76" s="48"/>
      <c r="P76" s="48"/>
      <c r="Q76" s="49"/>
      <c r="R76" s="260"/>
    </row>
    <row r="77" spans="1:18">
      <c r="A77" s="1" t="s">
        <v>232</v>
      </c>
      <c r="B77" s="57"/>
      <c r="C77" s="41"/>
      <c r="D77" s="30"/>
      <c r="E77" s="84" t="s">
        <v>233</v>
      </c>
      <c r="F77" s="30"/>
      <c r="G77" s="30"/>
      <c r="H77" s="30"/>
      <c r="I77" s="30"/>
      <c r="J77" s="30"/>
      <c r="K77" s="114">
        <v>538107465</v>
      </c>
      <c r="L77" s="114">
        <v>-2</v>
      </c>
      <c r="M77" s="114">
        <v>538107466</v>
      </c>
      <c r="N77" s="75"/>
      <c r="O77" s="114">
        <v>55527947</v>
      </c>
      <c r="P77" s="114">
        <v>593635413</v>
      </c>
      <c r="Q77" s="65"/>
    </row>
    <row r="78" spans="1:18" s="50" customFormat="1">
      <c r="A78" s="9"/>
      <c r="B78" s="98"/>
      <c r="C78" s="56"/>
      <c r="D78" s="30"/>
      <c r="E78" s="30"/>
      <c r="F78" s="30"/>
      <c r="G78" s="30"/>
      <c r="H78" s="30"/>
      <c r="I78" s="30"/>
      <c r="J78" s="47"/>
      <c r="K78" s="47"/>
      <c r="L78" s="47"/>
      <c r="M78" s="47"/>
      <c r="N78" s="47"/>
      <c r="O78" s="48"/>
      <c r="P78" s="48"/>
      <c r="Q78" s="49"/>
      <c r="R78" s="260"/>
    </row>
    <row r="79" spans="1:18">
      <c r="B79" s="57"/>
      <c r="C79" s="41"/>
      <c r="D79" s="233"/>
      <c r="E79" s="233"/>
      <c r="F79" s="233"/>
      <c r="G79" s="233"/>
      <c r="H79" s="233"/>
      <c r="I79" s="233"/>
      <c r="J79" s="268" t="s">
        <v>126</v>
      </c>
      <c r="K79" s="233"/>
      <c r="L79" s="233"/>
      <c r="M79" s="233"/>
      <c r="N79" s="233"/>
      <c r="O79" s="233"/>
      <c r="P79" s="227"/>
      <c r="Q79" s="5"/>
    </row>
    <row r="80" spans="1:18">
      <c r="B80" s="57"/>
      <c r="C80" s="41"/>
      <c r="D80" s="233"/>
      <c r="E80" s="233"/>
      <c r="F80" s="233"/>
      <c r="G80" s="233"/>
      <c r="H80" s="233"/>
      <c r="I80" s="233"/>
      <c r="J80" s="269" t="s">
        <v>0</v>
      </c>
      <c r="K80" s="233"/>
      <c r="L80" s="233"/>
      <c r="M80" s="233"/>
      <c r="N80" s="233"/>
      <c r="O80" s="233"/>
      <c r="P80" s="227"/>
      <c r="Q80" s="5"/>
    </row>
    <row r="81" spans="1:18">
      <c r="B81" s="57"/>
      <c r="C81" s="41"/>
      <c r="D81" s="233"/>
      <c r="E81" s="233"/>
      <c r="F81" s="233"/>
      <c r="G81" s="233"/>
      <c r="H81" s="233"/>
      <c r="I81" s="233"/>
      <c r="J81" s="268" t="s">
        <v>234</v>
      </c>
      <c r="K81" s="233"/>
      <c r="L81" s="233"/>
      <c r="M81" s="233"/>
      <c r="N81" s="233"/>
      <c r="O81" s="233"/>
      <c r="P81" s="227"/>
      <c r="Q81" s="5"/>
    </row>
    <row r="82" spans="1:18">
      <c r="B82" s="57"/>
      <c r="C82" s="41"/>
      <c r="D82" s="250"/>
      <c r="E82" s="250"/>
      <c r="F82" s="250"/>
      <c r="G82" s="250"/>
      <c r="H82" s="250"/>
      <c r="I82" s="250"/>
      <c r="K82" s="250" t="s">
        <v>332</v>
      </c>
      <c r="L82" s="250"/>
      <c r="M82" s="250"/>
      <c r="N82" s="250"/>
      <c r="O82" s="250"/>
      <c r="P82" s="252"/>
      <c r="Q82" s="270"/>
    </row>
    <row r="83" spans="1:18" s="50" customFormat="1">
      <c r="A83" s="9"/>
      <c r="B83" s="98"/>
      <c r="C83" s="56"/>
      <c r="D83" s="30"/>
      <c r="E83" s="30"/>
      <c r="F83" s="30"/>
      <c r="G83" s="30"/>
      <c r="H83" s="30"/>
      <c r="I83" s="47"/>
      <c r="J83" s="47"/>
      <c r="K83" s="255"/>
      <c r="L83" s="255"/>
      <c r="M83" s="119"/>
      <c r="N83" s="271"/>
      <c r="O83" s="272"/>
      <c r="P83" s="272"/>
      <c r="Q83" s="49"/>
      <c r="R83" s="260"/>
    </row>
    <row r="84" spans="1:18">
      <c r="B84" s="57"/>
      <c r="C84" s="41"/>
      <c r="D84" s="227"/>
      <c r="E84" s="227"/>
      <c r="F84" s="227"/>
      <c r="G84" s="227"/>
      <c r="H84" s="227"/>
      <c r="I84" s="227"/>
      <c r="J84" s="227"/>
      <c r="K84" s="119" t="s">
        <v>3</v>
      </c>
      <c r="L84" s="227"/>
      <c r="M84" s="119" t="s">
        <v>3</v>
      </c>
      <c r="N84" s="271"/>
      <c r="O84" s="272" t="s">
        <v>4</v>
      </c>
      <c r="P84" s="272" t="s">
        <v>5</v>
      </c>
      <c r="Q84" s="23"/>
      <c r="R84" s="4"/>
    </row>
    <row r="85" spans="1:18">
      <c r="B85" s="57"/>
      <c r="C85" s="41"/>
      <c r="D85" s="84"/>
      <c r="E85" s="84"/>
      <c r="F85" s="84"/>
      <c r="G85" s="84"/>
      <c r="H85" s="84"/>
      <c r="I85" s="84"/>
      <c r="J85" s="84"/>
      <c r="K85" s="22" t="s">
        <v>294</v>
      </c>
      <c r="L85" s="125" t="s">
        <v>295</v>
      </c>
      <c r="M85" s="22"/>
      <c r="N85" s="273"/>
      <c r="O85" s="22" t="s">
        <v>128</v>
      </c>
      <c r="P85" s="22"/>
      <c r="Q85" s="23"/>
      <c r="R85" s="4"/>
    </row>
    <row r="86" spans="1:18">
      <c r="B86" s="57"/>
      <c r="C86" s="41"/>
      <c r="D86" s="30" t="s">
        <v>235</v>
      </c>
      <c r="E86" s="30"/>
      <c r="F86" s="30"/>
      <c r="G86" s="30"/>
      <c r="H86" s="30"/>
      <c r="I86" s="30"/>
      <c r="J86" s="30"/>
      <c r="K86" s="183"/>
      <c r="L86" s="180"/>
      <c r="M86" s="47"/>
      <c r="N86" s="47"/>
      <c r="O86" s="47"/>
      <c r="P86" s="47"/>
      <c r="Q86" s="61"/>
    </row>
    <row r="87" spans="1:18">
      <c r="A87" s="40" t="s">
        <v>236</v>
      </c>
      <c r="B87" s="182" t="s">
        <v>237</v>
      </c>
      <c r="C87" s="182"/>
      <c r="D87" s="30"/>
      <c r="E87" s="30" t="s">
        <v>215</v>
      </c>
      <c r="F87" s="30"/>
      <c r="G87" s="30"/>
      <c r="H87" s="30"/>
      <c r="I87" s="30"/>
      <c r="J87" s="30"/>
      <c r="K87" s="171">
        <v>73095460.969999999</v>
      </c>
      <c r="L87" s="171">
        <v>0</v>
      </c>
      <c r="M87" s="171">
        <v>73095460.969999999</v>
      </c>
      <c r="N87" s="171">
        <v>0</v>
      </c>
      <c r="O87" s="171">
        <v>314995</v>
      </c>
      <c r="P87" s="171">
        <v>73410455.969999999</v>
      </c>
      <c r="Q87" s="261"/>
    </row>
    <row r="88" spans="1:18">
      <c r="A88" s="40" t="s">
        <v>238</v>
      </c>
      <c r="B88" s="41" t="s">
        <v>239</v>
      </c>
      <c r="C88" s="41"/>
      <c r="D88" s="30"/>
      <c r="E88" s="30" t="s">
        <v>218</v>
      </c>
      <c r="F88" s="30"/>
      <c r="G88" s="30"/>
      <c r="H88" s="30"/>
      <c r="I88" s="30"/>
      <c r="J88" s="30"/>
      <c r="K88" s="171">
        <v>46787218.629999995</v>
      </c>
      <c r="L88" s="171">
        <v>0</v>
      </c>
      <c r="M88" s="171">
        <v>46787218.629999995</v>
      </c>
      <c r="N88" s="171">
        <v>0</v>
      </c>
      <c r="O88" s="171">
        <v>35333371</v>
      </c>
      <c r="P88" s="171">
        <v>82120589.629999995</v>
      </c>
      <c r="Q88" s="65"/>
    </row>
    <row r="89" spans="1:18">
      <c r="A89" s="40" t="s">
        <v>240</v>
      </c>
      <c r="B89" s="41" t="s">
        <v>241</v>
      </c>
      <c r="C89" s="41"/>
      <c r="D89" s="30"/>
      <c r="E89" s="30" t="s">
        <v>221</v>
      </c>
      <c r="F89" s="30"/>
      <c r="G89" s="30"/>
      <c r="H89" s="30"/>
      <c r="I89" s="30"/>
      <c r="J89" s="30"/>
      <c r="K89" s="171">
        <v>4362495.42</v>
      </c>
      <c r="L89" s="171">
        <v>0</v>
      </c>
      <c r="M89" s="171">
        <v>4362495.42</v>
      </c>
      <c r="N89" s="171">
        <v>0</v>
      </c>
      <c r="O89" s="171">
        <v>0</v>
      </c>
      <c r="P89" s="171">
        <v>4362495.42</v>
      </c>
      <c r="Q89" s="65"/>
    </row>
    <row r="90" spans="1:18">
      <c r="A90" s="40" t="s">
        <v>242</v>
      </c>
      <c r="B90" s="41" t="s">
        <v>243</v>
      </c>
      <c r="C90" s="41"/>
      <c r="D90" s="30"/>
      <c r="E90" s="30" t="s">
        <v>224</v>
      </c>
      <c r="F90" s="30"/>
      <c r="G90" s="30"/>
      <c r="H90" s="30"/>
      <c r="I90" s="30"/>
      <c r="J90" s="30"/>
      <c r="K90" s="171">
        <v>52983073.159999996</v>
      </c>
      <c r="L90" s="171">
        <v>0.28999999999999998</v>
      </c>
      <c r="M90" s="171">
        <v>52983073.449999996</v>
      </c>
      <c r="N90" s="171">
        <v>0</v>
      </c>
      <c r="O90" s="171">
        <v>0</v>
      </c>
      <c r="P90" s="171">
        <v>52983073.449999996</v>
      </c>
      <c r="Q90" s="65"/>
    </row>
    <row r="91" spans="1:18" ht="14.25">
      <c r="A91" s="40"/>
      <c r="B91" s="41"/>
      <c r="C91" s="41"/>
      <c r="D91" s="30"/>
      <c r="E91" s="225" t="s">
        <v>312</v>
      </c>
      <c r="F91" s="226"/>
      <c r="G91" s="226"/>
      <c r="H91" s="226"/>
      <c r="I91" s="196"/>
      <c r="J91" s="30"/>
      <c r="K91" s="171">
        <v>0</v>
      </c>
      <c r="L91" s="171">
        <v>0</v>
      </c>
      <c r="M91" s="171">
        <v>0</v>
      </c>
      <c r="N91" s="171">
        <v>0</v>
      </c>
      <c r="O91" s="171">
        <v>0</v>
      </c>
      <c r="P91" s="171">
        <v>0</v>
      </c>
      <c r="Q91" s="65"/>
    </row>
    <row r="92" spans="1:18">
      <c r="A92" s="40" t="s">
        <v>244</v>
      </c>
      <c r="B92" s="41" t="s">
        <v>239</v>
      </c>
      <c r="C92" s="41"/>
      <c r="D92" s="30"/>
      <c r="E92" s="30" t="s">
        <v>226</v>
      </c>
      <c r="F92" s="30"/>
      <c r="G92" s="30"/>
      <c r="H92" s="30"/>
      <c r="I92" s="30"/>
      <c r="J92" s="30"/>
      <c r="K92" s="171">
        <v>2386562.29</v>
      </c>
      <c r="L92" s="171">
        <v>-0.49999999999999994</v>
      </c>
      <c r="M92" s="171">
        <v>2386561.79</v>
      </c>
      <c r="N92" s="171">
        <v>0</v>
      </c>
      <c r="O92" s="171">
        <v>0</v>
      </c>
      <c r="P92" s="171">
        <v>2386561.79</v>
      </c>
      <c r="Q92" s="65"/>
    </row>
    <row r="93" spans="1:18">
      <c r="A93" s="40" t="s">
        <v>245</v>
      </c>
      <c r="B93" s="41" t="s">
        <v>246</v>
      </c>
      <c r="C93" s="41"/>
      <c r="D93" s="30"/>
      <c r="E93" s="30" t="s">
        <v>229</v>
      </c>
      <c r="F93" s="30"/>
      <c r="G93" s="30"/>
      <c r="H93" s="30"/>
      <c r="I93" s="30"/>
      <c r="J93" s="30"/>
      <c r="K93" s="171">
        <v>161828231.58999997</v>
      </c>
      <c r="L93" s="171">
        <v>-0.68</v>
      </c>
      <c r="M93" s="171">
        <v>161828230.90999997</v>
      </c>
      <c r="N93" s="171">
        <v>0</v>
      </c>
      <c r="O93" s="171">
        <v>17360</v>
      </c>
      <c r="P93" s="171">
        <v>161845590.90999997</v>
      </c>
      <c r="Q93" s="65"/>
    </row>
    <row r="94" spans="1:18">
      <c r="A94" s="40"/>
      <c r="B94" s="41"/>
      <c r="C94" s="41"/>
      <c r="D94" s="30"/>
      <c r="E94" s="30" t="s">
        <v>289</v>
      </c>
      <c r="F94" s="30"/>
      <c r="G94" s="30"/>
      <c r="H94" s="30"/>
      <c r="I94" s="30"/>
      <c r="J94" s="30"/>
      <c r="K94" s="171">
        <v>1039262004.5599999</v>
      </c>
      <c r="L94" s="171">
        <v>0</v>
      </c>
      <c r="M94" s="171">
        <v>1039262004.5599999</v>
      </c>
      <c r="N94" s="171">
        <v>0</v>
      </c>
      <c r="O94" s="171">
        <v>0</v>
      </c>
      <c r="P94" s="171">
        <v>1039262004.5599999</v>
      </c>
      <c r="Q94" s="65"/>
    </row>
    <row r="95" spans="1:18">
      <c r="A95" s="40"/>
      <c r="B95" s="41"/>
      <c r="C95" s="41"/>
      <c r="D95" s="30"/>
      <c r="E95" s="30" t="s">
        <v>290</v>
      </c>
      <c r="F95" s="30"/>
      <c r="G95" s="30"/>
      <c r="H95" s="30"/>
      <c r="I95" s="30"/>
      <c r="J95" s="30"/>
      <c r="K95" s="171">
        <v>411782126.90999991</v>
      </c>
      <c r="L95" s="171">
        <v>-0.69</v>
      </c>
      <c r="M95" s="171">
        <v>411782126.21999991</v>
      </c>
      <c r="N95" s="171">
        <v>0</v>
      </c>
      <c r="O95" s="171">
        <v>0</v>
      </c>
      <c r="P95" s="171">
        <v>411782126.21999991</v>
      </c>
      <c r="Q95" s="65"/>
    </row>
    <row r="96" spans="1:18">
      <c r="A96" s="40" t="s">
        <v>247</v>
      </c>
      <c r="B96" s="41" t="s">
        <v>239</v>
      </c>
      <c r="C96" s="41"/>
      <c r="D96" s="30"/>
      <c r="E96" s="30" t="s">
        <v>248</v>
      </c>
      <c r="F96" s="30"/>
      <c r="G96" s="30"/>
      <c r="H96" s="30"/>
      <c r="I96" s="30"/>
      <c r="J96" s="30"/>
      <c r="K96" s="171">
        <v>117048163.62</v>
      </c>
      <c r="L96" s="171">
        <v>0</v>
      </c>
      <c r="M96" s="171">
        <v>117048163.62</v>
      </c>
      <c r="N96" s="171">
        <v>0</v>
      </c>
      <c r="O96" s="171">
        <v>0</v>
      </c>
      <c r="P96" s="171">
        <v>117048163.62</v>
      </c>
      <c r="Q96" s="65"/>
    </row>
    <row r="97" spans="1:18">
      <c r="A97" s="40" t="s">
        <v>249</v>
      </c>
      <c r="B97" s="41" t="s">
        <v>239</v>
      </c>
      <c r="C97" s="41"/>
      <c r="D97" s="30"/>
      <c r="E97" s="30" t="s">
        <v>231</v>
      </c>
      <c r="F97" s="30"/>
      <c r="G97" s="30"/>
      <c r="H97" s="30"/>
      <c r="I97" s="30"/>
      <c r="J97" s="30"/>
      <c r="K97" s="171">
        <v>18688624.199999999</v>
      </c>
      <c r="L97" s="171">
        <v>0</v>
      </c>
      <c r="M97" s="171">
        <v>18688624.199999999</v>
      </c>
      <c r="N97" s="171">
        <v>0</v>
      </c>
      <c r="O97" s="171">
        <v>1442803</v>
      </c>
      <c r="P97" s="171">
        <v>20131427.199999999</v>
      </c>
      <c r="Q97" s="65"/>
    </row>
    <row r="98" spans="1:18" s="50" customFormat="1" ht="7.5" customHeight="1">
      <c r="A98" s="55"/>
      <c r="B98" s="56"/>
      <c r="C98" s="56"/>
      <c r="D98" s="30"/>
      <c r="E98" s="30"/>
      <c r="F98" s="30"/>
      <c r="G98" s="30"/>
      <c r="H98" s="30"/>
      <c r="I98" s="30"/>
      <c r="J98" s="47"/>
      <c r="K98" s="47"/>
      <c r="L98" s="47"/>
      <c r="M98" s="171">
        <v>0</v>
      </c>
      <c r="N98" s="75"/>
      <c r="O98" s="171">
        <v>0</v>
      </c>
      <c r="P98" s="171">
        <v>0</v>
      </c>
      <c r="Q98" s="83"/>
      <c r="R98" s="260"/>
    </row>
    <row r="99" spans="1:18">
      <c r="A99" s="40" t="s">
        <v>250</v>
      </c>
      <c r="B99" s="41"/>
      <c r="C99" s="41"/>
      <c r="D99" s="30"/>
      <c r="E99" s="84" t="s">
        <v>251</v>
      </c>
      <c r="F99" s="30"/>
      <c r="G99" s="30"/>
      <c r="H99" s="30"/>
      <c r="I99" s="30"/>
      <c r="J99" s="30"/>
      <c r="K99" s="114">
        <v>1928223962</v>
      </c>
      <c r="L99" s="114">
        <v>-3</v>
      </c>
      <c r="M99" s="172">
        <v>1928223959</v>
      </c>
      <c r="N99" s="206"/>
      <c r="O99" s="172">
        <v>37108529</v>
      </c>
      <c r="P99" s="172">
        <v>1965332488</v>
      </c>
      <c r="Q99" s="65"/>
    </row>
    <row r="100" spans="1:18" s="50" customFormat="1" ht="7.5" customHeight="1">
      <c r="A100" s="55"/>
      <c r="B100" s="56"/>
      <c r="C100" s="56"/>
      <c r="D100" s="30"/>
      <c r="E100" s="30"/>
      <c r="F100" s="30"/>
      <c r="G100" s="30"/>
      <c r="H100" s="30"/>
      <c r="I100" s="30"/>
      <c r="J100" s="47"/>
      <c r="K100" s="47"/>
      <c r="L100" s="47"/>
      <c r="M100" s="47"/>
      <c r="N100" s="47"/>
      <c r="O100" s="48"/>
      <c r="P100" s="48"/>
      <c r="Q100" s="49"/>
      <c r="R100" s="260"/>
    </row>
    <row r="101" spans="1:18" ht="13.5" thickBot="1">
      <c r="A101" s="4"/>
      <c r="B101" s="41"/>
      <c r="C101" s="41"/>
      <c r="D101" s="84" t="s">
        <v>252</v>
      </c>
      <c r="E101" s="30"/>
      <c r="F101" s="30"/>
      <c r="G101" s="30"/>
      <c r="H101" s="30"/>
      <c r="I101" s="30"/>
      <c r="J101" s="30"/>
      <c r="K101" s="192">
        <v>2466331427</v>
      </c>
      <c r="L101" s="192">
        <v>-5</v>
      </c>
      <c r="M101" s="192">
        <v>2466331425</v>
      </c>
      <c r="N101" s="116"/>
      <c r="O101" s="193">
        <v>92636476</v>
      </c>
      <c r="P101" s="207">
        <v>2558967901</v>
      </c>
      <c r="Q101" s="65"/>
    </row>
    <row r="102" spans="1:18" ht="13.5" thickTop="1">
      <c r="A102" s="4"/>
      <c r="B102" s="41"/>
      <c r="C102" s="41"/>
      <c r="D102" s="84"/>
      <c r="E102" s="30"/>
      <c r="F102" s="30"/>
      <c r="G102" s="30"/>
      <c r="H102" s="30"/>
      <c r="I102" s="30"/>
      <c r="J102" s="30"/>
      <c r="K102" s="30"/>
      <c r="L102" s="30"/>
      <c r="M102" s="79"/>
      <c r="N102" s="115"/>
      <c r="O102" s="79"/>
      <c r="P102" s="79"/>
      <c r="Q102" s="65"/>
    </row>
    <row r="103" spans="1:18">
      <c r="B103" s="57"/>
      <c r="C103" s="41"/>
      <c r="D103" s="266" t="s">
        <v>253</v>
      </c>
      <c r="E103" s="196"/>
      <c r="F103" s="197"/>
      <c r="G103" s="32"/>
      <c r="H103" s="32"/>
      <c r="I103" s="32"/>
      <c r="J103" s="196"/>
      <c r="K103" s="196"/>
      <c r="L103" s="196"/>
      <c r="M103" s="117"/>
      <c r="N103" s="198"/>
      <c r="O103" s="117"/>
      <c r="P103" s="195"/>
      <c r="Q103" s="265"/>
    </row>
    <row r="104" spans="1:18">
      <c r="B104" s="57"/>
      <c r="C104" s="41"/>
      <c r="D104" s="196" t="s">
        <v>254</v>
      </c>
      <c r="E104" s="196"/>
      <c r="F104" s="197"/>
      <c r="G104" s="32"/>
      <c r="H104" s="32"/>
      <c r="I104" s="32"/>
      <c r="J104" s="196"/>
      <c r="K104" s="199">
        <v>0</v>
      </c>
      <c r="L104" s="199">
        <v>0</v>
      </c>
      <c r="M104" s="171">
        <v>0</v>
      </c>
      <c r="N104" s="199">
        <v>0</v>
      </c>
      <c r="O104" s="199">
        <v>0</v>
      </c>
      <c r="P104" s="171">
        <v>0</v>
      </c>
      <c r="Q104" s="265"/>
    </row>
    <row r="105" spans="1:18">
      <c r="B105" s="57"/>
      <c r="C105" s="41"/>
      <c r="D105" s="196" t="s">
        <v>291</v>
      </c>
      <c r="E105" s="196"/>
      <c r="F105" s="197"/>
      <c r="G105" s="32"/>
      <c r="H105" s="32"/>
      <c r="I105" s="32"/>
      <c r="J105" s="196"/>
      <c r="K105" s="199">
        <v>38336072.769999996</v>
      </c>
      <c r="L105" s="199">
        <v>0</v>
      </c>
      <c r="M105" s="171">
        <v>38336072.769999996</v>
      </c>
      <c r="N105" s="199">
        <v>0</v>
      </c>
      <c r="O105" s="199">
        <v>0</v>
      </c>
      <c r="P105" s="171">
        <v>38336072.769999996</v>
      </c>
      <c r="Q105" s="265"/>
    </row>
    <row r="106" spans="1:18">
      <c r="B106" s="57"/>
      <c r="C106" s="41"/>
      <c r="D106" s="196" t="s">
        <v>292</v>
      </c>
      <c r="E106" s="196"/>
      <c r="F106" s="197"/>
      <c r="G106" s="32"/>
      <c r="H106" s="32"/>
      <c r="I106" s="32"/>
      <c r="J106" s="196"/>
      <c r="K106" s="199">
        <v>44884533.859999999</v>
      </c>
      <c r="L106" s="199">
        <v>0</v>
      </c>
      <c r="M106" s="171">
        <v>44884533.859999999</v>
      </c>
      <c r="N106" s="199">
        <v>0</v>
      </c>
      <c r="O106" s="199">
        <v>0</v>
      </c>
      <c r="P106" s="171">
        <v>44884533.859999999</v>
      </c>
      <c r="Q106" s="265"/>
    </row>
    <row r="107" spans="1:18">
      <c r="A107" s="1" t="s">
        <v>306</v>
      </c>
      <c r="B107" s="57" t="s">
        <v>307</v>
      </c>
      <c r="C107" s="41"/>
      <c r="D107" s="196" t="s">
        <v>308</v>
      </c>
      <c r="E107" s="196"/>
      <c r="F107" s="197"/>
      <c r="G107" s="32"/>
      <c r="H107" s="32"/>
      <c r="I107" s="32"/>
      <c r="J107" s="32"/>
      <c r="K107" s="199">
        <v>23397105</v>
      </c>
      <c r="L107" s="199">
        <v>0</v>
      </c>
      <c r="M107" s="171">
        <v>23397105</v>
      </c>
      <c r="N107" s="199">
        <v>0</v>
      </c>
      <c r="O107" s="199">
        <v>0</v>
      </c>
      <c r="P107" s="171">
        <v>23397105</v>
      </c>
      <c r="Q107" s="265"/>
      <c r="R107" s="4"/>
    </row>
    <row r="108" spans="1:18">
      <c r="A108" s="1" t="s">
        <v>296</v>
      </c>
      <c r="B108" s="57" t="s">
        <v>297</v>
      </c>
      <c r="C108" s="41"/>
      <c r="D108" s="196" t="s">
        <v>298</v>
      </c>
      <c r="E108" s="196"/>
      <c r="F108" s="197"/>
      <c r="G108" s="32"/>
      <c r="H108" s="32"/>
      <c r="I108" s="32"/>
      <c r="J108" s="32"/>
      <c r="K108" s="199">
        <v>0</v>
      </c>
      <c r="L108" s="199">
        <v>0</v>
      </c>
      <c r="M108" s="171">
        <v>0</v>
      </c>
      <c r="N108" s="199">
        <v>0</v>
      </c>
      <c r="O108" s="199">
        <v>1776949</v>
      </c>
      <c r="P108" s="171">
        <v>1776949</v>
      </c>
      <c r="Q108" s="265"/>
      <c r="R108" s="4"/>
    </row>
    <row r="109" spans="1:18">
      <c r="B109" s="57"/>
      <c r="C109" s="41"/>
      <c r="D109" s="196" t="s">
        <v>313</v>
      </c>
      <c r="E109" s="196"/>
      <c r="F109" s="197"/>
      <c r="G109" s="32"/>
      <c r="H109" s="32"/>
      <c r="I109" s="32"/>
      <c r="J109" s="32"/>
      <c r="K109" s="199">
        <v>0</v>
      </c>
      <c r="L109" s="199">
        <v>0</v>
      </c>
      <c r="M109" s="171">
        <v>0</v>
      </c>
      <c r="N109" s="199">
        <v>0</v>
      </c>
      <c r="O109" s="199">
        <v>435866</v>
      </c>
      <c r="P109" s="171">
        <v>435866</v>
      </c>
      <c r="Q109" s="265"/>
      <c r="R109" s="4"/>
    </row>
    <row r="110" spans="1:18">
      <c r="B110" s="57"/>
      <c r="C110" s="41"/>
      <c r="D110" s="196" t="s">
        <v>255</v>
      </c>
      <c r="E110" s="196"/>
      <c r="F110" s="197"/>
      <c r="G110" s="32"/>
      <c r="H110" s="32"/>
      <c r="I110" s="32"/>
      <c r="J110" s="196"/>
      <c r="K110" s="199">
        <v>0</v>
      </c>
      <c r="L110" s="199">
        <v>0</v>
      </c>
      <c r="M110" s="171">
        <v>0</v>
      </c>
      <c r="N110" s="199">
        <v>0</v>
      </c>
      <c r="O110" s="199">
        <v>0</v>
      </c>
      <c r="P110" s="171">
        <v>0</v>
      </c>
      <c r="Q110" s="265"/>
    </row>
    <row r="111" spans="1:18">
      <c r="B111" s="57"/>
      <c r="C111" s="41"/>
      <c r="D111" s="266"/>
      <c r="E111" s="196"/>
      <c r="F111" s="197"/>
      <c r="G111" s="32"/>
      <c r="H111" s="32"/>
      <c r="I111" s="32"/>
      <c r="J111" s="196"/>
      <c r="K111" s="196"/>
      <c r="L111" s="196"/>
      <c r="M111" s="171">
        <v>0</v>
      </c>
      <c r="N111" s="198"/>
      <c r="O111" s="199">
        <v>0</v>
      </c>
      <c r="P111" s="171">
        <v>0</v>
      </c>
      <c r="Q111" s="265"/>
    </row>
    <row r="112" spans="1:18" ht="13.5" thickBot="1">
      <c r="B112" s="57"/>
      <c r="C112" s="41"/>
      <c r="D112" s="266" t="s">
        <v>256</v>
      </c>
      <c r="E112" s="196"/>
      <c r="F112" s="197"/>
      <c r="G112" s="32"/>
      <c r="H112" s="32"/>
      <c r="I112" s="32"/>
      <c r="J112" s="196"/>
      <c r="K112" s="118">
        <v>106617711.63</v>
      </c>
      <c r="L112" s="118">
        <v>0</v>
      </c>
      <c r="M112" s="208">
        <v>106617711.63</v>
      </c>
      <c r="N112" s="209"/>
      <c r="O112" s="201">
        <v>2212815</v>
      </c>
      <c r="P112" s="208">
        <v>108830526.63</v>
      </c>
      <c r="Q112" s="265"/>
    </row>
    <row r="113" spans="1:18" ht="14.25" thickTop="1" thickBot="1">
      <c r="B113" s="57"/>
      <c r="C113" s="41"/>
      <c r="D113" s="266" t="s">
        <v>293</v>
      </c>
      <c r="E113" s="196"/>
      <c r="F113" s="197"/>
      <c r="G113" s="32"/>
      <c r="H113" s="32"/>
      <c r="I113" s="32"/>
      <c r="J113" s="196"/>
      <c r="K113" s="118">
        <v>2572949138.6300001</v>
      </c>
      <c r="L113" s="118">
        <v>-5</v>
      </c>
      <c r="M113" s="118">
        <v>2572949136.6300001</v>
      </c>
      <c r="N113" s="117">
        <v>0</v>
      </c>
      <c r="O113" s="118">
        <v>94849291</v>
      </c>
      <c r="P113" s="118">
        <v>2667798427.6300001</v>
      </c>
      <c r="Q113" s="265"/>
    </row>
    <row r="114" spans="1:18" s="50" customFormat="1" ht="9" customHeight="1" thickTop="1">
      <c r="A114" s="55"/>
      <c r="B114" s="56"/>
      <c r="C114" s="56"/>
      <c r="D114" s="30"/>
      <c r="E114" s="30"/>
      <c r="F114" s="30"/>
      <c r="G114" s="30"/>
      <c r="H114" s="30"/>
      <c r="I114" s="30"/>
      <c r="J114" s="47"/>
      <c r="K114" s="47"/>
      <c r="L114" s="47"/>
      <c r="M114" s="47"/>
      <c r="N114" s="47"/>
      <c r="O114" s="48"/>
      <c r="P114" s="48"/>
      <c r="Q114" s="49"/>
      <c r="R114" s="260"/>
    </row>
    <row r="115" spans="1:18">
      <c r="A115" s="40"/>
      <c r="B115" s="41"/>
      <c r="C115" s="41"/>
      <c r="D115" s="84" t="s">
        <v>257</v>
      </c>
      <c r="E115" s="30"/>
      <c r="F115" s="30"/>
      <c r="G115" s="30"/>
      <c r="H115" s="30"/>
      <c r="I115" s="30"/>
      <c r="J115" s="30"/>
      <c r="K115" s="30"/>
      <c r="L115" s="30"/>
      <c r="M115" s="47"/>
      <c r="N115" s="47"/>
      <c r="O115" s="47"/>
      <c r="P115" s="47"/>
      <c r="Q115" s="61"/>
    </row>
    <row r="116" spans="1:18">
      <c r="A116" s="40" t="s">
        <v>258</v>
      </c>
      <c r="B116" s="41" t="s">
        <v>259</v>
      </c>
      <c r="C116" s="41"/>
      <c r="D116" s="30" t="s">
        <v>260</v>
      </c>
      <c r="E116" s="30"/>
      <c r="F116" s="30"/>
      <c r="G116" s="30"/>
      <c r="H116" s="30"/>
      <c r="I116" s="30"/>
      <c r="J116" s="30"/>
      <c r="K116" s="171">
        <v>4112557485.7800002</v>
      </c>
      <c r="L116" s="171">
        <v>337639.61</v>
      </c>
      <c r="M116" s="171">
        <v>4112895125.3900003</v>
      </c>
      <c r="N116" s="171">
        <v>0</v>
      </c>
      <c r="O116" s="171">
        <v>49503831</v>
      </c>
      <c r="P116" s="171">
        <v>4162398956.3900003</v>
      </c>
      <c r="Q116" s="261"/>
    </row>
    <row r="117" spans="1:18">
      <c r="A117" s="40"/>
      <c r="B117" s="41"/>
      <c r="C117" s="41"/>
      <c r="D117" s="30" t="s">
        <v>261</v>
      </c>
      <c r="E117" s="30"/>
      <c r="F117" s="30"/>
      <c r="G117" s="30"/>
      <c r="H117" s="30"/>
      <c r="I117" s="30"/>
      <c r="J117" s="30"/>
      <c r="K117" s="171">
        <v>0</v>
      </c>
      <c r="L117" s="171">
        <v>0</v>
      </c>
      <c r="M117" s="171">
        <v>0</v>
      </c>
      <c r="N117" s="171">
        <v>0</v>
      </c>
      <c r="O117" s="171">
        <v>0</v>
      </c>
      <c r="P117" s="171">
        <v>0</v>
      </c>
      <c r="Q117" s="264"/>
    </row>
    <row r="118" spans="1:18">
      <c r="A118" s="40"/>
      <c r="B118" s="41"/>
      <c r="C118" s="41"/>
      <c r="D118" s="30"/>
      <c r="E118" s="30" t="s">
        <v>262</v>
      </c>
      <c r="F118" s="30"/>
      <c r="G118" s="30"/>
      <c r="H118" s="30"/>
      <c r="I118" s="30"/>
      <c r="J118" s="30"/>
      <c r="K118" s="171">
        <v>0</v>
      </c>
      <c r="L118" s="171">
        <v>0</v>
      </c>
      <c r="M118" s="171">
        <v>0</v>
      </c>
      <c r="N118" s="171">
        <v>0</v>
      </c>
      <c r="O118" s="171">
        <v>0</v>
      </c>
      <c r="P118" s="171">
        <v>0</v>
      </c>
      <c r="Q118" s="264"/>
    </row>
    <row r="119" spans="1:18">
      <c r="A119" s="40" t="s">
        <v>263</v>
      </c>
      <c r="B119" s="41" t="s">
        <v>264</v>
      </c>
      <c r="C119" s="41"/>
      <c r="D119" s="30"/>
      <c r="E119" s="30"/>
      <c r="F119" s="30" t="s">
        <v>265</v>
      </c>
      <c r="G119" s="30"/>
      <c r="H119" s="30"/>
      <c r="I119" s="30"/>
      <c r="J119" s="30"/>
      <c r="K119" s="171">
        <v>8214573.5499999989</v>
      </c>
      <c r="L119" s="171">
        <v>-4589447.5499999989</v>
      </c>
      <c r="M119" s="171">
        <v>3625126</v>
      </c>
      <c r="N119" s="171">
        <v>0</v>
      </c>
      <c r="O119" s="171">
        <v>508768037</v>
      </c>
      <c r="P119" s="171">
        <v>512393163</v>
      </c>
      <c r="Q119" s="65"/>
    </row>
    <row r="120" spans="1:18">
      <c r="A120" s="40"/>
      <c r="B120" s="41"/>
      <c r="C120" s="41"/>
      <c r="D120" s="30"/>
      <c r="E120" s="30" t="s">
        <v>266</v>
      </c>
      <c r="F120" s="30"/>
      <c r="G120" s="30"/>
      <c r="H120" s="30"/>
      <c r="I120" s="30"/>
      <c r="J120" s="30"/>
      <c r="K120" s="171">
        <v>0</v>
      </c>
      <c r="L120" s="171">
        <v>0</v>
      </c>
      <c r="M120" s="171">
        <v>0</v>
      </c>
      <c r="N120" s="171">
        <v>0</v>
      </c>
      <c r="O120" s="171">
        <v>0</v>
      </c>
      <c r="P120" s="171">
        <v>0</v>
      </c>
      <c r="Q120" s="65"/>
    </row>
    <row r="121" spans="1:18">
      <c r="A121" s="40" t="s">
        <v>267</v>
      </c>
      <c r="B121" s="41" t="s">
        <v>268</v>
      </c>
      <c r="C121" s="41"/>
      <c r="D121" s="30"/>
      <c r="E121" s="30"/>
      <c r="F121" s="30" t="s">
        <v>265</v>
      </c>
      <c r="G121" s="30"/>
      <c r="H121" s="30"/>
      <c r="I121" s="30"/>
      <c r="J121" s="30"/>
      <c r="K121" s="171">
        <v>10794371.109999999</v>
      </c>
      <c r="L121" s="171">
        <v>170907751.03</v>
      </c>
      <c r="M121" s="171">
        <v>181702122.13999999</v>
      </c>
      <c r="N121" s="171">
        <v>0</v>
      </c>
      <c r="O121" s="171">
        <v>233634302</v>
      </c>
      <c r="P121" s="171">
        <v>415336424.13999999</v>
      </c>
      <c r="Q121" s="65"/>
    </row>
    <row r="122" spans="1:18">
      <c r="A122" s="40" t="s">
        <v>269</v>
      </c>
      <c r="B122" s="41" t="s">
        <v>270</v>
      </c>
      <c r="C122" s="41"/>
      <c r="D122" s="30"/>
      <c r="E122" s="30"/>
      <c r="F122" s="30" t="s">
        <v>271</v>
      </c>
      <c r="G122" s="30"/>
      <c r="H122" s="30"/>
      <c r="I122" s="30"/>
      <c r="J122" s="30"/>
      <c r="K122" s="171">
        <v>288898376.16000003</v>
      </c>
      <c r="L122" s="171">
        <v>-166318303.47999999</v>
      </c>
      <c r="M122" s="171">
        <v>122580072.68000004</v>
      </c>
      <c r="N122" s="171">
        <v>0</v>
      </c>
      <c r="O122" s="171">
        <v>121595801</v>
      </c>
      <c r="P122" s="171">
        <v>244175873.68000004</v>
      </c>
      <c r="Q122" s="65"/>
    </row>
    <row r="123" spans="1:18">
      <c r="A123" s="40" t="s">
        <v>272</v>
      </c>
      <c r="B123" s="41" t="s">
        <v>270</v>
      </c>
      <c r="C123" s="41"/>
      <c r="D123" s="30"/>
      <c r="E123" s="30"/>
      <c r="F123" s="30" t="s">
        <v>273</v>
      </c>
      <c r="G123" s="30"/>
      <c r="H123" s="30"/>
      <c r="I123" s="30"/>
      <c r="J123" s="30"/>
      <c r="K123" s="171">
        <v>21696049.390000023</v>
      </c>
      <c r="L123" s="171">
        <v>-2.02</v>
      </c>
      <c r="M123" s="171">
        <v>21696047.370000023</v>
      </c>
      <c r="N123" s="171">
        <v>0</v>
      </c>
      <c r="O123" s="171">
        <v>349714788</v>
      </c>
      <c r="P123" s="171">
        <v>371410835.37</v>
      </c>
      <c r="Q123" s="65"/>
    </row>
    <row r="124" spans="1:18">
      <c r="A124" s="40" t="s">
        <v>274</v>
      </c>
      <c r="B124" s="41" t="s">
        <v>270</v>
      </c>
      <c r="C124" s="41"/>
      <c r="D124" s="30"/>
      <c r="E124" s="30"/>
      <c r="F124" s="30" t="s">
        <v>275</v>
      </c>
      <c r="G124" s="30"/>
      <c r="H124" s="30"/>
      <c r="I124" s="30"/>
      <c r="J124" s="30"/>
      <c r="K124" s="171">
        <v>933814816.19500017</v>
      </c>
      <c r="L124" s="171">
        <v>-337639.74</v>
      </c>
      <c r="M124" s="171">
        <v>933477176.45500016</v>
      </c>
      <c r="N124" s="171">
        <v>0</v>
      </c>
      <c r="O124" s="171">
        <v>2278097</v>
      </c>
      <c r="P124" s="171">
        <v>935755273.45500016</v>
      </c>
      <c r="Q124" s="65"/>
    </row>
    <row r="125" spans="1:18">
      <c r="A125" s="40" t="s">
        <v>276</v>
      </c>
      <c r="B125" s="41" t="s">
        <v>277</v>
      </c>
      <c r="C125" s="41"/>
      <c r="D125" s="30"/>
      <c r="E125" s="30"/>
      <c r="F125" s="30" t="s">
        <v>278</v>
      </c>
      <c r="G125" s="30"/>
      <c r="H125" s="30"/>
      <c r="I125" s="30"/>
      <c r="J125" s="30"/>
      <c r="K125" s="171">
        <v>619852.19000000029</v>
      </c>
      <c r="L125" s="171">
        <v>-0.16</v>
      </c>
      <c r="M125" s="171">
        <v>619852.03000000026</v>
      </c>
      <c r="N125" s="171">
        <v>0</v>
      </c>
      <c r="O125" s="171">
        <v>3466049</v>
      </c>
      <c r="P125" s="171">
        <v>4085901.0300000003</v>
      </c>
      <c r="Q125" s="65"/>
    </row>
    <row r="126" spans="1:18">
      <c r="A126" s="40" t="s">
        <v>279</v>
      </c>
      <c r="B126" s="41" t="s">
        <v>270</v>
      </c>
      <c r="C126" s="41"/>
      <c r="D126" s="30"/>
      <c r="E126" s="30"/>
      <c r="F126" s="30" t="s">
        <v>280</v>
      </c>
      <c r="G126" s="30"/>
      <c r="H126" s="30"/>
      <c r="I126" s="30"/>
      <c r="J126" s="30"/>
      <c r="K126" s="171">
        <v>0</v>
      </c>
      <c r="L126" s="171">
        <v>0</v>
      </c>
      <c r="M126" s="171">
        <v>0</v>
      </c>
      <c r="N126" s="171">
        <v>0</v>
      </c>
      <c r="O126" s="171">
        <v>59368487</v>
      </c>
      <c r="P126" s="171">
        <v>59368487</v>
      </c>
      <c r="Q126" s="65"/>
    </row>
    <row r="127" spans="1:18" ht="13.5" thickBot="1">
      <c r="A127" s="40" t="s">
        <v>281</v>
      </c>
      <c r="B127" s="41" t="s">
        <v>282</v>
      </c>
      <c r="C127" s="41"/>
      <c r="D127" s="30" t="s">
        <v>283</v>
      </c>
      <c r="E127" s="30"/>
      <c r="F127" s="30"/>
      <c r="G127" s="30"/>
      <c r="H127" s="30"/>
      <c r="I127" s="30"/>
      <c r="J127" s="30"/>
      <c r="K127" s="172">
        <v>-705286547.88999987</v>
      </c>
      <c r="L127" s="172">
        <v>-1.2599999999999998</v>
      </c>
      <c r="M127" s="208">
        <v>-705286549.14999986</v>
      </c>
      <c r="N127" s="172">
        <v>0</v>
      </c>
      <c r="O127" s="172">
        <v>323509620</v>
      </c>
      <c r="P127" s="172">
        <v>-381776929.14999986</v>
      </c>
      <c r="Q127" s="65"/>
    </row>
    <row r="128" spans="1:18" ht="14.25" thickTop="1" thickBot="1">
      <c r="A128" s="1" t="s">
        <v>284</v>
      </c>
      <c r="B128" s="57"/>
      <c r="C128" s="41"/>
      <c r="D128" s="84" t="s">
        <v>285</v>
      </c>
      <c r="E128" s="30"/>
      <c r="F128" s="30"/>
      <c r="G128" s="30"/>
      <c r="H128" s="30"/>
      <c r="I128" s="30"/>
      <c r="J128" s="30"/>
      <c r="K128" s="192">
        <v>4671308976</v>
      </c>
      <c r="L128" s="192">
        <v>-3</v>
      </c>
      <c r="M128" s="192">
        <v>4671308972</v>
      </c>
      <c r="N128" s="192">
        <v>0</v>
      </c>
      <c r="O128" s="192">
        <v>1651839012</v>
      </c>
      <c r="P128" s="192">
        <v>6323147984</v>
      </c>
      <c r="Q128" s="65"/>
    </row>
    <row r="129" spans="1:18" s="50" customFormat="1" ht="9" customHeight="1" thickTop="1">
      <c r="A129" s="9"/>
      <c r="B129" s="98"/>
      <c r="C129" s="56"/>
      <c r="D129" s="30"/>
      <c r="E129" s="30"/>
      <c r="F129" s="30"/>
      <c r="G129" s="30"/>
      <c r="H129" s="30"/>
      <c r="I129" s="47"/>
      <c r="J129" s="47"/>
      <c r="K129" s="47"/>
      <c r="L129" s="47"/>
      <c r="M129" s="47"/>
      <c r="N129" s="48"/>
      <c r="O129" s="48"/>
      <c r="P129" s="48"/>
      <c r="Q129" s="49"/>
      <c r="R129" s="260"/>
    </row>
    <row r="130" spans="1:18" ht="13.5" thickBot="1">
      <c r="B130" s="57"/>
      <c r="C130" s="41"/>
      <c r="D130" s="266" t="s">
        <v>339</v>
      </c>
      <c r="E130" s="196"/>
      <c r="F130" s="196"/>
      <c r="G130" s="196"/>
      <c r="H130" s="196"/>
      <c r="I130" s="196"/>
      <c r="J130" s="196"/>
      <c r="K130" s="118">
        <v>7244258114.6300001</v>
      </c>
      <c r="L130" s="118">
        <v>-8</v>
      </c>
      <c r="M130" s="118">
        <v>7244258108.6300001</v>
      </c>
      <c r="N130" s="198"/>
      <c r="O130" s="118">
        <v>1746688303</v>
      </c>
      <c r="P130" s="118">
        <v>8990946411.6300011</v>
      </c>
      <c r="Q130" s="265"/>
    </row>
    <row r="131" spans="1:18" s="50" customFormat="1" ht="12" customHeight="1" thickTop="1">
      <c r="A131" s="9"/>
      <c r="B131" s="98"/>
      <c r="C131" s="56"/>
      <c r="D131" s="30"/>
      <c r="E131" s="30"/>
      <c r="F131" s="266" t="s">
        <v>340</v>
      </c>
      <c r="G131" s="30"/>
      <c r="H131" s="30"/>
      <c r="I131" s="47"/>
      <c r="J131" s="47"/>
      <c r="K131" s="47"/>
      <c r="L131" s="47"/>
      <c r="M131" s="47"/>
      <c r="N131" s="48"/>
      <c r="O131" s="48"/>
      <c r="P131" s="48"/>
      <c r="Q131" s="49"/>
      <c r="R131" s="260"/>
    </row>
    <row r="132" spans="1:18">
      <c r="B132" s="57"/>
      <c r="C132" s="41"/>
      <c r="D132" s="235" t="s">
        <v>91</v>
      </c>
      <c r="E132" s="235"/>
      <c r="F132" s="235"/>
      <c r="G132" s="235"/>
      <c r="H132" s="235"/>
      <c r="I132" s="235"/>
      <c r="J132" s="235"/>
      <c r="K132" s="235"/>
      <c r="L132" s="235"/>
      <c r="M132" s="235"/>
      <c r="N132" s="235"/>
      <c r="O132" s="235"/>
      <c r="P132" s="235"/>
      <c r="Q132" s="274"/>
    </row>
    <row r="133" spans="1:18" s="50" customFormat="1" ht="12" customHeight="1">
      <c r="A133" s="9"/>
      <c r="B133" s="10"/>
      <c r="C133" s="10"/>
      <c r="D133" s="31" t="s">
        <v>286</v>
      </c>
      <c r="E133" s="211"/>
      <c r="F133" s="211"/>
      <c r="G133" s="211"/>
      <c r="H133" s="211"/>
      <c r="I133" s="184"/>
      <c r="J133" s="184"/>
      <c r="K133" s="184"/>
      <c r="L133" s="184"/>
      <c r="M133" s="184"/>
      <c r="N133" s="48"/>
      <c r="Q133" s="49"/>
      <c r="R133" s="260"/>
    </row>
    <row r="134" spans="1:18" ht="12.75" customHeight="1">
      <c r="D134" s="31"/>
      <c r="E134" s="31"/>
      <c r="F134" s="31"/>
      <c r="G134" s="31"/>
      <c r="H134" s="31"/>
      <c r="I134" s="31"/>
      <c r="K134" s="212">
        <v>-0.29899978637695313</v>
      </c>
      <c r="L134" s="212">
        <v>5.88</v>
      </c>
      <c r="M134" s="212">
        <v>4.5810003280639648</v>
      </c>
      <c r="N134" s="29"/>
      <c r="O134" s="212">
        <v>0</v>
      </c>
      <c r="P134" s="212">
        <v>3.5809993743896484</v>
      </c>
      <c r="Q134" s="275"/>
    </row>
    <row r="135" spans="1:18" hidden="1">
      <c r="M135" s="210"/>
      <c r="N135" s="210"/>
      <c r="O135" s="210"/>
      <c r="P135" s="210"/>
      <c r="Q135" s="210"/>
    </row>
    <row r="136" spans="1:18" hidden="1">
      <c r="J136" s="276" t="s">
        <v>92</v>
      </c>
      <c r="K136" s="276"/>
      <c r="L136" s="276"/>
      <c r="M136" s="210"/>
      <c r="N136" s="210"/>
      <c r="O136" s="210"/>
      <c r="P136" s="210"/>
      <c r="Q136" s="210"/>
    </row>
    <row r="137" spans="1:18" hidden="1">
      <c r="M137" s="210"/>
      <c r="N137" s="210"/>
      <c r="O137" s="210"/>
      <c r="P137" s="210"/>
      <c r="Q137" s="210"/>
    </row>
    <row r="138" spans="1:18" hidden="1">
      <c r="A138" s="4"/>
      <c r="B138" s="4"/>
      <c r="C138" s="4"/>
      <c r="J138" s="4"/>
      <c r="K138" s="4"/>
      <c r="L138" s="4"/>
      <c r="M138" s="210"/>
      <c r="N138" s="210"/>
      <c r="O138" s="210"/>
      <c r="P138" s="210"/>
      <c r="Q138" s="210"/>
    </row>
    <row r="139" spans="1:18" hidden="1">
      <c r="A139" s="4"/>
      <c r="B139" s="4"/>
      <c r="C139" s="4"/>
      <c r="J139" s="4"/>
      <c r="K139" s="4"/>
      <c r="L139" s="4"/>
      <c r="M139" s="210"/>
      <c r="N139" s="210"/>
      <c r="O139" s="210"/>
      <c r="P139" s="210"/>
      <c r="Q139" s="210"/>
    </row>
    <row r="140" spans="1:18" hidden="1">
      <c r="A140" s="4"/>
      <c r="B140" s="4"/>
      <c r="C140" s="4"/>
      <c r="J140" s="4"/>
      <c r="K140" s="4"/>
      <c r="L140" s="4"/>
      <c r="M140" s="210"/>
      <c r="N140" s="210"/>
      <c r="O140" s="210"/>
      <c r="P140" s="210"/>
      <c r="Q140" s="210"/>
    </row>
    <row r="141" spans="1:18" hidden="1">
      <c r="A141" s="4"/>
      <c r="B141" s="4"/>
      <c r="C141" s="4"/>
      <c r="J141" s="4"/>
      <c r="K141" s="4"/>
      <c r="L141" s="4"/>
      <c r="M141" s="210"/>
      <c r="N141" s="210"/>
      <c r="O141" s="210"/>
      <c r="P141" s="210"/>
      <c r="Q141" s="210"/>
    </row>
    <row r="142" spans="1:18" hidden="1">
      <c r="A142" s="4"/>
      <c r="B142" s="4"/>
      <c r="C142" s="4"/>
      <c r="J142" s="4"/>
      <c r="K142" s="4"/>
      <c r="L142" s="4"/>
      <c r="M142" s="210"/>
      <c r="N142" s="210"/>
      <c r="O142" s="210"/>
      <c r="P142" s="210"/>
      <c r="Q142" s="210"/>
    </row>
    <row r="143" spans="1:18" hidden="1">
      <c r="A143" s="4"/>
      <c r="B143" s="4"/>
      <c r="C143" s="4"/>
      <c r="J143" s="4"/>
      <c r="K143" s="4"/>
      <c r="L143" s="4"/>
      <c r="M143" s="210"/>
      <c r="N143" s="210"/>
      <c r="O143" s="210"/>
      <c r="P143" s="210"/>
      <c r="Q143" s="210"/>
    </row>
    <row r="144" spans="1:18" hidden="1">
      <c r="A144" s="4"/>
      <c r="B144" s="4"/>
      <c r="C144" s="4"/>
      <c r="J144" s="4"/>
      <c r="K144" s="4"/>
      <c r="L144" s="4"/>
      <c r="M144" s="210"/>
      <c r="N144" s="210"/>
      <c r="O144" s="210"/>
      <c r="P144" s="210"/>
      <c r="Q144" s="210"/>
    </row>
    <row r="145" spans="1:17" hidden="1">
      <c r="A145" s="4"/>
      <c r="B145" s="4"/>
      <c r="C145" s="4"/>
      <c r="J145" s="4"/>
      <c r="K145" s="4"/>
      <c r="L145" s="4"/>
      <c r="M145" s="210"/>
      <c r="N145" s="210"/>
      <c r="O145" s="210"/>
      <c r="P145" s="210"/>
      <c r="Q145" s="210"/>
    </row>
    <row r="146" spans="1:17" hidden="1">
      <c r="A146" s="4"/>
      <c r="B146" s="4"/>
      <c r="C146" s="4"/>
      <c r="J146" s="4"/>
      <c r="K146" s="4"/>
      <c r="L146" s="4"/>
      <c r="M146" s="210"/>
      <c r="N146" s="210"/>
      <c r="O146" s="210"/>
      <c r="P146" s="210"/>
      <c r="Q146" s="210"/>
    </row>
    <row r="147" spans="1:17" hidden="1">
      <c r="A147" s="4"/>
      <c r="B147" s="4"/>
      <c r="C147" s="4"/>
      <c r="J147" s="4"/>
      <c r="K147" s="4"/>
      <c r="L147" s="4"/>
      <c r="M147" s="210"/>
      <c r="N147" s="210"/>
      <c r="O147" s="210"/>
      <c r="P147" s="210"/>
      <c r="Q147" s="210"/>
    </row>
    <row r="148" spans="1:17" hidden="1">
      <c r="A148" s="4"/>
      <c r="B148" s="4"/>
      <c r="C148" s="4"/>
      <c r="J148" s="4"/>
      <c r="K148" s="4"/>
      <c r="L148" s="4"/>
      <c r="M148" s="210"/>
      <c r="N148" s="210"/>
      <c r="O148" s="210"/>
      <c r="P148" s="210"/>
      <c r="Q148" s="210"/>
    </row>
    <row r="149" spans="1:17" hidden="1">
      <c r="A149" s="4"/>
      <c r="B149" s="4"/>
      <c r="C149" s="4"/>
      <c r="J149" s="4"/>
      <c r="K149" s="4"/>
      <c r="L149" s="4"/>
      <c r="M149" s="210"/>
      <c r="N149" s="210"/>
      <c r="O149" s="210"/>
      <c r="P149" s="210"/>
      <c r="Q149" s="210"/>
    </row>
    <row r="150" spans="1:17" hidden="1">
      <c r="A150" s="4"/>
      <c r="B150" s="4"/>
      <c r="C150" s="4"/>
      <c r="J150" s="4"/>
      <c r="K150" s="4"/>
      <c r="L150" s="4"/>
      <c r="M150" s="210"/>
      <c r="N150" s="210"/>
      <c r="O150" s="210"/>
      <c r="P150" s="210"/>
      <c r="Q150" s="210"/>
    </row>
    <row r="151" spans="1:17" hidden="1">
      <c r="A151" s="4"/>
      <c r="B151" s="4"/>
      <c r="C151" s="4"/>
      <c r="J151" s="4"/>
      <c r="K151" s="4"/>
      <c r="L151" s="4"/>
      <c r="M151" s="210"/>
      <c r="N151" s="210"/>
      <c r="O151" s="210"/>
      <c r="P151" s="210"/>
      <c r="Q151" s="210"/>
    </row>
    <row r="152" spans="1:17" hidden="1">
      <c r="A152" s="4"/>
      <c r="B152" s="4"/>
      <c r="C152" s="4"/>
      <c r="J152" s="4"/>
      <c r="K152" s="4"/>
      <c r="L152" s="4"/>
      <c r="M152" s="210"/>
      <c r="N152" s="210"/>
      <c r="O152" s="210"/>
      <c r="P152" s="210"/>
      <c r="Q152" s="210"/>
    </row>
    <row r="153" spans="1:17" hidden="1">
      <c r="A153" s="4"/>
      <c r="B153" s="4"/>
      <c r="C153" s="4"/>
      <c r="J153" s="4"/>
      <c r="K153" s="4"/>
      <c r="L153" s="4"/>
      <c r="M153" s="210"/>
      <c r="N153" s="210"/>
      <c r="O153" s="210"/>
      <c r="P153" s="210"/>
      <c r="Q153" s="210"/>
    </row>
    <row r="154" spans="1:17" hidden="1">
      <c r="A154" s="4"/>
      <c r="B154" s="4"/>
      <c r="C154" s="4"/>
      <c r="M154" s="210"/>
      <c r="N154" s="210"/>
      <c r="O154" s="210"/>
      <c r="P154" s="210"/>
      <c r="Q154" s="210"/>
    </row>
    <row r="155" spans="1:17" hidden="1">
      <c r="A155" s="4"/>
      <c r="B155" s="4"/>
      <c r="C155" s="4"/>
      <c r="M155" s="210"/>
      <c r="N155" s="210"/>
      <c r="O155" s="210"/>
      <c r="P155" s="210"/>
      <c r="Q155" s="210"/>
    </row>
    <row r="156" spans="1:17" hidden="1">
      <c r="A156" s="4"/>
      <c r="B156" s="4"/>
      <c r="C156" s="4"/>
      <c r="M156" s="210"/>
      <c r="N156" s="210"/>
      <c r="O156" s="210"/>
      <c r="P156" s="210"/>
      <c r="Q156" s="210"/>
    </row>
    <row r="167" spans="1:17">
      <c r="A167" s="4"/>
      <c r="B167" s="4"/>
      <c r="C167" s="4"/>
      <c r="H167" s="32"/>
      <c r="O167" s="32"/>
      <c r="P167" s="32"/>
      <c r="Q167" s="32"/>
    </row>
    <row r="168" spans="1:17">
      <c r="A168" s="4"/>
      <c r="B168" s="4"/>
      <c r="C168" s="4"/>
      <c r="H168" s="32"/>
      <c r="O168" s="32"/>
      <c r="P168" s="32"/>
      <c r="Q168" s="32"/>
    </row>
    <row r="169" spans="1:17">
      <c r="A169" s="4"/>
      <c r="B169" s="4"/>
      <c r="C169" s="4"/>
      <c r="H169" s="32"/>
      <c r="O169" s="32"/>
      <c r="P169" s="32"/>
      <c r="Q169" s="32"/>
    </row>
    <row r="170" spans="1:17">
      <c r="A170" s="4"/>
      <c r="B170" s="4"/>
      <c r="C170" s="4"/>
      <c r="H170" s="32"/>
      <c r="O170" s="32"/>
      <c r="P170" s="32"/>
      <c r="Q170" s="32"/>
    </row>
    <row r="171" spans="1:17">
      <c r="A171" s="4"/>
      <c r="B171" s="4"/>
      <c r="C171" s="4"/>
      <c r="H171" s="32"/>
      <c r="O171" s="32"/>
      <c r="P171" s="32"/>
      <c r="Q171" s="32"/>
    </row>
    <row r="172" spans="1:17">
      <c r="A172" s="4"/>
      <c r="B172" s="4"/>
      <c r="C172" s="4"/>
      <c r="H172" s="32"/>
      <c r="O172" s="32"/>
      <c r="P172" s="32"/>
      <c r="Q172" s="32"/>
    </row>
    <row r="173" spans="1:17">
      <c r="A173" s="4"/>
      <c r="B173" s="4"/>
      <c r="C173" s="4"/>
      <c r="H173" s="32"/>
      <c r="O173" s="32"/>
      <c r="P173" s="32"/>
      <c r="Q173" s="32"/>
    </row>
    <row r="174" spans="1:17">
      <c r="A174" s="4"/>
      <c r="B174" s="4"/>
      <c r="C174" s="4"/>
      <c r="H174" s="32"/>
      <c r="O174" s="32"/>
      <c r="P174" s="32"/>
      <c r="Q174" s="32"/>
    </row>
    <row r="175" spans="1:17">
      <c r="A175" s="4"/>
      <c r="B175" s="4"/>
      <c r="C175" s="4"/>
      <c r="H175" s="32"/>
      <c r="O175" s="32"/>
      <c r="P175" s="32"/>
      <c r="Q175" s="32"/>
    </row>
    <row r="176" spans="1:17">
      <c r="A176" s="4"/>
      <c r="B176" s="4"/>
      <c r="C176" s="4"/>
      <c r="H176" s="32"/>
      <c r="O176" s="32"/>
      <c r="P176" s="32"/>
      <c r="Q176" s="32"/>
    </row>
    <row r="177" spans="1:17">
      <c r="A177" s="4"/>
      <c r="B177" s="4"/>
      <c r="C177" s="4"/>
      <c r="H177" s="32"/>
      <c r="O177" s="32"/>
      <c r="P177" s="32"/>
      <c r="Q177" s="32"/>
    </row>
    <row r="178" spans="1:17">
      <c r="A178" s="4"/>
      <c r="B178" s="4"/>
      <c r="C178" s="4"/>
      <c r="H178" s="32"/>
      <c r="O178" s="32"/>
      <c r="P178" s="32"/>
      <c r="Q178" s="32"/>
    </row>
  </sheetData>
  <sheetProtection formatColumns="0" formatRows="0"/>
  <conditionalFormatting sqref="K116:L127 M12:P23 M28:P35 N116:O127">
    <cfRule type="cellIs" dxfId="311" priority="118" operator="notEqual">
      <formula>0</formula>
    </cfRule>
    <cfRule type="containsBlanks" dxfId="310" priority="119">
      <formula>LEN(TRIM(K12))=0</formula>
    </cfRule>
  </conditionalFormatting>
  <conditionalFormatting sqref="K12:P23">
    <cfRule type="cellIs" dxfId="309" priority="117" operator="notEqual">
      <formula>K25</formula>
    </cfRule>
  </conditionalFormatting>
  <conditionalFormatting sqref="O134 K134:M134">
    <cfRule type="cellIs" dxfId="308" priority="115" operator="notEqual">
      <formula>0</formula>
    </cfRule>
    <cfRule type="cellIs" dxfId="307" priority="116" operator="equal">
      <formula>0</formula>
    </cfRule>
  </conditionalFormatting>
  <conditionalFormatting sqref="K87:L97 N87:O87 N88:N97 O88:O99">
    <cfRule type="cellIs" dxfId="306" priority="114" operator="notEqual">
      <formula>K101</formula>
    </cfRule>
  </conditionalFormatting>
  <conditionalFormatting sqref="P134">
    <cfRule type="cellIs" dxfId="305" priority="112" operator="notEqual">
      <formula>0</formula>
    </cfRule>
    <cfRule type="cellIs" dxfId="304" priority="113" operator="equal">
      <formula>0</formula>
    </cfRule>
  </conditionalFormatting>
  <conditionalFormatting sqref="K104:L110 N104:O104 N105:N110 O105:O112">
    <cfRule type="cellIs" dxfId="303" priority="110" operator="notEqual">
      <formula>0</formula>
    </cfRule>
    <cfRule type="containsBlanks" dxfId="302" priority="111">
      <formula>LEN(TRIM(K104))=0</formula>
    </cfRule>
  </conditionalFormatting>
  <conditionalFormatting sqref="K12:P23">
    <cfRule type="cellIs" dxfId="301" priority="109" operator="notEqual">
      <formula>K30</formula>
    </cfRule>
  </conditionalFormatting>
  <conditionalFormatting sqref="K87:L97 N87:O87 N88:N97 O88:O99">
    <cfRule type="cellIs" dxfId="300" priority="108" operator="notEqual">
      <formula>K106</formula>
    </cfRule>
  </conditionalFormatting>
  <conditionalFormatting sqref="K116:L118 N116:O118 O119:O127">
    <cfRule type="cellIs" dxfId="299" priority="107" operator="notEqual">
      <formula>K125</formula>
    </cfRule>
  </conditionalFormatting>
  <conditionalFormatting sqref="M28:P35">
    <cfRule type="cellIs" dxfId="298" priority="120" operator="notEqual">
      <formula>M42</formula>
    </cfRule>
  </conditionalFormatting>
  <conditionalFormatting sqref="K55:L75 K12:P23 K28:P35 N55:O75">
    <cfRule type="cellIs" dxfId="297" priority="105" operator="notEqual">
      <formula>0</formula>
    </cfRule>
    <cfRule type="containsBlanks" dxfId="296" priority="106">
      <formula>LEN(TRIM(K12))=0</formula>
    </cfRule>
  </conditionalFormatting>
  <conditionalFormatting sqref="K28:P35">
    <cfRule type="cellIs" dxfId="295" priority="104" operator="notEqual">
      <formula>K42</formula>
    </cfRule>
  </conditionalFormatting>
  <conditionalFormatting sqref="K42:L48 N42:O49 M50:P50">
    <cfRule type="cellIs" dxfId="294" priority="102" operator="notEqual">
      <formula>0</formula>
    </cfRule>
    <cfRule type="containsBlanks" dxfId="293" priority="103">
      <formula>LEN(TRIM(K42))=0</formula>
    </cfRule>
  </conditionalFormatting>
  <conditionalFormatting sqref="N55:O75 L55:L75 K55:K59 K61:K75">
    <cfRule type="cellIs" dxfId="292" priority="101" operator="notEqual">
      <formula>K77</formula>
    </cfRule>
  </conditionalFormatting>
  <conditionalFormatting sqref="L28:L35 L12:L23">
    <cfRule type="cellIs" dxfId="291" priority="99" operator="notEqual">
      <formula>0</formula>
    </cfRule>
    <cfRule type="containsBlanks" dxfId="290" priority="100">
      <formula>LEN(TRIM(L12))=0</formula>
    </cfRule>
  </conditionalFormatting>
  <conditionalFormatting sqref="L28:L35">
    <cfRule type="cellIs" dxfId="289" priority="98" operator="notEqual">
      <formula>L42</formula>
    </cfRule>
  </conditionalFormatting>
  <conditionalFormatting sqref="K28:P35">
    <cfRule type="cellIs" dxfId="288" priority="97" operator="notEqual">
      <formula>K51</formula>
    </cfRule>
  </conditionalFormatting>
  <conditionalFormatting sqref="K87:L97 N87:O87 N88:N97 O88:O99">
    <cfRule type="cellIs" dxfId="287" priority="95" operator="notEqual">
      <formula>0</formula>
    </cfRule>
    <cfRule type="containsBlanks" dxfId="286" priority="96">
      <formula>LEN(TRIM(K87))=0</formula>
    </cfRule>
  </conditionalFormatting>
  <conditionalFormatting sqref="K120:L127 N120:O127">
    <cfRule type="cellIs" dxfId="285" priority="121" operator="notEqual">
      <formula>K128</formula>
    </cfRule>
  </conditionalFormatting>
  <conditionalFormatting sqref="K119:L119 N119:O119">
    <cfRule type="cellIs" dxfId="284" priority="122" operator="notEqual">
      <formula>#REF!</formula>
    </cfRule>
  </conditionalFormatting>
  <conditionalFormatting sqref="M28:M35">
    <cfRule type="cellIs" dxfId="283" priority="94" operator="notEqual">
      <formula>M41</formula>
    </cfRule>
  </conditionalFormatting>
  <conditionalFormatting sqref="M28:M35">
    <cfRule type="cellIs" dxfId="282" priority="93" operator="notEqual">
      <formula>M46</formula>
    </cfRule>
  </conditionalFormatting>
  <conditionalFormatting sqref="P28:P35">
    <cfRule type="cellIs" dxfId="281" priority="92" operator="notEqual">
      <formula>P41</formula>
    </cfRule>
  </conditionalFormatting>
  <conditionalFormatting sqref="P28:P35">
    <cfRule type="cellIs" dxfId="280" priority="91" operator="notEqual">
      <formula>P46</formula>
    </cfRule>
  </conditionalFormatting>
  <conditionalFormatting sqref="M42:M49">
    <cfRule type="cellIs" dxfId="279" priority="88" operator="notEqual">
      <formula>0</formula>
    </cfRule>
    <cfRule type="containsBlanks" dxfId="278" priority="89">
      <formula>LEN(TRIM(M42))=0</formula>
    </cfRule>
  </conditionalFormatting>
  <conditionalFormatting sqref="M42:M49">
    <cfRule type="cellIs" dxfId="277" priority="90" operator="notEqual">
      <formula>M56</formula>
    </cfRule>
  </conditionalFormatting>
  <conditionalFormatting sqref="M42:M49">
    <cfRule type="cellIs" dxfId="276" priority="86" operator="notEqual">
      <formula>0</formula>
    </cfRule>
    <cfRule type="containsBlanks" dxfId="275" priority="87">
      <formula>LEN(TRIM(M42))=0</formula>
    </cfRule>
  </conditionalFormatting>
  <conditionalFormatting sqref="M42:M49">
    <cfRule type="cellIs" dxfId="274" priority="85" operator="notEqual">
      <formula>M56</formula>
    </cfRule>
  </conditionalFormatting>
  <conditionalFormatting sqref="M42:M49">
    <cfRule type="cellIs" dxfId="273" priority="84" operator="notEqual">
      <formula>M65</formula>
    </cfRule>
  </conditionalFormatting>
  <conditionalFormatting sqref="M42:M49">
    <cfRule type="cellIs" dxfId="272" priority="83" operator="notEqual">
      <formula>M55</formula>
    </cfRule>
  </conditionalFormatting>
  <conditionalFormatting sqref="M42:M49">
    <cfRule type="cellIs" dxfId="271" priority="82" operator="notEqual">
      <formula>M60</formula>
    </cfRule>
  </conditionalFormatting>
  <conditionalFormatting sqref="P42:P49">
    <cfRule type="cellIs" dxfId="270" priority="79" operator="notEqual">
      <formula>0</formula>
    </cfRule>
    <cfRule type="containsBlanks" dxfId="269" priority="80">
      <formula>LEN(TRIM(P42))=0</formula>
    </cfRule>
  </conditionalFormatting>
  <conditionalFormatting sqref="P42:P49">
    <cfRule type="cellIs" dxfId="268" priority="81" operator="notEqual">
      <formula>P56</formula>
    </cfRule>
  </conditionalFormatting>
  <conditionalFormatting sqref="P42:P49">
    <cfRule type="cellIs" dxfId="267" priority="77" operator="notEqual">
      <formula>0</formula>
    </cfRule>
    <cfRule type="containsBlanks" dxfId="266" priority="78">
      <formula>LEN(TRIM(P42))=0</formula>
    </cfRule>
  </conditionalFormatting>
  <conditionalFormatting sqref="P42:P49">
    <cfRule type="cellIs" dxfId="265" priority="76" operator="notEqual">
      <formula>P56</formula>
    </cfRule>
  </conditionalFormatting>
  <conditionalFormatting sqref="P42:P49">
    <cfRule type="cellIs" dxfId="264" priority="75" operator="notEqual">
      <formula>P65</formula>
    </cfRule>
  </conditionalFormatting>
  <conditionalFormatting sqref="P42:P49">
    <cfRule type="cellIs" dxfId="263" priority="74" operator="notEqual">
      <formula>P55</formula>
    </cfRule>
  </conditionalFormatting>
  <conditionalFormatting sqref="P42:P49">
    <cfRule type="cellIs" dxfId="262" priority="73" operator="notEqual">
      <formula>P60</formula>
    </cfRule>
  </conditionalFormatting>
  <conditionalFormatting sqref="M55:M75">
    <cfRule type="cellIs" dxfId="261" priority="70" operator="notEqual">
      <formula>0</formula>
    </cfRule>
    <cfRule type="containsBlanks" dxfId="260" priority="71">
      <formula>LEN(TRIM(M55))=0</formula>
    </cfRule>
  </conditionalFormatting>
  <conditionalFormatting sqref="M55:M75">
    <cfRule type="cellIs" dxfId="259" priority="72" operator="notEqual">
      <formula>M69</formula>
    </cfRule>
  </conditionalFormatting>
  <conditionalFormatting sqref="M55:M75">
    <cfRule type="cellIs" dxfId="258" priority="68" operator="notEqual">
      <formula>0</formula>
    </cfRule>
    <cfRule type="containsBlanks" dxfId="257" priority="69">
      <formula>LEN(TRIM(M55))=0</formula>
    </cfRule>
  </conditionalFormatting>
  <conditionalFormatting sqref="M55:M75">
    <cfRule type="cellIs" dxfId="256" priority="67" operator="notEqual">
      <formula>M69</formula>
    </cfRule>
  </conditionalFormatting>
  <conditionalFormatting sqref="M55:M75">
    <cfRule type="cellIs" dxfId="255" priority="66" operator="notEqual">
      <formula>M78</formula>
    </cfRule>
  </conditionalFormatting>
  <conditionalFormatting sqref="M55:M75">
    <cfRule type="cellIs" dxfId="254" priority="65" operator="notEqual">
      <formula>M68</formula>
    </cfRule>
  </conditionalFormatting>
  <conditionalFormatting sqref="M55:M75">
    <cfRule type="cellIs" dxfId="253" priority="64" operator="notEqual">
      <formula>M73</formula>
    </cfRule>
  </conditionalFormatting>
  <conditionalFormatting sqref="P55:P75">
    <cfRule type="cellIs" dxfId="252" priority="61" operator="notEqual">
      <formula>0</formula>
    </cfRule>
    <cfRule type="containsBlanks" dxfId="251" priority="62">
      <formula>LEN(TRIM(P55))=0</formula>
    </cfRule>
  </conditionalFormatting>
  <conditionalFormatting sqref="P55:P75">
    <cfRule type="cellIs" dxfId="250" priority="63" operator="notEqual">
      <formula>P69</formula>
    </cfRule>
  </conditionalFormatting>
  <conditionalFormatting sqref="P55:P75">
    <cfRule type="cellIs" dxfId="249" priority="59" operator="notEqual">
      <formula>0</formula>
    </cfRule>
    <cfRule type="containsBlanks" dxfId="248" priority="60">
      <formula>LEN(TRIM(P55))=0</formula>
    </cfRule>
  </conditionalFormatting>
  <conditionalFormatting sqref="P55:P75">
    <cfRule type="cellIs" dxfId="247" priority="58" operator="notEqual">
      <formula>P69</formula>
    </cfRule>
  </conditionalFormatting>
  <conditionalFormatting sqref="P55:P75">
    <cfRule type="cellIs" dxfId="246" priority="57" operator="notEqual">
      <formula>P78</formula>
    </cfRule>
  </conditionalFormatting>
  <conditionalFormatting sqref="P55:P75">
    <cfRule type="cellIs" dxfId="245" priority="56" operator="notEqual">
      <formula>P68</formula>
    </cfRule>
  </conditionalFormatting>
  <conditionalFormatting sqref="P55:P75">
    <cfRule type="cellIs" dxfId="244" priority="55" operator="notEqual">
      <formula>P73</formula>
    </cfRule>
  </conditionalFormatting>
  <conditionalFormatting sqref="M87:M99">
    <cfRule type="cellIs" dxfId="243" priority="52" operator="notEqual">
      <formula>0</formula>
    </cfRule>
    <cfRule type="containsBlanks" dxfId="242" priority="53">
      <formula>LEN(TRIM(M87))=0</formula>
    </cfRule>
  </conditionalFormatting>
  <conditionalFormatting sqref="M87:M99">
    <cfRule type="cellIs" dxfId="241" priority="54" operator="notEqual">
      <formula>M101</formula>
    </cfRule>
  </conditionalFormatting>
  <conditionalFormatting sqref="M87:M99">
    <cfRule type="cellIs" dxfId="240" priority="50" operator="notEqual">
      <formula>0</formula>
    </cfRule>
    <cfRule type="containsBlanks" dxfId="239" priority="51">
      <formula>LEN(TRIM(M87))=0</formula>
    </cfRule>
  </conditionalFormatting>
  <conditionalFormatting sqref="M87:M99">
    <cfRule type="cellIs" dxfId="238" priority="49" operator="notEqual">
      <formula>M101</formula>
    </cfRule>
  </conditionalFormatting>
  <conditionalFormatting sqref="M87:M99">
    <cfRule type="cellIs" dxfId="237" priority="48" operator="notEqual">
      <formula>M110</formula>
    </cfRule>
  </conditionalFormatting>
  <conditionalFormatting sqref="M87:M99">
    <cfRule type="cellIs" dxfId="236" priority="47" operator="notEqual">
      <formula>M100</formula>
    </cfRule>
  </conditionalFormatting>
  <conditionalFormatting sqref="M87:M99">
    <cfRule type="cellIs" dxfId="235" priority="46" operator="notEqual">
      <formula>M105</formula>
    </cfRule>
  </conditionalFormatting>
  <conditionalFormatting sqref="P87:P99">
    <cfRule type="cellIs" dxfId="234" priority="43" operator="notEqual">
      <formula>0</formula>
    </cfRule>
    <cfRule type="containsBlanks" dxfId="233" priority="44">
      <formula>LEN(TRIM(P87))=0</formula>
    </cfRule>
  </conditionalFormatting>
  <conditionalFormatting sqref="P87:P99">
    <cfRule type="cellIs" dxfId="232" priority="45" operator="notEqual">
      <formula>P101</formula>
    </cfRule>
  </conditionalFormatting>
  <conditionalFormatting sqref="P87:P99">
    <cfRule type="cellIs" dxfId="231" priority="41" operator="notEqual">
      <formula>0</formula>
    </cfRule>
    <cfRule type="containsBlanks" dxfId="230" priority="42">
      <formula>LEN(TRIM(P87))=0</formula>
    </cfRule>
  </conditionalFormatting>
  <conditionalFormatting sqref="P87:P99">
    <cfRule type="cellIs" dxfId="229" priority="40" operator="notEqual">
      <formula>P101</formula>
    </cfRule>
  </conditionalFormatting>
  <conditionalFormatting sqref="P87:P99">
    <cfRule type="cellIs" dxfId="228" priority="39" operator="notEqual">
      <formula>P110</formula>
    </cfRule>
  </conditionalFormatting>
  <conditionalFormatting sqref="P87:P99">
    <cfRule type="cellIs" dxfId="227" priority="38" operator="notEqual">
      <formula>P100</formula>
    </cfRule>
  </conditionalFormatting>
  <conditionalFormatting sqref="P87:P99">
    <cfRule type="cellIs" dxfId="226" priority="37" operator="notEqual">
      <formula>P105</formula>
    </cfRule>
  </conditionalFormatting>
  <conditionalFormatting sqref="M104:M112">
    <cfRule type="cellIs" dxfId="225" priority="34" operator="notEqual">
      <formula>0</formula>
    </cfRule>
    <cfRule type="containsBlanks" dxfId="224" priority="35">
      <formula>LEN(TRIM(M104))=0</formula>
    </cfRule>
  </conditionalFormatting>
  <conditionalFormatting sqref="M104:M112">
    <cfRule type="cellIs" dxfId="223" priority="36" operator="notEqual">
      <formula>M118</formula>
    </cfRule>
  </conditionalFormatting>
  <conditionalFormatting sqref="M104:M112">
    <cfRule type="cellIs" dxfId="222" priority="32" operator="notEqual">
      <formula>0</formula>
    </cfRule>
    <cfRule type="containsBlanks" dxfId="221" priority="33">
      <formula>LEN(TRIM(M104))=0</formula>
    </cfRule>
  </conditionalFormatting>
  <conditionalFormatting sqref="M104:M112">
    <cfRule type="cellIs" dxfId="220" priority="31" operator="notEqual">
      <formula>M118</formula>
    </cfRule>
  </conditionalFormatting>
  <conditionalFormatting sqref="M104:M112">
    <cfRule type="cellIs" dxfId="219" priority="30" operator="notEqual">
      <formula>M127</formula>
    </cfRule>
  </conditionalFormatting>
  <conditionalFormatting sqref="M104:M112">
    <cfRule type="cellIs" dxfId="218" priority="29" operator="notEqual">
      <formula>M117</formula>
    </cfRule>
  </conditionalFormatting>
  <conditionalFormatting sqref="M104:M112">
    <cfRule type="cellIs" dxfId="217" priority="28" operator="notEqual">
      <formula>M122</formula>
    </cfRule>
  </conditionalFormatting>
  <conditionalFormatting sqref="P104:P112">
    <cfRule type="cellIs" dxfId="216" priority="25" operator="notEqual">
      <formula>0</formula>
    </cfRule>
    <cfRule type="containsBlanks" dxfId="215" priority="26">
      <formula>LEN(TRIM(P104))=0</formula>
    </cfRule>
  </conditionalFormatting>
  <conditionalFormatting sqref="P104:P112">
    <cfRule type="cellIs" dxfId="214" priority="27" operator="notEqual">
      <formula>P118</formula>
    </cfRule>
  </conditionalFormatting>
  <conditionalFormatting sqref="P104:P112">
    <cfRule type="cellIs" dxfId="213" priority="23" operator="notEqual">
      <formula>0</formula>
    </cfRule>
    <cfRule type="containsBlanks" dxfId="212" priority="24">
      <formula>LEN(TRIM(P104))=0</formula>
    </cfRule>
  </conditionalFormatting>
  <conditionalFormatting sqref="P104:P112">
    <cfRule type="cellIs" dxfId="211" priority="22" operator="notEqual">
      <formula>P118</formula>
    </cfRule>
  </conditionalFormatting>
  <conditionalFormatting sqref="P104:P112">
    <cfRule type="cellIs" dxfId="210" priority="21" operator="notEqual">
      <formula>P127</formula>
    </cfRule>
  </conditionalFormatting>
  <conditionalFormatting sqref="P104:P112">
    <cfRule type="cellIs" dxfId="209" priority="20" operator="notEqual">
      <formula>P117</formula>
    </cfRule>
  </conditionalFormatting>
  <conditionalFormatting sqref="P104:P112">
    <cfRule type="cellIs" dxfId="208" priority="19" operator="notEqual">
      <formula>P122</formula>
    </cfRule>
  </conditionalFormatting>
  <conditionalFormatting sqref="M116:M127">
    <cfRule type="cellIs" dxfId="207" priority="16" operator="notEqual">
      <formula>0</formula>
    </cfRule>
    <cfRule type="containsBlanks" dxfId="206" priority="17">
      <formula>LEN(TRIM(M116))=0</formula>
    </cfRule>
  </conditionalFormatting>
  <conditionalFormatting sqref="M116:M127">
    <cfRule type="cellIs" dxfId="205" priority="18" operator="notEqual">
      <formula>M130</formula>
    </cfRule>
  </conditionalFormatting>
  <conditionalFormatting sqref="M116:M127">
    <cfRule type="cellIs" dxfId="204" priority="14" operator="notEqual">
      <formula>0</formula>
    </cfRule>
    <cfRule type="containsBlanks" dxfId="203" priority="15">
      <formula>LEN(TRIM(M116))=0</formula>
    </cfRule>
  </conditionalFormatting>
  <conditionalFormatting sqref="M116:M127">
    <cfRule type="cellIs" dxfId="202" priority="13" operator="notEqual">
      <formula>M130</formula>
    </cfRule>
  </conditionalFormatting>
  <conditionalFormatting sqref="M116:M127">
    <cfRule type="cellIs" dxfId="201" priority="12" operator="notEqual">
      <formula>M139</formula>
    </cfRule>
  </conditionalFormatting>
  <conditionalFormatting sqref="M116:M127">
    <cfRule type="cellIs" dxfId="200" priority="11" operator="notEqual">
      <formula>M129</formula>
    </cfRule>
  </conditionalFormatting>
  <conditionalFormatting sqref="M116:M127">
    <cfRule type="cellIs" dxfId="199" priority="10" operator="notEqual">
      <formula>M134</formula>
    </cfRule>
  </conditionalFormatting>
  <conditionalFormatting sqref="P116:P127">
    <cfRule type="cellIs" dxfId="198" priority="7" operator="notEqual">
      <formula>0</formula>
    </cfRule>
    <cfRule type="containsBlanks" dxfId="197" priority="8">
      <formula>LEN(TRIM(P116))=0</formula>
    </cfRule>
  </conditionalFormatting>
  <conditionalFormatting sqref="P116:P127">
    <cfRule type="cellIs" dxfId="196" priority="9" operator="notEqual">
      <formula>P130</formula>
    </cfRule>
  </conditionalFormatting>
  <conditionalFormatting sqref="P116:P127">
    <cfRule type="cellIs" dxfId="195" priority="5" operator="notEqual">
      <formula>0</formula>
    </cfRule>
    <cfRule type="containsBlanks" dxfId="194" priority="6">
      <formula>LEN(TRIM(P116))=0</formula>
    </cfRule>
  </conditionalFormatting>
  <conditionalFormatting sqref="P116:P127">
    <cfRule type="cellIs" dxfId="193" priority="4" operator="notEqual">
      <formula>P130</formula>
    </cfRule>
  </conditionalFormatting>
  <conditionalFormatting sqref="P116:P127">
    <cfRule type="cellIs" dxfId="192" priority="3" operator="notEqual">
      <formula>P139</formula>
    </cfRule>
  </conditionalFormatting>
  <conditionalFormatting sqref="P116:P127">
    <cfRule type="cellIs" dxfId="191" priority="2" operator="notEqual">
      <formula>P129</formula>
    </cfRule>
  </conditionalFormatting>
  <conditionalFormatting sqref="P116:P127">
    <cfRule type="cellIs" dxfId="190" priority="1" operator="notEqual">
      <formula>P134</formula>
    </cfRule>
  </conditionalFormatting>
  <conditionalFormatting sqref="K60">
    <cfRule type="cellIs" dxfId="189" priority="123" operator="notEqual">
      <formula>#REF!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0.85546875" style="4" bestFit="1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329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0</v>
      </c>
      <c r="G11" s="222"/>
      <c r="H11" s="34"/>
      <c r="I11" s="30"/>
      <c r="J11" s="157">
        <v>1805362.2100000002</v>
      </c>
      <c r="K11" s="121">
        <v>0</v>
      </c>
      <c r="L11" s="126">
        <v>1805362.2100000002</v>
      </c>
      <c r="M11" s="122"/>
      <c r="N11" s="121">
        <v>0</v>
      </c>
      <c r="O11" s="127">
        <v>1805362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378887.85</v>
      </c>
      <c r="K12" s="38">
        <v>0</v>
      </c>
      <c r="L12" s="129">
        <v>378887.85</v>
      </c>
      <c r="M12" s="123"/>
      <c r="N12" s="38">
        <v>0</v>
      </c>
      <c r="O12" s="130">
        <v>378888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42289.62</v>
      </c>
      <c r="K13" s="38">
        <v>0</v>
      </c>
      <c r="L13" s="129">
        <v>42289.62</v>
      </c>
      <c r="M13" s="123"/>
      <c r="N13" s="38">
        <v>0</v>
      </c>
      <c r="O13" s="130">
        <v>42290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123662</v>
      </c>
      <c r="K14" s="38">
        <v>0</v>
      </c>
      <c r="L14" s="129">
        <v>123662</v>
      </c>
      <c r="M14" s="123"/>
      <c r="N14" s="38">
        <v>0</v>
      </c>
      <c r="O14" s="130">
        <v>123662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0</v>
      </c>
      <c r="K15" s="38">
        <v>0</v>
      </c>
      <c r="L15" s="129">
        <v>0</v>
      </c>
      <c r="M15" s="123"/>
      <c r="N15" s="38">
        <v>0</v>
      </c>
      <c r="O15" s="130">
        <v>0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49354.78</v>
      </c>
      <c r="K17" s="38">
        <v>0</v>
      </c>
      <c r="L17" s="129">
        <v>49354.78</v>
      </c>
      <c r="M17" s="123"/>
      <c r="N17" s="38">
        <v>0</v>
      </c>
      <c r="O17" s="130">
        <v>49355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66718.97</v>
      </c>
      <c r="K18" s="46">
        <v>-1</v>
      </c>
      <c r="L18" s="134">
        <v>66717.97</v>
      </c>
      <c r="M18" s="123"/>
      <c r="N18" s="46">
        <v>4001814</v>
      </c>
      <c r="O18" s="135">
        <v>4068532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2466275.4300000002</v>
      </c>
      <c r="K20" s="137">
        <v>-1</v>
      </c>
      <c r="L20" s="138">
        <v>2466275</v>
      </c>
      <c r="M20" s="53"/>
      <c r="N20" s="137">
        <v>4001814</v>
      </c>
      <c r="O20" s="139">
        <v>6468089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9559439.3499999996</v>
      </c>
      <c r="K24" s="121">
        <v>0</v>
      </c>
      <c r="L24" s="143">
        <v>9559439.3499999996</v>
      </c>
      <c r="M24" s="123"/>
      <c r="N24" s="121">
        <v>0</v>
      </c>
      <c r="O24" s="127">
        <v>9559439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593259.78999999992</v>
      </c>
      <c r="K25" s="38">
        <v>0</v>
      </c>
      <c r="L25" s="129">
        <v>593259.78999999992</v>
      </c>
      <c r="M25" s="123"/>
      <c r="N25" s="38">
        <v>168582</v>
      </c>
      <c r="O25" s="130">
        <v>761842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599683.79</v>
      </c>
      <c r="K26" s="38">
        <v>0</v>
      </c>
      <c r="L26" s="129">
        <v>599683.79</v>
      </c>
      <c r="M26" s="123"/>
      <c r="N26" s="38">
        <v>0</v>
      </c>
      <c r="O26" s="130">
        <v>599684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1905239.2000000002</v>
      </c>
      <c r="K27" s="38">
        <v>0</v>
      </c>
      <c r="L27" s="129">
        <v>1905239.2000000002</v>
      </c>
      <c r="M27" s="123"/>
      <c r="N27" s="38">
        <v>0</v>
      </c>
      <c r="O27" s="130">
        <v>1905239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1027598.49</v>
      </c>
      <c r="K28" s="38">
        <v>0</v>
      </c>
      <c r="L28" s="129">
        <v>1027598.49</v>
      </c>
      <c r="M28" s="123"/>
      <c r="N28" s="38">
        <v>704615</v>
      </c>
      <c r="O28" s="130">
        <v>1732213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1083039.6000000001</v>
      </c>
      <c r="K29" s="38">
        <v>0</v>
      </c>
      <c r="L29" s="129">
        <v>1083039.6000000001</v>
      </c>
      <c r="M29" s="123"/>
      <c r="N29" s="38">
        <v>0</v>
      </c>
      <c r="O29" s="130">
        <v>1083040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1205370.0899999999</v>
      </c>
      <c r="K30" s="46">
        <v>0</v>
      </c>
      <c r="L30" s="134">
        <v>1205370.0899999999</v>
      </c>
      <c r="M30" s="123"/>
      <c r="N30" s="46">
        <v>2720</v>
      </c>
      <c r="O30" s="135">
        <v>1208090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15973630.309999999</v>
      </c>
      <c r="K32" s="137">
        <v>0</v>
      </c>
      <c r="L32" s="138">
        <v>15973630</v>
      </c>
      <c r="M32" s="144"/>
      <c r="N32" s="137">
        <v>875917</v>
      </c>
      <c r="O32" s="139">
        <v>16849547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324</v>
      </c>
      <c r="E34" s="29"/>
      <c r="F34" s="11"/>
      <c r="G34" s="11"/>
      <c r="H34" s="11"/>
      <c r="I34" s="12"/>
      <c r="J34" s="162">
        <v>-13507354.879999999</v>
      </c>
      <c r="K34" s="145">
        <v>-1</v>
      </c>
      <c r="L34" s="146">
        <v>-13507355</v>
      </c>
      <c r="M34" s="53"/>
      <c r="N34" s="145">
        <v>3125897</v>
      </c>
      <c r="O34" s="147">
        <v>-10381458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8525427</v>
      </c>
      <c r="K37" s="121">
        <v>0</v>
      </c>
      <c r="L37" s="126">
        <v>8525427</v>
      </c>
      <c r="M37" s="37"/>
      <c r="N37" s="121">
        <v>0</v>
      </c>
      <c r="O37" s="127">
        <v>8525427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1750920.5</v>
      </c>
      <c r="K38" s="38">
        <v>0</v>
      </c>
      <c r="L38" s="129">
        <v>1750920.5</v>
      </c>
      <c r="M38" s="37"/>
      <c r="N38" s="64">
        <v>0</v>
      </c>
      <c r="O38" s="130">
        <v>1750921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12073546.680000002</v>
      </c>
      <c r="K39" s="38"/>
      <c r="L39" s="129">
        <v>12073546.680000002</v>
      </c>
      <c r="M39" s="37"/>
      <c r="N39" s="64">
        <v>0</v>
      </c>
      <c r="O39" s="130">
        <v>12073547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27700.340000000004</v>
      </c>
      <c r="K40" s="38">
        <v>0</v>
      </c>
      <c r="L40" s="129">
        <v>27700.340000000004</v>
      </c>
      <c r="M40" s="37"/>
      <c r="N40" s="64">
        <v>0</v>
      </c>
      <c r="O40" s="130">
        <v>27700</v>
      </c>
      <c r="P40" s="65"/>
    </row>
    <row r="41" spans="1:16" s="32" customFormat="1">
      <c r="A41" s="9" t="s">
        <v>61</v>
      </c>
      <c r="B41" s="57" t="s">
        <v>59</v>
      </c>
      <c r="C41" s="148" t="s">
        <v>315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0</v>
      </c>
      <c r="O41" s="130">
        <v>0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0</v>
      </c>
      <c r="K42" s="38">
        <v>0</v>
      </c>
      <c r="L42" s="129">
        <v>0</v>
      </c>
      <c r="M42" s="37"/>
      <c r="N42" s="64">
        <v>0</v>
      </c>
      <c r="O42" s="130">
        <v>0</v>
      </c>
      <c r="P42" s="65"/>
    </row>
    <row r="43" spans="1:16" s="32" customFormat="1">
      <c r="A43" s="9" t="s">
        <v>64</v>
      </c>
      <c r="B43" s="57" t="s">
        <v>65</v>
      </c>
      <c r="C43" s="30" t="s">
        <v>321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0</v>
      </c>
      <c r="K44" s="38">
        <v>0</v>
      </c>
      <c r="L44" s="129">
        <v>0</v>
      </c>
      <c r="M44" s="37"/>
      <c r="N44" s="64">
        <v>0</v>
      </c>
      <c r="O44" s="130">
        <v>0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22377594.52</v>
      </c>
      <c r="K47" s="145">
        <v>0</v>
      </c>
      <c r="L47" s="146">
        <v>22377595</v>
      </c>
      <c r="M47" s="47"/>
      <c r="N47" s="145">
        <v>0</v>
      </c>
      <c r="O47" s="147">
        <v>22377595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334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8870239.6400000006</v>
      </c>
      <c r="K50" s="145">
        <v>-1</v>
      </c>
      <c r="L50" s="146">
        <v>8870240</v>
      </c>
      <c r="M50" s="47"/>
      <c r="N50" s="145">
        <v>3125897</v>
      </c>
      <c r="O50" s="147">
        <v>11996137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31381.5</v>
      </c>
      <c r="K52" s="121">
        <v>0</v>
      </c>
      <c r="L52" s="126">
        <v>31381.5</v>
      </c>
      <c r="M52" s="37"/>
      <c r="N52" s="121">
        <v>0</v>
      </c>
      <c r="O52" s="127">
        <v>31382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305193.02999999997</v>
      </c>
      <c r="K53" s="38">
        <v>0</v>
      </c>
      <c r="L53" s="129">
        <v>305193.02999999997</v>
      </c>
      <c r="M53" s="123"/>
      <c r="N53" s="38">
        <v>0</v>
      </c>
      <c r="O53" s="130">
        <v>305193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318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336574.52999999997</v>
      </c>
      <c r="K57" s="137">
        <v>0</v>
      </c>
      <c r="L57" s="139">
        <v>336575</v>
      </c>
      <c r="M57" s="144"/>
      <c r="N57" s="137">
        <v>0</v>
      </c>
      <c r="O57" s="139">
        <v>336575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326</v>
      </c>
      <c r="D59" s="29"/>
      <c r="E59" s="29"/>
      <c r="F59" s="11"/>
      <c r="G59" s="11"/>
      <c r="H59" s="11"/>
      <c r="I59" s="12"/>
      <c r="J59" s="156">
        <v>9206814.1699999999</v>
      </c>
      <c r="K59" s="145">
        <v>-1</v>
      </c>
      <c r="L59" s="147">
        <v>9206815</v>
      </c>
      <c r="M59" s="75"/>
      <c r="N59" s="145">
        <v>3125897</v>
      </c>
      <c r="O59" s="147">
        <v>12332712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37271910</v>
      </c>
      <c r="M61" s="37"/>
      <c r="N61" s="79">
        <v>4583655</v>
      </c>
      <c r="O61" s="129">
        <v>41855565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37271910</v>
      </c>
      <c r="M64" s="75"/>
      <c r="N64" s="73">
        <v>4583655</v>
      </c>
      <c r="O64" s="73">
        <v>41855565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46478725</v>
      </c>
      <c r="M66" s="75"/>
      <c r="N66" s="73">
        <v>7709552</v>
      </c>
      <c r="O66" s="73">
        <v>54188277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1</v>
      </c>
      <c r="M69" s="91"/>
      <c r="N69" s="92">
        <v>0</v>
      </c>
      <c r="O69" s="92">
        <v>0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125" priority="9" operator="notEqual">
      <formula>0</formula>
    </cfRule>
    <cfRule type="cellIs" dxfId="124" priority="10" operator="equal">
      <formula>0</formula>
    </cfRule>
  </conditionalFormatting>
  <conditionalFormatting sqref="O69">
    <cfRule type="cellIs" dxfId="123" priority="3" operator="notEqual">
      <formula>0</formula>
    </cfRule>
    <cfRule type="cellIs" dxfId="122" priority="4" operator="equal">
      <formula>0</formula>
    </cfRule>
  </conditionalFormatting>
  <conditionalFormatting sqref="J69">
    <cfRule type="cellIs" dxfId="121" priority="1" operator="notEqual">
      <formula>0</formula>
    </cfRule>
    <cfRule type="cellIs" dxfId="120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105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3975625.8</v>
      </c>
      <c r="G11" s="222"/>
      <c r="H11" s="34"/>
      <c r="I11" s="30"/>
      <c r="J11" s="157">
        <v>4499101.3499999996</v>
      </c>
      <c r="K11" s="121"/>
      <c r="L11" s="126">
        <v>4499101.3499999996</v>
      </c>
      <c r="M11" s="122"/>
      <c r="N11" s="121">
        <v>0</v>
      </c>
      <c r="O11" s="127">
        <v>4499101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4229246.5</v>
      </c>
      <c r="K12" s="38">
        <v>-0.01</v>
      </c>
      <c r="L12" s="129">
        <v>4229246.49</v>
      </c>
      <c r="M12" s="123"/>
      <c r="N12" s="38">
        <v>0</v>
      </c>
      <c r="O12" s="130">
        <v>4229246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174015.25</v>
      </c>
      <c r="K13" s="38">
        <v>0</v>
      </c>
      <c r="L13" s="129">
        <v>174015.25</v>
      </c>
      <c r="M13" s="123"/>
      <c r="N13" s="38">
        <v>0</v>
      </c>
      <c r="O13" s="130">
        <v>174015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1576332.4599999997</v>
      </c>
      <c r="K14" s="38">
        <v>0</v>
      </c>
      <c r="L14" s="129">
        <v>1576332.4599999997</v>
      </c>
      <c r="M14" s="123"/>
      <c r="N14" s="38">
        <v>0</v>
      </c>
      <c r="O14" s="130">
        <v>1576332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16104.08</v>
      </c>
      <c r="K15" s="38">
        <v>0</v>
      </c>
      <c r="L15" s="129">
        <v>16104.08</v>
      </c>
      <c r="M15" s="123"/>
      <c r="N15" s="38">
        <v>0</v>
      </c>
      <c r="O15" s="130">
        <v>16104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419227.99</v>
      </c>
      <c r="G17" s="222"/>
      <c r="H17" s="43"/>
      <c r="I17" s="29"/>
      <c r="J17" s="128">
        <v>1632908.7200000002</v>
      </c>
      <c r="K17" s="38">
        <v>0</v>
      </c>
      <c r="L17" s="129">
        <v>1632908.7200000002</v>
      </c>
      <c r="M17" s="123"/>
      <c r="N17" s="38">
        <v>0</v>
      </c>
      <c r="O17" s="130">
        <v>1632909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124538.04000000001</v>
      </c>
      <c r="K18" s="46">
        <v>0</v>
      </c>
      <c r="L18" s="134">
        <v>124538.04000000001</v>
      </c>
      <c r="M18" s="123"/>
      <c r="N18" s="46">
        <v>1151506.33</v>
      </c>
      <c r="O18" s="135">
        <v>1276044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12252246.399999999</v>
      </c>
      <c r="K20" s="137">
        <v>0</v>
      </c>
      <c r="L20" s="138">
        <v>12252245</v>
      </c>
      <c r="M20" s="53"/>
      <c r="N20" s="137">
        <v>1151506</v>
      </c>
      <c r="O20" s="139">
        <v>13403751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28024068.73</v>
      </c>
      <c r="K24" s="121">
        <v>0</v>
      </c>
      <c r="L24" s="143">
        <v>28024068.73</v>
      </c>
      <c r="M24" s="123"/>
      <c r="N24" s="121">
        <v>0</v>
      </c>
      <c r="O24" s="127">
        <v>28024069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7238338.3500000006</v>
      </c>
      <c r="K25" s="38">
        <v>0</v>
      </c>
      <c r="L25" s="129">
        <v>7238338.3500000006</v>
      </c>
      <c r="M25" s="123"/>
      <c r="N25" s="38">
        <v>1580772.96</v>
      </c>
      <c r="O25" s="130">
        <v>8819111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1836651.2400000002</v>
      </c>
      <c r="K26" s="38">
        <v>0</v>
      </c>
      <c r="L26" s="129">
        <v>1836651.2400000002</v>
      </c>
      <c r="M26" s="123"/>
      <c r="N26" s="38">
        <v>0</v>
      </c>
      <c r="O26" s="130">
        <v>1836651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3160024.51</v>
      </c>
      <c r="K27" s="38">
        <v>0</v>
      </c>
      <c r="L27" s="129">
        <v>3160024.51</v>
      </c>
      <c r="M27" s="123"/>
      <c r="N27" s="38">
        <v>0</v>
      </c>
      <c r="O27" s="130">
        <v>3160025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3176182.63</v>
      </c>
      <c r="K28" s="38">
        <v>0</v>
      </c>
      <c r="L28" s="129">
        <v>3176182.63</v>
      </c>
      <c r="M28" s="123"/>
      <c r="N28" s="38">
        <v>693960.59</v>
      </c>
      <c r="O28" s="130">
        <v>3870144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5379030.8100000005</v>
      </c>
      <c r="K29" s="38">
        <v>0</v>
      </c>
      <c r="L29" s="129">
        <v>5379030.8100000005</v>
      </c>
      <c r="M29" s="123"/>
      <c r="N29" s="38">
        <v>10203.779999999999</v>
      </c>
      <c r="O29" s="130">
        <v>5389235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4899736.9800000004</v>
      </c>
      <c r="K30" s="46">
        <v>0</v>
      </c>
      <c r="L30" s="134">
        <v>4899736.9800000004</v>
      </c>
      <c r="M30" s="123"/>
      <c r="N30" s="46">
        <v>0</v>
      </c>
      <c r="O30" s="135">
        <v>4899737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53714033.25</v>
      </c>
      <c r="K32" s="137">
        <v>0</v>
      </c>
      <c r="L32" s="138">
        <v>53714034</v>
      </c>
      <c r="M32" s="144"/>
      <c r="N32" s="137">
        <v>2284938</v>
      </c>
      <c r="O32" s="139">
        <v>55998972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314</v>
      </c>
      <c r="E34" s="29"/>
      <c r="F34" s="11"/>
      <c r="G34" s="11"/>
      <c r="H34" s="11"/>
      <c r="I34" s="12"/>
      <c r="J34" s="162">
        <v>-41461786.850000001</v>
      </c>
      <c r="K34" s="145">
        <v>0</v>
      </c>
      <c r="L34" s="146">
        <v>-41461789</v>
      </c>
      <c r="M34" s="53"/>
      <c r="N34" s="145">
        <v>-1133432</v>
      </c>
      <c r="O34" s="147">
        <v>-42595221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27389136.59</v>
      </c>
      <c r="K37" s="121"/>
      <c r="L37" s="126">
        <v>27389136.59</v>
      </c>
      <c r="M37" s="37"/>
      <c r="N37" s="121">
        <v>0</v>
      </c>
      <c r="O37" s="127">
        <v>27389137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9107522.9600000009</v>
      </c>
      <c r="K38" s="38">
        <v>0</v>
      </c>
      <c r="L38" s="129">
        <v>9107522.9600000009</v>
      </c>
      <c r="M38" s="37"/>
      <c r="N38" s="64">
        <v>0</v>
      </c>
      <c r="O38" s="130">
        <v>9107523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2582805.67</v>
      </c>
      <c r="K39" s="38">
        <v>0</v>
      </c>
      <c r="L39" s="129">
        <v>2582805.67</v>
      </c>
      <c r="M39" s="37"/>
      <c r="N39" s="64">
        <v>0</v>
      </c>
      <c r="O39" s="130">
        <v>2582806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100485.16</v>
      </c>
      <c r="K40" s="38">
        <v>0</v>
      </c>
      <c r="L40" s="129">
        <v>100485.16</v>
      </c>
      <c r="M40" s="37"/>
      <c r="N40" s="64">
        <v>815</v>
      </c>
      <c r="O40" s="130">
        <v>101300</v>
      </c>
      <c r="P40" s="65"/>
    </row>
    <row r="41" spans="1:16" s="32" customFormat="1">
      <c r="A41" s="9" t="s">
        <v>61</v>
      </c>
      <c r="B41" s="57" t="s">
        <v>59</v>
      </c>
      <c r="C41" s="148" t="s">
        <v>320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7900411</v>
      </c>
      <c r="O41" s="130">
        <v>7900411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1659505.6600000001</v>
      </c>
      <c r="K42" s="38">
        <v>0</v>
      </c>
      <c r="L42" s="129">
        <v>1659505.6600000001</v>
      </c>
      <c r="M42" s="37"/>
      <c r="N42" s="64">
        <v>0</v>
      </c>
      <c r="O42" s="130">
        <v>1659506</v>
      </c>
      <c r="P42" s="65"/>
    </row>
    <row r="43" spans="1:16" s="32" customFormat="1">
      <c r="A43" s="9" t="s">
        <v>64</v>
      </c>
      <c r="B43" s="57" t="s">
        <v>65</v>
      </c>
      <c r="C43" s="30" t="s">
        <v>321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-159364.56</v>
      </c>
      <c r="K44" s="38">
        <v>0</v>
      </c>
      <c r="L44" s="129">
        <v>-159364.56</v>
      </c>
      <c r="M44" s="37"/>
      <c r="N44" s="64">
        <v>0</v>
      </c>
      <c r="O44" s="130">
        <v>-159365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40680091.479999989</v>
      </c>
      <c r="K47" s="145">
        <v>0</v>
      </c>
      <c r="L47" s="146">
        <v>40680092</v>
      </c>
      <c r="M47" s="47"/>
      <c r="N47" s="145">
        <v>7901226</v>
      </c>
      <c r="O47" s="147">
        <v>48581318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317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-781695.37000001222</v>
      </c>
      <c r="K50" s="145">
        <v>0</v>
      </c>
      <c r="L50" s="146">
        <v>-781697</v>
      </c>
      <c r="M50" s="47"/>
      <c r="N50" s="145">
        <v>6767794</v>
      </c>
      <c r="O50" s="147">
        <v>5986097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94840</v>
      </c>
      <c r="K52" s="121">
        <v>0</v>
      </c>
      <c r="L52" s="126">
        <v>94840</v>
      </c>
      <c r="M52" s="37"/>
      <c r="N52" s="121">
        <v>0</v>
      </c>
      <c r="O52" s="127">
        <v>94840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892311.96999999986</v>
      </c>
      <c r="K53" s="38">
        <v>0</v>
      </c>
      <c r="L53" s="129">
        <v>892311.96999999986</v>
      </c>
      <c r="M53" s="123"/>
      <c r="N53" s="38">
        <v>0</v>
      </c>
      <c r="O53" s="130">
        <v>892312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318</v>
      </c>
      <c r="D55" s="29"/>
      <c r="E55" s="11"/>
      <c r="F55" s="11"/>
      <c r="G55" s="11"/>
      <c r="H55" s="29"/>
      <c r="I55" s="12"/>
      <c r="J55" s="133">
        <v>0</v>
      </c>
      <c r="K55" s="46"/>
      <c r="L55" s="134">
        <v>0</v>
      </c>
      <c r="M55" s="123"/>
      <c r="N55" s="46"/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987151.96999999986</v>
      </c>
      <c r="K57" s="137">
        <v>0</v>
      </c>
      <c r="L57" s="139">
        <v>987152</v>
      </c>
      <c r="M57" s="144"/>
      <c r="N57" s="137">
        <v>0</v>
      </c>
      <c r="O57" s="139">
        <v>987152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326</v>
      </c>
      <c r="D59" s="29"/>
      <c r="E59" s="29"/>
      <c r="F59" s="11"/>
      <c r="G59" s="11"/>
      <c r="H59" s="11"/>
      <c r="I59" s="12"/>
      <c r="J59" s="156">
        <v>205456.59999998764</v>
      </c>
      <c r="K59" s="145">
        <v>0</v>
      </c>
      <c r="L59" s="147">
        <v>205455</v>
      </c>
      <c r="M59" s="75"/>
      <c r="N59" s="145">
        <v>6767794</v>
      </c>
      <c r="O59" s="147">
        <v>6973249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87093732</v>
      </c>
      <c r="M61" s="37"/>
      <c r="N61" s="79">
        <v>31742169</v>
      </c>
      <c r="O61" s="129">
        <v>118835901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87093732</v>
      </c>
      <c r="M64" s="75"/>
      <c r="N64" s="73">
        <v>31742169</v>
      </c>
      <c r="O64" s="73">
        <v>118835901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87299187</v>
      </c>
      <c r="M66" s="75"/>
      <c r="N66" s="73">
        <v>38509963</v>
      </c>
      <c r="O66" s="73">
        <v>125809150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-2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119" priority="9" operator="notEqual">
      <formula>0</formula>
    </cfRule>
    <cfRule type="cellIs" dxfId="118" priority="10" operator="equal">
      <formula>0</formula>
    </cfRule>
  </conditionalFormatting>
  <conditionalFormatting sqref="O69">
    <cfRule type="cellIs" dxfId="117" priority="3" operator="notEqual">
      <formula>0</formula>
    </cfRule>
    <cfRule type="cellIs" dxfId="116" priority="4" operator="equal">
      <formula>0</formula>
    </cfRule>
  </conditionalFormatting>
  <conditionalFormatting sqref="J69">
    <cfRule type="cellIs" dxfId="115" priority="1" operator="notEqual">
      <formula>0</formula>
    </cfRule>
    <cfRule type="cellIs" dxfId="114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106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24215885.41</v>
      </c>
      <c r="G11" s="222"/>
      <c r="H11" s="34"/>
      <c r="I11" s="30"/>
      <c r="J11" s="157">
        <v>38959201.959999993</v>
      </c>
      <c r="K11" s="121">
        <v>0</v>
      </c>
      <c r="L11" s="126">
        <v>38959201.959999993</v>
      </c>
      <c r="M11" s="122"/>
      <c r="N11" s="121">
        <v>0</v>
      </c>
      <c r="O11" s="127">
        <v>38959202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3514510.5099999993</v>
      </c>
      <c r="K12" s="38">
        <v>0</v>
      </c>
      <c r="L12" s="129">
        <v>3514510.5099999993</v>
      </c>
      <c r="M12" s="123"/>
      <c r="N12" s="38">
        <v>0</v>
      </c>
      <c r="O12" s="130">
        <v>3514511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2663474.42</v>
      </c>
      <c r="K13" s="38">
        <v>0</v>
      </c>
      <c r="L13" s="129">
        <v>2663474.42</v>
      </c>
      <c r="M13" s="123"/>
      <c r="N13" s="38">
        <v>0</v>
      </c>
      <c r="O13" s="130">
        <v>2663474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611765.59</v>
      </c>
      <c r="K14" s="38">
        <v>0</v>
      </c>
      <c r="L14" s="129">
        <v>611765.59</v>
      </c>
      <c r="M14" s="123"/>
      <c r="N14" s="38">
        <v>1191591</v>
      </c>
      <c r="O14" s="130">
        <v>1803357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210673.86</v>
      </c>
      <c r="K15" s="38">
        <v>0</v>
      </c>
      <c r="L15" s="129">
        <v>210673.86</v>
      </c>
      <c r="M15" s="123"/>
      <c r="N15" s="38">
        <v>0</v>
      </c>
      <c r="O15" s="130">
        <v>210674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1237053.17</v>
      </c>
      <c r="G17" s="222"/>
      <c r="H17" s="43"/>
      <c r="I17" s="29"/>
      <c r="J17" s="128">
        <v>5527239.620000001</v>
      </c>
      <c r="K17" s="38">
        <v>0</v>
      </c>
      <c r="L17" s="129">
        <v>5527239.620000001</v>
      </c>
      <c r="M17" s="123"/>
      <c r="N17" s="38">
        <v>0</v>
      </c>
      <c r="O17" s="130">
        <v>5527240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1056763.3900000001</v>
      </c>
      <c r="K18" s="46">
        <v>0</v>
      </c>
      <c r="L18" s="134">
        <v>1056763.3900000001</v>
      </c>
      <c r="M18" s="123"/>
      <c r="N18" s="46">
        <v>3885630</v>
      </c>
      <c r="O18" s="135">
        <v>4942393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52543629.349999994</v>
      </c>
      <c r="K20" s="137">
        <v>0</v>
      </c>
      <c r="L20" s="138">
        <v>52543630</v>
      </c>
      <c r="M20" s="53"/>
      <c r="N20" s="137">
        <v>5077221</v>
      </c>
      <c r="O20" s="139">
        <v>57620851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108436384.61999999</v>
      </c>
      <c r="K24" s="121">
        <v>0</v>
      </c>
      <c r="L24" s="143">
        <v>108436384.61999999</v>
      </c>
      <c r="M24" s="123"/>
      <c r="N24" s="121">
        <v>693748</v>
      </c>
      <c r="O24" s="127">
        <v>109130133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46821478.570000008</v>
      </c>
      <c r="K25" s="38">
        <v>0</v>
      </c>
      <c r="L25" s="129">
        <v>46821478.570000008</v>
      </c>
      <c r="M25" s="123"/>
      <c r="N25" s="38">
        <v>3537428</v>
      </c>
      <c r="O25" s="130">
        <v>50358907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3881795.5199999996</v>
      </c>
      <c r="K26" s="38">
        <v>0</v>
      </c>
      <c r="L26" s="129">
        <v>3881795.5199999996</v>
      </c>
      <c r="M26" s="123"/>
      <c r="N26" s="38">
        <v>0</v>
      </c>
      <c r="O26" s="130">
        <v>3881796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13687225.059999997</v>
      </c>
      <c r="K27" s="38">
        <v>0</v>
      </c>
      <c r="L27" s="129">
        <v>13687225.059999997</v>
      </c>
      <c r="M27" s="123"/>
      <c r="N27" s="38">
        <v>0</v>
      </c>
      <c r="O27" s="130">
        <v>13687225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14116527.890000001</v>
      </c>
      <c r="K28" s="38">
        <v>0</v>
      </c>
      <c r="L28" s="129">
        <v>14116527.890000001</v>
      </c>
      <c r="M28" s="123"/>
      <c r="N28" s="38">
        <v>1902082</v>
      </c>
      <c r="O28" s="130">
        <v>16018610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14494882.119999999</v>
      </c>
      <c r="K29" s="38">
        <v>0</v>
      </c>
      <c r="L29" s="129">
        <v>14494882.119999999</v>
      </c>
      <c r="M29" s="123"/>
      <c r="N29" s="38">
        <v>0</v>
      </c>
      <c r="O29" s="130">
        <v>14494882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9060276.8499999996</v>
      </c>
      <c r="K30" s="46">
        <v>0</v>
      </c>
      <c r="L30" s="134">
        <v>9060276.8499999996</v>
      </c>
      <c r="M30" s="123"/>
      <c r="N30" s="46">
        <v>1073770</v>
      </c>
      <c r="O30" s="135">
        <v>10134047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210498570.63000003</v>
      </c>
      <c r="K32" s="137">
        <v>0</v>
      </c>
      <c r="L32" s="138">
        <v>210498572</v>
      </c>
      <c r="M32" s="144"/>
      <c r="N32" s="137">
        <v>7207028</v>
      </c>
      <c r="O32" s="139">
        <v>217705600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314</v>
      </c>
      <c r="E34" s="29"/>
      <c r="F34" s="11"/>
      <c r="G34" s="11"/>
      <c r="H34" s="11"/>
      <c r="I34" s="12"/>
      <c r="J34" s="162">
        <v>-157954941.28000003</v>
      </c>
      <c r="K34" s="145">
        <v>0</v>
      </c>
      <c r="L34" s="146">
        <v>-157954942</v>
      </c>
      <c r="M34" s="53"/>
      <c r="N34" s="145">
        <v>-2129807</v>
      </c>
      <c r="O34" s="147">
        <v>-160084749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81137005.079999998</v>
      </c>
      <c r="K37" s="121">
        <v>-9947179</v>
      </c>
      <c r="L37" s="126">
        <v>71189826.079999998</v>
      </c>
      <c r="M37" s="37"/>
      <c r="N37" s="121">
        <v>0</v>
      </c>
      <c r="O37" s="127">
        <v>71189826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56414874.420000009</v>
      </c>
      <c r="K38" s="38">
        <v>9947179</v>
      </c>
      <c r="L38" s="129">
        <v>66362053.420000009</v>
      </c>
      <c r="M38" s="37"/>
      <c r="N38" s="64">
        <v>0</v>
      </c>
      <c r="O38" s="130">
        <v>66362053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16566303.140000001</v>
      </c>
      <c r="K39" s="38">
        <v>0</v>
      </c>
      <c r="L39" s="129">
        <v>16566303.140000001</v>
      </c>
      <c r="M39" s="37"/>
      <c r="N39" s="64">
        <v>2180590</v>
      </c>
      <c r="O39" s="130">
        <v>18746893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270300.39</v>
      </c>
      <c r="K40" s="38">
        <v>0</v>
      </c>
      <c r="L40" s="129">
        <v>270300.39</v>
      </c>
      <c r="M40" s="37"/>
      <c r="N40" s="64">
        <v>317642</v>
      </c>
      <c r="O40" s="130">
        <v>587942</v>
      </c>
      <c r="P40" s="65"/>
    </row>
    <row r="41" spans="1:16" s="32" customFormat="1">
      <c r="A41" s="9" t="s">
        <v>61</v>
      </c>
      <c r="B41" s="57" t="s">
        <v>59</v>
      </c>
      <c r="C41" s="148" t="s">
        <v>315</v>
      </c>
      <c r="D41" s="149"/>
      <c r="E41" s="150"/>
      <c r="F41" s="150"/>
      <c r="G41" s="29"/>
      <c r="H41" s="11"/>
      <c r="I41" s="12"/>
      <c r="J41" s="128">
        <v>-148544.82</v>
      </c>
      <c r="K41" s="38">
        <v>0</v>
      </c>
      <c r="L41" s="129">
        <v>-148544.82</v>
      </c>
      <c r="M41" s="37"/>
      <c r="N41" s="64">
        <v>2896466</v>
      </c>
      <c r="O41" s="130">
        <v>2747921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0</v>
      </c>
      <c r="K42" s="38">
        <v>0</v>
      </c>
      <c r="L42" s="129">
        <v>0</v>
      </c>
      <c r="M42" s="37"/>
      <c r="N42" s="64">
        <v>0</v>
      </c>
      <c r="O42" s="130">
        <v>0</v>
      </c>
      <c r="P42" s="65"/>
    </row>
    <row r="43" spans="1:16" s="32" customFormat="1">
      <c r="A43" s="9" t="s">
        <v>64</v>
      </c>
      <c r="B43" s="57" t="s">
        <v>65</v>
      </c>
      <c r="C43" s="30" t="s">
        <v>323</v>
      </c>
      <c r="D43" s="29"/>
      <c r="E43" s="11"/>
      <c r="F43" s="11"/>
      <c r="G43" s="29"/>
      <c r="H43" s="11"/>
      <c r="I43" s="12"/>
      <c r="J43" s="128">
        <v>17676700.25</v>
      </c>
      <c r="K43" s="38">
        <v>0</v>
      </c>
      <c r="L43" s="129">
        <v>17676700.25</v>
      </c>
      <c r="M43" s="37"/>
      <c r="N43" s="64">
        <v>0</v>
      </c>
      <c r="O43" s="130">
        <v>17676700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-10242307.93</v>
      </c>
      <c r="K44" s="38">
        <v>0</v>
      </c>
      <c r="L44" s="129">
        <v>-10242307.93</v>
      </c>
      <c r="M44" s="37"/>
      <c r="N44" s="64">
        <v>0</v>
      </c>
      <c r="O44" s="130">
        <v>-10242308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7249953</v>
      </c>
      <c r="L45" s="134">
        <v>7249953</v>
      </c>
      <c r="M45" s="37"/>
      <c r="N45" s="66">
        <v>0</v>
      </c>
      <c r="O45" s="135">
        <v>7249953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161674330.52999997</v>
      </c>
      <c r="K47" s="145">
        <v>7249953</v>
      </c>
      <c r="L47" s="146">
        <v>168924282</v>
      </c>
      <c r="M47" s="47"/>
      <c r="N47" s="145">
        <v>5394698</v>
      </c>
      <c r="O47" s="147">
        <v>174318980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334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3719389.2499999404</v>
      </c>
      <c r="K50" s="145">
        <v>7249953</v>
      </c>
      <c r="L50" s="146">
        <v>10969340</v>
      </c>
      <c r="M50" s="47"/>
      <c r="N50" s="145">
        <v>3264891</v>
      </c>
      <c r="O50" s="147">
        <v>14234231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792400</v>
      </c>
      <c r="K52" s="121">
        <v>0</v>
      </c>
      <c r="L52" s="126">
        <v>792400</v>
      </c>
      <c r="M52" s="37"/>
      <c r="N52" s="121">
        <v>0</v>
      </c>
      <c r="O52" s="127">
        <v>792400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4645841.25</v>
      </c>
      <c r="K53" s="38">
        <v>0</v>
      </c>
      <c r="L53" s="129">
        <v>4645841.25</v>
      </c>
      <c r="M53" s="123"/>
      <c r="N53" s="38">
        <v>0</v>
      </c>
      <c r="O53" s="130">
        <v>4645841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318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5438241.25</v>
      </c>
      <c r="K57" s="137">
        <v>0</v>
      </c>
      <c r="L57" s="139">
        <v>5438241</v>
      </c>
      <c r="M57" s="144"/>
      <c r="N57" s="137">
        <v>0</v>
      </c>
      <c r="O57" s="139">
        <v>5438241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326</v>
      </c>
      <c r="D59" s="29"/>
      <c r="E59" s="29"/>
      <c r="F59" s="11"/>
      <c r="G59" s="11"/>
      <c r="H59" s="11"/>
      <c r="I59" s="12"/>
      <c r="J59" s="156">
        <v>9157630.4999999404</v>
      </c>
      <c r="K59" s="145">
        <v>7249953</v>
      </c>
      <c r="L59" s="147">
        <v>16407581</v>
      </c>
      <c r="M59" s="75"/>
      <c r="N59" s="145">
        <v>3264891</v>
      </c>
      <c r="O59" s="147">
        <v>19672472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186765971</v>
      </c>
      <c r="M61" s="37"/>
      <c r="N61" s="79">
        <v>13959103</v>
      </c>
      <c r="O61" s="129">
        <v>200725074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186765971</v>
      </c>
      <c r="M64" s="75"/>
      <c r="N64" s="73">
        <v>13959103</v>
      </c>
      <c r="O64" s="73">
        <v>200725074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203173552</v>
      </c>
      <c r="M66" s="75"/>
      <c r="N66" s="73">
        <v>17223994</v>
      </c>
      <c r="O66" s="73">
        <v>220397546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1</v>
      </c>
      <c r="P69" s="93"/>
    </row>
    <row r="70" spans="1:16">
      <c r="B70" s="57"/>
      <c r="I70" s="94" t="s">
        <v>92</v>
      </c>
      <c r="J70" s="94"/>
      <c r="K70" s="94"/>
      <c r="L70" s="166" t="s">
        <v>335</v>
      </c>
      <c r="M70" s="167"/>
      <c r="N70" s="166"/>
      <c r="O70" s="166"/>
      <c r="P70" s="166"/>
    </row>
    <row r="71" spans="1:16">
      <c r="B71" s="57"/>
      <c r="L71" s="166" t="s">
        <v>336</v>
      </c>
      <c r="M71" s="167"/>
      <c r="N71" s="166"/>
      <c r="O71" s="166"/>
      <c r="P71" s="166"/>
    </row>
    <row r="72" spans="1:16">
      <c r="B72" s="57"/>
      <c r="L72" s="166" t="s">
        <v>337</v>
      </c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 t="s">
        <v>338</v>
      </c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113" priority="9" operator="notEqual">
      <formula>0</formula>
    </cfRule>
    <cfRule type="cellIs" dxfId="112" priority="10" operator="equal">
      <formula>0</formula>
    </cfRule>
  </conditionalFormatting>
  <conditionalFormatting sqref="O69">
    <cfRule type="cellIs" dxfId="111" priority="3" operator="notEqual">
      <formula>0</formula>
    </cfRule>
    <cfRule type="cellIs" dxfId="110" priority="4" operator="equal">
      <formula>0</formula>
    </cfRule>
  </conditionalFormatting>
  <conditionalFormatting sqref="J69">
    <cfRule type="cellIs" dxfId="109" priority="1" operator="notEqual">
      <formula>0</formula>
    </cfRule>
    <cfRule type="cellIs" dxfId="108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107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10081492.73</v>
      </c>
      <c r="G11" s="222"/>
      <c r="H11" s="34"/>
      <c r="I11" s="30"/>
      <c r="J11" s="157">
        <v>16569251.899999999</v>
      </c>
      <c r="K11" s="121">
        <v>0</v>
      </c>
      <c r="L11" s="126">
        <v>16569251.899999999</v>
      </c>
      <c r="M11" s="122"/>
      <c r="N11" s="121">
        <v>0</v>
      </c>
      <c r="O11" s="127">
        <v>16569252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798217.95</v>
      </c>
      <c r="K12" s="38">
        <v>0</v>
      </c>
      <c r="L12" s="129">
        <v>798217.95</v>
      </c>
      <c r="M12" s="123"/>
      <c r="N12" s="38">
        <v>0</v>
      </c>
      <c r="O12" s="130">
        <v>798218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270453.91000000003</v>
      </c>
      <c r="K13" s="38">
        <v>0</v>
      </c>
      <c r="L13" s="129">
        <v>270453.91000000003</v>
      </c>
      <c r="M13" s="123"/>
      <c r="N13" s="38">
        <v>144078</v>
      </c>
      <c r="O13" s="130">
        <v>414532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0</v>
      </c>
      <c r="K14" s="38">
        <v>0</v>
      </c>
      <c r="L14" s="129">
        <v>0</v>
      </c>
      <c r="M14" s="123"/>
      <c r="N14" s="38">
        <v>48317013</v>
      </c>
      <c r="O14" s="130">
        <v>48317013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171831.01</v>
      </c>
      <c r="K15" s="38">
        <v>0</v>
      </c>
      <c r="L15" s="129">
        <v>171831.01</v>
      </c>
      <c r="M15" s="123"/>
      <c r="N15" s="38">
        <v>0</v>
      </c>
      <c r="O15" s="130">
        <v>171831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943746.71</v>
      </c>
      <c r="G17" s="222"/>
      <c r="H17" s="43"/>
      <c r="I17" s="29"/>
      <c r="J17" s="128">
        <v>3572752.56</v>
      </c>
      <c r="K17" s="38">
        <v>0</v>
      </c>
      <c r="L17" s="129">
        <v>3572752.56</v>
      </c>
      <c r="M17" s="123"/>
      <c r="N17" s="38">
        <v>0</v>
      </c>
      <c r="O17" s="130">
        <v>3572753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843821.08999999985</v>
      </c>
      <c r="K18" s="46">
        <v>0</v>
      </c>
      <c r="L18" s="134">
        <v>843821.08999999985</v>
      </c>
      <c r="M18" s="123"/>
      <c r="N18" s="46">
        <v>0</v>
      </c>
      <c r="O18" s="135">
        <v>843821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22226328.419999998</v>
      </c>
      <c r="K20" s="137">
        <v>0</v>
      </c>
      <c r="L20" s="138">
        <v>22226329</v>
      </c>
      <c r="M20" s="53"/>
      <c r="N20" s="137">
        <v>48461091</v>
      </c>
      <c r="O20" s="139">
        <v>70687420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86628709.069999993</v>
      </c>
      <c r="K24" s="121">
        <v>0</v>
      </c>
      <c r="L24" s="143">
        <v>86628709.069999993</v>
      </c>
      <c r="M24" s="123"/>
      <c r="N24" s="121">
        <v>519726</v>
      </c>
      <c r="O24" s="127">
        <v>87148435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26546948.719999995</v>
      </c>
      <c r="K25" s="38">
        <v>0</v>
      </c>
      <c r="L25" s="129">
        <v>26546948.719999995</v>
      </c>
      <c r="M25" s="123"/>
      <c r="N25" s="38">
        <v>4073943</v>
      </c>
      <c r="O25" s="130">
        <v>30620892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3941380.12</v>
      </c>
      <c r="K26" s="38">
        <v>0</v>
      </c>
      <c r="L26" s="129">
        <v>3941380.12</v>
      </c>
      <c r="M26" s="123"/>
      <c r="N26" s="38">
        <v>0</v>
      </c>
      <c r="O26" s="130">
        <v>3941380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5661452.2299999995</v>
      </c>
      <c r="K27" s="38">
        <v>0</v>
      </c>
      <c r="L27" s="129">
        <v>5661452.2299999995</v>
      </c>
      <c r="M27" s="123"/>
      <c r="N27" s="38">
        <v>0</v>
      </c>
      <c r="O27" s="130">
        <v>5661452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4155476.3200000003</v>
      </c>
      <c r="K28" s="38">
        <v>0</v>
      </c>
      <c r="L28" s="129">
        <v>4155476.3200000003</v>
      </c>
      <c r="M28" s="123"/>
      <c r="N28" s="38">
        <v>8495300</v>
      </c>
      <c r="O28" s="130">
        <v>12650776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10343524.160000002</v>
      </c>
      <c r="K29" s="38">
        <v>0</v>
      </c>
      <c r="L29" s="129">
        <v>10343524.160000002</v>
      </c>
      <c r="M29" s="123"/>
      <c r="N29" s="38">
        <v>0</v>
      </c>
      <c r="O29" s="130">
        <v>10343524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9160903.5099999998</v>
      </c>
      <c r="K30" s="46">
        <v>0</v>
      </c>
      <c r="L30" s="134">
        <v>9160903.5099999998</v>
      </c>
      <c r="M30" s="123"/>
      <c r="N30" s="46">
        <v>431392</v>
      </c>
      <c r="O30" s="135">
        <v>9592296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146438394.13</v>
      </c>
      <c r="K32" s="137">
        <v>0</v>
      </c>
      <c r="L32" s="138">
        <v>146438394</v>
      </c>
      <c r="M32" s="144"/>
      <c r="N32" s="137">
        <v>13520361</v>
      </c>
      <c r="O32" s="139">
        <v>159958755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324</v>
      </c>
      <c r="E34" s="29"/>
      <c r="F34" s="11"/>
      <c r="G34" s="11"/>
      <c r="H34" s="11"/>
      <c r="I34" s="12"/>
      <c r="J34" s="162">
        <v>-124212065.70999999</v>
      </c>
      <c r="K34" s="145">
        <v>0</v>
      </c>
      <c r="L34" s="146">
        <v>-124212065</v>
      </c>
      <c r="M34" s="53"/>
      <c r="N34" s="145">
        <v>34940730</v>
      </c>
      <c r="O34" s="147">
        <v>-89271335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52009761</v>
      </c>
      <c r="K37" s="121">
        <v>0</v>
      </c>
      <c r="L37" s="126">
        <v>52009761</v>
      </c>
      <c r="M37" s="37"/>
      <c r="N37" s="121">
        <v>0</v>
      </c>
      <c r="O37" s="127">
        <v>52009761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34313315.939999998</v>
      </c>
      <c r="K38" s="38">
        <v>0</v>
      </c>
      <c r="L38" s="129">
        <v>34313315.939999998</v>
      </c>
      <c r="M38" s="37"/>
      <c r="N38" s="64">
        <v>0</v>
      </c>
      <c r="O38" s="130">
        <v>34313316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38198239.900000006</v>
      </c>
      <c r="K39" s="38">
        <v>0</v>
      </c>
      <c r="L39" s="129">
        <v>38198239.900000006</v>
      </c>
      <c r="M39" s="37"/>
      <c r="N39" s="64">
        <v>0</v>
      </c>
      <c r="O39" s="130">
        <v>38198240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180445.19</v>
      </c>
      <c r="K40" s="38">
        <v>0</v>
      </c>
      <c r="L40" s="129">
        <v>180445.19</v>
      </c>
      <c r="M40" s="37"/>
      <c r="N40" s="64">
        <v>924786</v>
      </c>
      <c r="O40" s="130">
        <v>1105231</v>
      </c>
      <c r="P40" s="65"/>
    </row>
    <row r="41" spans="1:16" s="32" customFormat="1">
      <c r="A41" s="9" t="s">
        <v>61</v>
      </c>
      <c r="B41" s="57" t="s">
        <v>59</v>
      </c>
      <c r="C41" s="148" t="s">
        <v>315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0</v>
      </c>
      <c r="O41" s="130">
        <v>0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0</v>
      </c>
      <c r="K42" s="38">
        <v>0</v>
      </c>
      <c r="L42" s="129">
        <v>0</v>
      </c>
      <c r="M42" s="37"/>
      <c r="N42" s="64">
        <v>1529625</v>
      </c>
      <c r="O42" s="130">
        <v>1529625</v>
      </c>
      <c r="P42" s="65"/>
    </row>
    <row r="43" spans="1:16" s="32" customFormat="1">
      <c r="A43" s="9" t="s">
        <v>64</v>
      </c>
      <c r="B43" s="57" t="s">
        <v>65</v>
      </c>
      <c r="C43" s="30" t="s">
        <v>323</v>
      </c>
      <c r="D43" s="29"/>
      <c r="E43" s="11"/>
      <c r="F43" s="11"/>
      <c r="G43" s="29"/>
      <c r="H43" s="11"/>
      <c r="I43" s="12"/>
      <c r="J43" s="128">
        <v>1499167.06</v>
      </c>
      <c r="K43" s="38">
        <v>0</v>
      </c>
      <c r="L43" s="129">
        <v>1499167.06</v>
      </c>
      <c r="M43" s="37"/>
      <c r="N43" s="64">
        <v>39575985</v>
      </c>
      <c r="O43" s="130">
        <v>41075152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-48951.97</v>
      </c>
      <c r="K44" s="38">
        <v>0</v>
      </c>
      <c r="L44" s="129">
        <v>-48951.97</v>
      </c>
      <c r="M44" s="37"/>
      <c r="N44" s="64">
        <v>-81632</v>
      </c>
      <c r="O44" s="130">
        <v>-130584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126151977.12</v>
      </c>
      <c r="K47" s="145">
        <v>0</v>
      </c>
      <c r="L47" s="146">
        <v>126151977</v>
      </c>
      <c r="M47" s="47"/>
      <c r="N47" s="145">
        <v>41948764</v>
      </c>
      <c r="O47" s="147">
        <v>168100741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334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1939911.4100000113</v>
      </c>
      <c r="K50" s="145">
        <v>0</v>
      </c>
      <c r="L50" s="146">
        <v>1939912</v>
      </c>
      <c r="M50" s="47"/>
      <c r="N50" s="145">
        <v>76889494</v>
      </c>
      <c r="O50" s="147">
        <v>78829406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689580</v>
      </c>
      <c r="K52" s="121">
        <v>0</v>
      </c>
      <c r="L52" s="126">
        <v>689580</v>
      </c>
      <c r="M52" s="37"/>
      <c r="N52" s="121">
        <v>990435</v>
      </c>
      <c r="O52" s="127">
        <v>1680015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10835096.76</v>
      </c>
      <c r="K53" s="38">
        <v>2299.9899999999998</v>
      </c>
      <c r="L53" s="129">
        <v>10837396.75</v>
      </c>
      <c r="M53" s="123"/>
      <c r="N53" s="38">
        <v>0</v>
      </c>
      <c r="O53" s="130">
        <v>10837397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318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11524676.76</v>
      </c>
      <c r="K57" s="137">
        <v>2299.9899999999998</v>
      </c>
      <c r="L57" s="139">
        <v>11526977</v>
      </c>
      <c r="M57" s="144"/>
      <c r="N57" s="137">
        <v>990435</v>
      </c>
      <c r="O57" s="139">
        <v>12517412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326</v>
      </c>
      <c r="D59" s="29"/>
      <c r="E59" s="29"/>
      <c r="F59" s="11"/>
      <c r="G59" s="11"/>
      <c r="H59" s="11"/>
      <c r="I59" s="12"/>
      <c r="J59" s="156">
        <v>13464588.170000011</v>
      </c>
      <c r="K59" s="145">
        <v>2299.9899999999998</v>
      </c>
      <c r="L59" s="147">
        <v>13466889</v>
      </c>
      <c r="M59" s="75"/>
      <c r="N59" s="145">
        <v>77879929</v>
      </c>
      <c r="O59" s="147">
        <v>91346818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196569538</v>
      </c>
      <c r="M61" s="37"/>
      <c r="N61" s="79">
        <v>95996082</v>
      </c>
      <c r="O61" s="129">
        <v>292565620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/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196569538</v>
      </c>
      <c r="M64" s="75"/>
      <c r="N64" s="73">
        <v>95996082</v>
      </c>
      <c r="O64" s="73">
        <v>292565620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210036427</v>
      </c>
      <c r="M66" s="75"/>
      <c r="N66" s="73">
        <v>173876011</v>
      </c>
      <c r="O66" s="73">
        <v>383912438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1</v>
      </c>
      <c r="M69" s="91"/>
      <c r="N69" s="92">
        <v>0</v>
      </c>
      <c r="O69" s="92">
        <v>-1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107" priority="9" operator="notEqual">
      <formula>0</formula>
    </cfRule>
    <cfRule type="cellIs" dxfId="106" priority="10" operator="equal">
      <formula>0</formula>
    </cfRule>
  </conditionalFormatting>
  <conditionalFormatting sqref="O69">
    <cfRule type="cellIs" dxfId="105" priority="3" operator="notEqual">
      <formula>0</formula>
    </cfRule>
    <cfRule type="cellIs" dxfId="104" priority="4" operator="equal">
      <formula>0</formula>
    </cfRule>
  </conditionalFormatting>
  <conditionalFormatting sqref="J69">
    <cfRule type="cellIs" dxfId="103" priority="1" operator="notEqual">
      <formula>0</formula>
    </cfRule>
    <cfRule type="cellIs" dxfId="10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102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3545624.6599999997</v>
      </c>
      <c r="G11" s="222"/>
      <c r="H11" s="34"/>
      <c r="I11" s="30"/>
      <c r="J11" s="157">
        <v>2360823.4900000007</v>
      </c>
      <c r="K11" s="121">
        <v>0</v>
      </c>
      <c r="L11" s="126">
        <v>2360823.4900000007</v>
      </c>
      <c r="M11" s="122"/>
      <c r="N11" s="121">
        <v>0</v>
      </c>
      <c r="O11" s="127">
        <v>2360823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6037850.5200000005</v>
      </c>
      <c r="K12" s="38">
        <v>0</v>
      </c>
      <c r="L12" s="129">
        <v>6037850.5200000005</v>
      </c>
      <c r="M12" s="123"/>
      <c r="N12" s="38">
        <v>0</v>
      </c>
      <c r="O12" s="130">
        <v>6037851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25804.89</v>
      </c>
      <c r="K13" s="38">
        <v>9315.11</v>
      </c>
      <c r="L13" s="129">
        <v>35120</v>
      </c>
      <c r="M13" s="123"/>
      <c r="N13" s="38">
        <v>0</v>
      </c>
      <c r="O13" s="130">
        <v>35120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0</v>
      </c>
      <c r="K14" s="38">
        <v>567383.65</v>
      </c>
      <c r="L14" s="129">
        <v>567383.65</v>
      </c>
      <c r="M14" s="123"/>
      <c r="N14" s="38">
        <v>0</v>
      </c>
      <c r="O14" s="130">
        <v>567384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874</v>
      </c>
      <c r="K15" s="38">
        <v>0</v>
      </c>
      <c r="L15" s="129">
        <v>874</v>
      </c>
      <c r="M15" s="123"/>
      <c r="N15" s="38">
        <v>0</v>
      </c>
      <c r="O15" s="130">
        <v>874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217630.74999999997</v>
      </c>
      <c r="K17" s="38">
        <v>-155487.78</v>
      </c>
      <c r="L17" s="129">
        <v>62142.969999999972</v>
      </c>
      <c r="M17" s="123"/>
      <c r="N17" s="38">
        <v>0</v>
      </c>
      <c r="O17" s="130">
        <v>62143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145704.86000000002</v>
      </c>
      <c r="K18" s="46">
        <v>0</v>
      </c>
      <c r="L18" s="134">
        <v>145704.86000000002</v>
      </c>
      <c r="M18" s="123"/>
      <c r="N18" s="46">
        <v>866607</v>
      </c>
      <c r="O18" s="135">
        <v>1012312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8788688.5100000016</v>
      </c>
      <c r="K20" s="137">
        <v>421211</v>
      </c>
      <c r="L20" s="138">
        <v>9209900</v>
      </c>
      <c r="M20" s="53"/>
      <c r="N20" s="137">
        <v>866607</v>
      </c>
      <c r="O20" s="139">
        <v>10076507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18518940.870000001</v>
      </c>
      <c r="K24" s="121">
        <v>0</v>
      </c>
      <c r="L24" s="143">
        <v>18518940.870000001</v>
      </c>
      <c r="M24" s="123"/>
      <c r="N24" s="121">
        <v>0</v>
      </c>
      <c r="O24" s="127">
        <v>18518941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5631856.7899999991</v>
      </c>
      <c r="K25" s="38">
        <v>0</v>
      </c>
      <c r="L25" s="129">
        <v>5631856.7899999991</v>
      </c>
      <c r="M25" s="123"/>
      <c r="N25" s="38">
        <v>624150</v>
      </c>
      <c r="O25" s="130">
        <v>6256007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703889.57000000007</v>
      </c>
      <c r="K26" s="38">
        <v>0</v>
      </c>
      <c r="L26" s="129">
        <v>703889.57000000007</v>
      </c>
      <c r="M26" s="123"/>
      <c r="N26" s="38">
        <v>0</v>
      </c>
      <c r="O26" s="130">
        <v>703890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1844971.92</v>
      </c>
      <c r="K27" s="38">
        <v>0</v>
      </c>
      <c r="L27" s="129">
        <v>1844971.92</v>
      </c>
      <c r="M27" s="123"/>
      <c r="N27" s="38">
        <v>275920</v>
      </c>
      <c r="O27" s="130">
        <v>2120892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1745875.1700000004</v>
      </c>
      <c r="K28" s="38">
        <v>381682.12</v>
      </c>
      <c r="L28" s="129">
        <v>2127557.2900000005</v>
      </c>
      <c r="M28" s="123"/>
      <c r="N28" s="38">
        <v>272177</v>
      </c>
      <c r="O28" s="130">
        <v>2399734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1894962.92</v>
      </c>
      <c r="K29" s="38">
        <v>-211612.88</v>
      </c>
      <c r="L29" s="129">
        <v>1683350.04</v>
      </c>
      <c r="M29" s="123"/>
      <c r="N29" s="38">
        <v>0</v>
      </c>
      <c r="O29" s="130">
        <v>1683350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2130185.1</v>
      </c>
      <c r="K30" s="46">
        <v>0</v>
      </c>
      <c r="L30" s="134">
        <v>2130185.1</v>
      </c>
      <c r="M30" s="123"/>
      <c r="N30" s="46">
        <v>8672</v>
      </c>
      <c r="O30" s="135">
        <v>2138857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32470682.340000004</v>
      </c>
      <c r="K32" s="137">
        <v>170069.24</v>
      </c>
      <c r="L32" s="138">
        <v>32640752</v>
      </c>
      <c r="M32" s="144"/>
      <c r="N32" s="137">
        <v>1180919</v>
      </c>
      <c r="O32" s="139">
        <v>33821671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314</v>
      </c>
      <c r="E34" s="29"/>
      <c r="F34" s="11"/>
      <c r="G34" s="11"/>
      <c r="H34" s="11"/>
      <c r="I34" s="12"/>
      <c r="J34" s="162">
        <v>-23681993.830000002</v>
      </c>
      <c r="K34" s="145">
        <v>251141.76000000001</v>
      </c>
      <c r="L34" s="146">
        <v>-23430852</v>
      </c>
      <c r="M34" s="53"/>
      <c r="N34" s="145">
        <v>-314312</v>
      </c>
      <c r="O34" s="147">
        <v>-23745164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16550092.029999999</v>
      </c>
      <c r="K37" s="121">
        <v>-1553659.03</v>
      </c>
      <c r="L37" s="126">
        <v>14996433</v>
      </c>
      <c r="M37" s="37"/>
      <c r="N37" s="121">
        <v>0</v>
      </c>
      <c r="O37" s="127">
        <v>14996433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1326675</v>
      </c>
      <c r="K38" s="38">
        <v>3980584.7</v>
      </c>
      <c r="L38" s="129">
        <v>5307259.7</v>
      </c>
      <c r="M38" s="37"/>
      <c r="N38" s="64">
        <v>0</v>
      </c>
      <c r="O38" s="130">
        <v>5307260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3590845.91</v>
      </c>
      <c r="K39" s="38">
        <v>-3003624.43</v>
      </c>
      <c r="L39" s="129">
        <v>587221.48</v>
      </c>
      <c r="M39" s="37"/>
      <c r="N39" s="64">
        <v>0</v>
      </c>
      <c r="O39" s="130">
        <v>587221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44332.56</v>
      </c>
      <c r="K40" s="38">
        <v>0</v>
      </c>
      <c r="L40" s="129">
        <v>44332.56</v>
      </c>
      <c r="M40" s="37"/>
      <c r="N40" s="64">
        <v>180678</v>
      </c>
      <c r="O40" s="130">
        <v>225011</v>
      </c>
      <c r="P40" s="65"/>
    </row>
    <row r="41" spans="1:16" s="32" customFormat="1">
      <c r="A41" s="9" t="s">
        <v>61</v>
      </c>
      <c r="B41" s="57" t="s">
        <v>59</v>
      </c>
      <c r="C41" s="148" t="s">
        <v>320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4875317</v>
      </c>
      <c r="O41" s="130">
        <v>4875317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156.22</v>
      </c>
      <c r="K42" s="38">
        <v>140358.96</v>
      </c>
      <c r="L42" s="129">
        <v>140515.18</v>
      </c>
      <c r="M42" s="37"/>
      <c r="N42" s="64">
        <v>0</v>
      </c>
      <c r="O42" s="130">
        <v>140515</v>
      </c>
      <c r="P42" s="65"/>
    </row>
    <row r="43" spans="1:16" s="32" customFormat="1">
      <c r="A43" s="9" t="s">
        <v>64</v>
      </c>
      <c r="B43" s="57" t="s">
        <v>65</v>
      </c>
      <c r="C43" s="30" t="s">
        <v>316</v>
      </c>
      <c r="D43" s="29"/>
      <c r="E43" s="11"/>
      <c r="F43" s="11"/>
      <c r="G43" s="29"/>
      <c r="H43" s="11"/>
      <c r="I43" s="12"/>
      <c r="J43" s="128">
        <v>-15128.82</v>
      </c>
      <c r="K43" s="38">
        <v>15128.82</v>
      </c>
      <c r="L43" s="129">
        <v>0</v>
      </c>
      <c r="M43" s="37"/>
      <c r="N43" s="64">
        <v>-1021</v>
      </c>
      <c r="O43" s="130">
        <v>-1021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-250399.06</v>
      </c>
      <c r="K44" s="38">
        <v>0</v>
      </c>
      <c r="L44" s="129">
        <v>-250399.06</v>
      </c>
      <c r="M44" s="37"/>
      <c r="N44" s="64">
        <v>0</v>
      </c>
      <c r="O44" s="130">
        <v>-250399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-54468</v>
      </c>
      <c r="O45" s="135">
        <v>-54468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21246573.84</v>
      </c>
      <c r="K47" s="145">
        <v>-421210.98000000027</v>
      </c>
      <c r="L47" s="146">
        <v>20825363</v>
      </c>
      <c r="M47" s="47"/>
      <c r="N47" s="145">
        <v>5000506</v>
      </c>
      <c r="O47" s="147">
        <v>25825869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317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-2435419.9900000021</v>
      </c>
      <c r="K50" s="145">
        <v>-170069.22000000026</v>
      </c>
      <c r="L50" s="146">
        <v>-2605489</v>
      </c>
      <c r="M50" s="47"/>
      <c r="N50" s="145">
        <v>4686194</v>
      </c>
      <c r="O50" s="147">
        <v>2080705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6237025</v>
      </c>
      <c r="K52" s="121"/>
      <c r="L52" s="126">
        <v>6237025</v>
      </c>
      <c r="M52" s="37"/>
      <c r="N52" s="121">
        <v>0</v>
      </c>
      <c r="O52" s="127">
        <v>6237025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2205419.6100000003</v>
      </c>
      <c r="K53" s="38">
        <v>0</v>
      </c>
      <c r="L53" s="129">
        <v>2205419.6100000003</v>
      </c>
      <c r="M53" s="123"/>
      <c r="N53" s="38">
        <v>227484</v>
      </c>
      <c r="O53" s="130">
        <v>2432904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318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8442444.6099999994</v>
      </c>
      <c r="K57" s="137">
        <v>0</v>
      </c>
      <c r="L57" s="139">
        <v>8442445</v>
      </c>
      <c r="M57" s="144"/>
      <c r="N57" s="137">
        <v>227484</v>
      </c>
      <c r="O57" s="139">
        <v>8669929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326</v>
      </c>
      <c r="D59" s="29"/>
      <c r="E59" s="29"/>
      <c r="F59" s="11"/>
      <c r="G59" s="11"/>
      <c r="H59" s="11"/>
      <c r="I59" s="12"/>
      <c r="J59" s="156">
        <v>6007024.6199999973</v>
      </c>
      <c r="K59" s="145">
        <v>-170069.22000000026</v>
      </c>
      <c r="L59" s="147">
        <v>5836956</v>
      </c>
      <c r="M59" s="75"/>
      <c r="N59" s="145">
        <v>4913678</v>
      </c>
      <c r="O59" s="147">
        <v>10750634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28833144.800000001</v>
      </c>
      <c r="M61" s="37"/>
      <c r="N61" s="79">
        <v>18163766</v>
      </c>
      <c r="O61" s="129">
        <v>46996911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28833145</v>
      </c>
      <c r="M64" s="75"/>
      <c r="N64" s="73">
        <v>18163766</v>
      </c>
      <c r="O64" s="73">
        <v>46996911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34670101</v>
      </c>
      <c r="M66" s="75"/>
      <c r="N66" s="73">
        <v>23077444</v>
      </c>
      <c r="O66" s="73">
        <v>57747545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2</v>
      </c>
      <c r="M69" s="91"/>
      <c r="N69" s="92">
        <v>0</v>
      </c>
      <c r="O69" s="92">
        <v>2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101" priority="9" operator="notEqual">
      <formula>0</formula>
    </cfRule>
    <cfRule type="cellIs" dxfId="100" priority="10" operator="equal">
      <formula>0</formula>
    </cfRule>
  </conditionalFormatting>
  <conditionalFormatting sqref="O69">
    <cfRule type="cellIs" dxfId="99" priority="3" operator="notEqual">
      <formula>0</formula>
    </cfRule>
    <cfRule type="cellIs" dxfId="98" priority="4" operator="equal">
      <formula>0</formula>
    </cfRule>
  </conditionalFormatting>
  <conditionalFormatting sqref="J69">
    <cfRule type="cellIs" dxfId="97" priority="1" operator="notEqual">
      <formula>0</formula>
    </cfRule>
    <cfRule type="cellIs" dxfId="96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108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2425504</v>
      </c>
      <c r="G11" s="222"/>
      <c r="H11" s="34"/>
      <c r="I11" s="30"/>
      <c r="J11" s="157">
        <v>6464113.6899999995</v>
      </c>
      <c r="K11" s="121">
        <v>0</v>
      </c>
      <c r="L11" s="126">
        <v>6464113.6899999995</v>
      </c>
      <c r="M11" s="122"/>
      <c r="N11" s="121">
        <v>0</v>
      </c>
      <c r="O11" s="127">
        <v>6464114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96438.81</v>
      </c>
      <c r="K12" s="38">
        <v>0</v>
      </c>
      <c r="L12" s="129">
        <v>96438.81</v>
      </c>
      <c r="M12" s="123"/>
      <c r="N12" s="38">
        <v>0</v>
      </c>
      <c r="O12" s="130">
        <v>96439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1835604.7799999998</v>
      </c>
      <c r="K13" s="38">
        <v>0</v>
      </c>
      <c r="L13" s="129">
        <v>1835604.7799999998</v>
      </c>
      <c r="M13" s="123"/>
      <c r="N13" s="38">
        <v>0</v>
      </c>
      <c r="O13" s="130">
        <v>1835605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82256.25</v>
      </c>
      <c r="K14" s="38">
        <v>0</v>
      </c>
      <c r="L14" s="129">
        <v>82256.25</v>
      </c>
      <c r="M14" s="123"/>
      <c r="N14" s="38">
        <v>0</v>
      </c>
      <c r="O14" s="130">
        <v>82256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6813.65</v>
      </c>
      <c r="K15" s="38">
        <v>0</v>
      </c>
      <c r="L15" s="129">
        <v>6813.65</v>
      </c>
      <c r="M15" s="123"/>
      <c r="N15" s="38">
        <v>0</v>
      </c>
      <c r="O15" s="130">
        <v>6814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257870.54</v>
      </c>
      <c r="K17" s="38">
        <v>0</v>
      </c>
      <c r="L17" s="129">
        <v>257870.54</v>
      </c>
      <c r="M17" s="123"/>
      <c r="N17" s="38">
        <v>0</v>
      </c>
      <c r="O17" s="130">
        <v>257871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106720.02</v>
      </c>
      <c r="K18" s="46">
        <v>0</v>
      </c>
      <c r="L18" s="134">
        <v>106720.02</v>
      </c>
      <c r="M18" s="123"/>
      <c r="N18" s="46">
        <v>1622383</v>
      </c>
      <c r="O18" s="135">
        <v>1729103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8849817.7399999984</v>
      </c>
      <c r="K20" s="137">
        <v>0</v>
      </c>
      <c r="L20" s="138">
        <v>8849819</v>
      </c>
      <c r="M20" s="53"/>
      <c r="N20" s="137">
        <v>1622383</v>
      </c>
      <c r="O20" s="139">
        <v>10472202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22554657.099999998</v>
      </c>
      <c r="K24" s="121">
        <v>0</v>
      </c>
      <c r="L24" s="143">
        <v>22554657.099999998</v>
      </c>
      <c r="M24" s="123"/>
      <c r="N24" s="121">
        <v>364707</v>
      </c>
      <c r="O24" s="127">
        <v>22919364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4679857.2399999993</v>
      </c>
      <c r="K25" s="38">
        <v>0</v>
      </c>
      <c r="L25" s="129">
        <v>4679857.2399999993</v>
      </c>
      <c r="M25" s="123"/>
      <c r="N25" s="38">
        <v>760127</v>
      </c>
      <c r="O25" s="130">
        <v>5439984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1193725.74</v>
      </c>
      <c r="K26" s="38">
        <v>0</v>
      </c>
      <c r="L26" s="129">
        <v>1193725.74</v>
      </c>
      <c r="M26" s="123"/>
      <c r="N26" s="38">
        <v>0</v>
      </c>
      <c r="O26" s="130">
        <v>1193726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4447027.05</v>
      </c>
      <c r="K27" s="38">
        <v>0</v>
      </c>
      <c r="L27" s="129">
        <v>4447027.05</v>
      </c>
      <c r="M27" s="123"/>
      <c r="N27" s="38">
        <v>43265</v>
      </c>
      <c r="O27" s="130">
        <v>4490292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2094179.56</v>
      </c>
      <c r="K28" s="38">
        <v>0</v>
      </c>
      <c r="L28" s="129">
        <v>2094179.56</v>
      </c>
      <c r="M28" s="123"/>
      <c r="N28" s="38">
        <v>355624</v>
      </c>
      <c r="O28" s="130">
        <v>2449804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4026282.6800000011</v>
      </c>
      <c r="K29" s="38">
        <v>0</v>
      </c>
      <c r="L29" s="129">
        <v>4026282.6800000011</v>
      </c>
      <c r="M29" s="123"/>
      <c r="N29" s="38">
        <v>44042</v>
      </c>
      <c r="O29" s="130">
        <v>4070325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2862631.07</v>
      </c>
      <c r="K30" s="46">
        <v>0</v>
      </c>
      <c r="L30" s="134">
        <v>2862631.07</v>
      </c>
      <c r="M30" s="123"/>
      <c r="N30" s="46">
        <v>0</v>
      </c>
      <c r="O30" s="135">
        <v>2862631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41858360.439999998</v>
      </c>
      <c r="K32" s="137">
        <v>0</v>
      </c>
      <c r="L32" s="138">
        <v>41858361</v>
      </c>
      <c r="M32" s="144"/>
      <c r="N32" s="137">
        <v>1567765</v>
      </c>
      <c r="O32" s="139">
        <v>43426126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324</v>
      </c>
      <c r="E34" s="29"/>
      <c r="F34" s="11"/>
      <c r="G34" s="11"/>
      <c r="H34" s="11"/>
      <c r="I34" s="12"/>
      <c r="J34" s="162">
        <v>-33008542.699999999</v>
      </c>
      <c r="K34" s="145">
        <v>0</v>
      </c>
      <c r="L34" s="146">
        <v>-33008542</v>
      </c>
      <c r="M34" s="53"/>
      <c r="N34" s="145">
        <v>54618</v>
      </c>
      <c r="O34" s="147">
        <v>-32953924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15454255</v>
      </c>
      <c r="K37" s="121">
        <v>0</v>
      </c>
      <c r="L37" s="126">
        <v>15454255</v>
      </c>
      <c r="M37" s="37"/>
      <c r="N37" s="121">
        <v>0</v>
      </c>
      <c r="O37" s="127">
        <v>15454255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7742822.7800000003</v>
      </c>
      <c r="K38" s="38">
        <v>0</v>
      </c>
      <c r="L38" s="129">
        <v>7742822.7800000003</v>
      </c>
      <c r="M38" s="37"/>
      <c r="N38" s="64">
        <v>0</v>
      </c>
      <c r="O38" s="130">
        <v>7742823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7931261.25</v>
      </c>
      <c r="K39" s="38">
        <v>1000</v>
      </c>
      <c r="L39" s="129">
        <v>7932261.25</v>
      </c>
      <c r="M39" s="37"/>
      <c r="N39" s="64">
        <v>0</v>
      </c>
      <c r="O39" s="130">
        <v>7932261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67376.429999999993</v>
      </c>
      <c r="K40" s="38">
        <v>0</v>
      </c>
      <c r="L40" s="129">
        <v>67376.429999999993</v>
      </c>
      <c r="M40" s="37"/>
      <c r="N40" s="64">
        <v>283389</v>
      </c>
      <c r="O40" s="130">
        <v>350765</v>
      </c>
      <c r="P40" s="65"/>
    </row>
    <row r="41" spans="1:16" s="32" customFormat="1">
      <c r="A41" s="9" t="s">
        <v>61</v>
      </c>
      <c r="B41" s="57" t="s">
        <v>59</v>
      </c>
      <c r="C41" s="148" t="s">
        <v>320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2607980</v>
      </c>
      <c r="O41" s="130">
        <v>2607980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0</v>
      </c>
      <c r="K42" s="38">
        <v>0</v>
      </c>
      <c r="L42" s="129">
        <v>0</v>
      </c>
      <c r="M42" s="37"/>
      <c r="N42" s="64">
        <v>0</v>
      </c>
      <c r="O42" s="130">
        <v>0</v>
      </c>
      <c r="P42" s="65"/>
    </row>
    <row r="43" spans="1:16" s="32" customFormat="1">
      <c r="A43" s="9" t="s">
        <v>64</v>
      </c>
      <c r="B43" s="57" t="s">
        <v>65</v>
      </c>
      <c r="C43" s="30" t="s">
        <v>321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0</v>
      </c>
      <c r="K44" s="38">
        <v>0</v>
      </c>
      <c r="L44" s="129">
        <v>0</v>
      </c>
      <c r="M44" s="37"/>
      <c r="N44" s="64">
        <v>0</v>
      </c>
      <c r="O44" s="130">
        <v>0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31195715.460000001</v>
      </c>
      <c r="K47" s="145">
        <v>1000</v>
      </c>
      <c r="L47" s="146">
        <v>31196715</v>
      </c>
      <c r="M47" s="47"/>
      <c r="N47" s="145">
        <v>2891369</v>
      </c>
      <c r="O47" s="147">
        <v>34088084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317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-1812827.2399999984</v>
      </c>
      <c r="K50" s="145">
        <v>1000</v>
      </c>
      <c r="L50" s="146">
        <v>-1811827</v>
      </c>
      <c r="M50" s="47"/>
      <c r="N50" s="145">
        <v>2945987</v>
      </c>
      <c r="O50" s="147">
        <v>1134160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107083</v>
      </c>
      <c r="K52" s="121">
        <v>0</v>
      </c>
      <c r="L52" s="126">
        <v>107083</v>
      </c>
      <c r="M52" s="37"/>
      <c r="N52" s="121">
        <v>0</v>
      </c>
      <c r="O52" s="127">
        <v>107083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1015103.93</v>
      </c>
      <c r="K53" s="38">
        <v>0</v>
      </c>
      <c r="L53" s="129">
        <v>1015103.93</v>
      </c>
      <c r="M53" s="123"/>
      <c r="N53" s="38">
        <v>0</v>
      </c>
      <c r="O53" s="130">
        <v>1015104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71328</v>
      </c>
      <c r="O54" s="130">
        <v>71328</v>
      </c>
      <c r="P54" s="39"/>
    </row>
    <row r="55" spans="1:16">
      <c r="A55" s="40" t="s">
        <v>81</v>
      </c>
      <c r="B55" s="41" t="s">
        <v>79</v>
      </c>
      <c r="C55" s="60" t="s">
        <v>318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1122186.9300000002</v>
      </c>
      <c r="K57" s="137">
        <v>0</v>
      </c>
      <c r="L57" s="139">
        <v>1122187</v>
      </c>
      <c r="M57" s="144"/>
      <c r="N57" s="137">
        <v>71328</v>
      </c>
      <c r="O57" s="139">
        <v>1193515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319</v>
      </c>
      <c r="D59" s="29"/>
      <c r="E59" s="29"/>
      <c r="F59" s="11"/>
      <c r="G59" s="11"/>
      <c r="H59" s="11"/>
      <c r="I59" s="12"/>
      <c r="J59" s="156">
        <v>-690640.30999999819</v>
      </c>
      <c r="K59" s="145">
        <v>1000</v>
      </c>
      <c r="L59" s="147">
        <v>-689640</v>
      </c>
      <c r="M59" s="75"/>
      <c r="N59" s="145">
        <v>3017315</v>
      </c>
      <c r="O59" s="147">
        <v>2327675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59692796</v>
      </c>
      <c r="M61" s="37"/>
      <c r="N61" s="79">
        <v>21067105</v>
      </c>
      <c r="O61" s="129">
        <v>80759901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59692796</v>
      </c>
      <c r="M64" s="75"/>
      <c r="N64" s="73">
        <v>21067105</v>
      </c>
      <c r="O64" s="73">
        <v>80759901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59003156</v>
      </c>
      <c r="M66" s="75"/>
      <c r="N66" s="73">
        <v>24084420</v>
      </c>
      <c r="O66" s="73">
        <v>83087576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1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95" priority="9" operator="notEqual">
      <formula>0</formula>
    </cfRule>
    <cfRule type="cellIs" dxfId="94" priority="10" operator="equal">
      <formula>0</formula>
    </cfRule>
  </conditionalFormatting>
  <conditionalFormatting sqref="O69">
    <cfRule type="cellIs" dxfId="93" priority="3" operator="notEqual">
      <formula>0</formula>
    </cfRule>
    <cfRule type="cellIs" dxfId="92" priority="4" operator="equal">
      <formula>0</formula>
    </cfRule>
  </conditionalFormatting>
  <conditionalFormatting sqref="J69">
    <cfRule type="cellIs" dxfId="91" priority="1" operator="notEqual">
      <formula>0</formula>
    </cfRule>
    <cfRule type="cellIs" dxfId="90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121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5760830.2199999997</v>
      </c>
      <c r="G11" s="222"/>
      <c r="H11" s="34"/>
      <c r="I11" s="30"/>
      <c r="J11" s="157">
        <v>16412375.350000001</v>
      </c>
      <c r="K11" s="121">
        <v>0</v>
      </c>
      <c r="L11" s="126">
        <v>16412375.350000001</v>
      </c>
      <c r="M11" s="122"/>
      <c r="N11" s="121">
        <v>0</v>
      </c>
      <c r="O11" s="127">
        <v>16412375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1904096.95</v>
      </c>
      <c r="K12" s="38">
        <v>0</v>
      </c>
      <c r="L12" s="129">
        <v>1904096.95</v>
      </c>
      <c r="M12" s="123"/>
      <c r="N12" s="38">
        <v>0</v>
      </c>
      <c r="O12" s="130">
        <v>1904097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1360553.99</v>
      </c>
      <c r="K13" s="38">
        <v>0</v>
      </c>
      <c r="L13" s="129">
        <v>1360553.99</v>
      </c>
      <c r="M13" s="123"/>
      <c r="N13" s="38">
        <v>0</v>
      </c>
      <c r="O13" s="130">
        <v>1360554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576198.5</v>
      </c>
      <c r="K14" s="38">
        <v>0</v>
      </c>
      <c r="L14" s="129">
        <v>576198.5</v>
      </c>
      <c r="M14" s="123"/>
      <c r="N14" s="38">
        <v>2147981</v>
      </c>
      <c r="O14" s="130">
        <v>2724180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30227.550000000003</v>
      </c>
      <c r="K15" s="38">
        <v>0</v>
      </c>
      <c r="L15" s="129">
        <v>30227.550000000003</v>
      </c>
      <c r="M15" s="123"/>
      <c r="N15" s="38">
        <v>0</v>
      </c>
      <c r="O15" s="130">
        <v>30228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798511.23</v>
      </c>
      <c r="K17" s="38">
        <v>0</v>
      </c>
      <c r="L17" s="129">
        <v>798511.23</v>
      </c>
      <c r="M17" s="123"/>
      <c r="N17" s="38">
        <v>0</v>
      </c>
      <c r="O17" s="130">
        <v>798511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414653.01000000047</v>
      </c>
      <c r="K18" s="46">
        <v>20629.36</v>
      </c>
      <c r="L18" s="134">
        <v>435282.37000000046</v>
      </c>
      <c r="M18" s="123"/>
      <c r="N18" s="46">
        <v>727848</v>
      </c>
      <c r="O18" s="135">
        <v>1163130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21496616.580000002</v>
      </c>
      <c r="K20" s="137">
        <v>20629</v>
      </c>
      <c r="L20" s="138">
        <v>21517246</v>
      </c>
      <c r="M20" s="53"/>
      <c r="N20" s="137">
        <v>2875829</v>
      </c>
      <c r="O20" s="139">
        <v>24393075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45908211.999999993</v>
      </c>
      <c r="K24" s="121">
        <v>0</v>
      </c>
      <c r="L24" s="143">
        <v>45908211.999999993</v>
      </c>
      <c r="M24" s="123"/>
      <c r="N24" s="121">
        <v>702898</v>
      </c>
      <c r="O24" s="127">
        <v>46611110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12154514.609999999</v>
      </c>
      <c r="K25" s="38">
        <v>0</v>
      </c>
      <c r="L25" s="129">
        <v>12154514.609999999</v>
      </c>
      <c r="M25" s="123"/>
      <c r="N25" s="38">
        <v>1580281</v>
      </c>
      <c r="O25" s="130">
        <v>13734796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1463599.73</v>
      </c>
      <c r="K26" s="38">
        <v>0</v>
      </c>
      <c r="L26" s="129">
        <v>1463599.73</v>
      </c>
      <c r="M26" s="123"/>
      <c r="N26" s="38">
        <v>0</v>
      </c>
      <c r="O26" s="130">
        <v>1463600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8648716.2599999979</v>
      </c>
      <c r="K27" s="38">
        <v>0</v>
      </c>
      <c r="L27" s="129">
        <v>8648716.2599999979</v>
      </c>
      <c r="M27" s="123"/>
      <c r="N27" s="38">
        <v>37736</v>
      </c>
      <c r="O27" s="130">
        <v>8686452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4587139.47</v>
      </c>
      <c r="K28" s="38">
        <v>0</v>
      </c>
      <c r="L28" s="129">
        <v>4587139.47</v>
      </c>
      <c r="M28" s="123"/>
      <c r="N28" s="38">
        <v>1965647</v>
      </c>
      <c r="O28" s="130">
        <v>6552786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6028376.1400000006</v>
      </c>
      <c r="K29" s="38">
        <v>0</v>
      </c>
      <c r="L29" s="129">
        <v>6028376.1400000006</v>
      </c>
      <c r="M29" s="123"/>
      <c r="N29" s="38">
        <v>44760</v>
      </c>
      <c r="O29" s="130">
        <v>6073136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3969941.4299999997</v>
      </c>
      <c r="K30" s="46">
        <v>0</v>
      </c>
      <c r="L30" s="134">
        <v>3969941.4299999997</v>
      </c>
      <c r="M30" s="123"/>
      <c r="N30" s="46">
        <v>0</v>
      </c>
      <c r="O30" s="135">
        <v>3969941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82760499.639999986</v>
      </c>
      <c r="K32" s="137">
        <v>0</v>
      </c>
      <c r="L32" s="138">
        <v>82760499</v>
      </c>
      <c r="M32" s="144"/>
      <c r="N32" s="137">
        <v>4331322</v>
      </c>
      <c r="O32" s="139">
        <v>87091821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314</v>
      </c>
      <c r="E34" s="29"/>
      <c r="F34" s="11"/>
      <c r="G34" s="11"/>
      <c r="H34" s="11"/>
      <c r="I34" s="12"/>
      <c r="J34" s="162">
        <v>-61263883.059999987</v>
      </c>
      <c r="K34" s="145">
        <v>20629</v>
      </c>
      <c r="L34" s="146">
        <v>-61243253</v>
      </c>
      <c r="M34" s="53"/>
      <c r="N34" s="145">
        <v>-1455493</v>
      </c>
      <c r="O34" s="147">
        <v>-62698746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26222910</v>
      </c>
      <c r="K37" s="121">
        <v>0</v>
      </c>
      <c r="L37" s="126">
        <v>26222910</v>
      </c>
      <c r="M37" s="37"/>
      <c r="N37" s="121">
        <v>0</v>
      </c>
      <c r="O37" s="127">
        <v>26222910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20309591.400000002</v>
      </c>
      <c r="K38" s="38">
        <v>0</v>
      </c>
      <c r="L38" s="129">
        <v>20309591.400000002</v>
      </c>
      <c r="M38" s="37"/>
      <c r="N38" s="64">
        <v>0</v>
      </c>
      <c r="O38" s="130">
        <v>20309591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12003957.079999998</v>
      </c>
      <c r="K39" s="38">
        <v>0</v>
      </c>
      <c r="L39" s="129">
        <v>12003957.079999998</v>
      </c>
      <c r="M39" s="37"/>
      <c r="N39" s="64">
        <v>0</v>
      </c>
      <c r="O39" s="130">
        <v>12003957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93156.950000000012</v>
      </c>
      <c r="K40" s="38">
        <v>0</v>
      </c>
      <c r="L40" s="129">
        <v>93156.950000000012</v>
      </c>
      <c r="M40" s="37"/>
      <c r="N40" s="64">
        <v>1736195</v>
      </c>
      <c r="O40" s="130">
        <v>1829352</v>
      </c>
      <c r="P40" s="65"/>
    </row>
    <row r="41" spans="1:16" s="32" customFormat="1">
      <c r="A41" s="9" t="s">
        <v>61</v>
      </c>
      <c r="B41" s="57" t="s">
        <v>59</v>
      </c>
      <c r="C41" s="148" t="s">
        <v>320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2090972</v>
      </c>
      <c r="O41" s="130">
        <v>2090972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11423.75</v>
      </c>
      <c r="K42" s="38">
        <v>0</v>
      </c>
      <c r="L42" s="129">
        <v>11423.75</v>
      </c>
      <c r="M42" s="37"/>
      <c r="N42" s="64">
        <v>0</v>
      </c>
      <c r="O42" s="130">
        <v>11424</v>
      </c>
      <c r="P42" s="65"/>
    </row>
    <row r="43" spans="1:16" s="32" customFormat="1">
      <c r="A43" s="9" t="s">
        <v>64</v>
      </c>
      <c r="B43" s="57" t="s">
        <v>65</v>
      </c>
      <c r="C43" s="30" t="s">
        <v>321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0</v>
      </c>
      <c r="K44" s="38">
        <v>0</v>
      </c>
      <c r="L44" s="129">
        <v>0</v>
      </c>
      <c r="M44" s="37"/>
      <c r="N44" s="64">
        <v>0</v>
      </c>
      <c r="O44" s="130">
        <v>0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58641039.180000007</v>
      </c>
      <c r="K47" s="145">
        <v>0</v>
      </c>
      <c r="L47" s="146">
        <v>58641039</v>
      </c>
      <c r="M47" s="47"/>
      <c r="N47" s="145">
        <v>3827167</v>
      </c>
      <c r="O47" s="147">
        <v>62468206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317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-2622843.8799999803</v>
      </c>
      <c r="K50" s="145">
        <v>20629</v>
      </c>
      <c r="L50" s="146">
        <v>-2602214</v>
      </c>
      <c r="M50" s="47"/>
      <c r="N50" s="145">
        <v>2371674</v>
      </c>
      <c r="O50" s="147">
        <v>-230540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467475</v>
      </c>
      <c r="K52" s="121">
        <v>0</v>
      </c>
      <c r="L52" s="126">
        <v>467475</v>
      </c>
      <c r="M52" s="37"/>
      <c r="N52" s="121">
        <v>0</v>
      </c>
      <c r="O52" s="127">
        <v>467475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4681707.17</v>
      </c>
      <c r="K53" s="38">
        <v>0</v>
      </c>
      <c r="L53" s="129">
        <v>4681707.17</v>
      </c>
      <c r="M53" s="123"/>
      <c r="N53" s="38">
        <v>0</v>
      </c>
      <c r="O53" s="130">
        <v>4681707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318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5149182.17</v>
      </c>
      <c r="K57" s="137">
        <v>0</v>
      </c>
      <c r="L57" s="139">
        <v>5149182</v>
      </c>
      <c r="M57" s="144"/>
      <c r="N57" s="137">
        <v>0</v>
      </c>
      <c r="O57" s="139">
        <v>5149182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326</v>
      </c>
      <c r="D59" s="29"/>
      <c r="E59" s="29"/>
      <c r="F59" s="11"/>
      <c r="G59" s="11"/>
      <c r="H59" s="11"/>
      <c r="I59" s="12"/>
      <c r="J59" s="156">
        <v>2526338.2900000196</v>
      </c>
      <c r="K59" s="145">
        <v>20629</v>
      </c>
      <c r="L59" s="147">
        <v>2546968</v>
      </c>
      <c r="M59" s="75"/>
      <c r="N59" s="145">
        <v>2371674</v>
      </c>
      <c r="O59" s="147">
        <v>4918642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113931918</v>
      </c>
      <c r="M61" s="37"/>
      <c r="N61" s="79">
        <v>65028248</v>
      </c>
      <c r="O61" s="129">
        <v>178960166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>
        <v>0</v>
      </c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113931918</v>
      </c>
      <c r="M64" s="75"/>
      <c r="N64" s="73">
        <v>65028248</v>
      </c>
      <c r="O64" s="73">
        <v>178960166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116478886</v>
      </c>
      <c r="M66" s="75"/>
      <c r="N66" s="73">
        <v>67399922</v>
      </c>
      <c r="O66" s="73">
        <v>183878808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0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89" priority="9" operator="notEqual">
      <formula>0</formula>
    </cfRule>
    <cfRule type="cellIs" dxfId="88" priority="10" operator="equal">
      <formula>0</formula>
    </cfRule>
  </conditionalFormatting>
  <conditionalFormatting sqref="O69">
    <cfRule type="cellIs" dxfId="87" priority="3" operator="notEqual">
      <formula>0</formula>
    </cfRule>
    <cfRule type="cellIs" dxfId="86" priority="4" operator="equal">
      <formula>0</formula>
    </cfRule>
  </conditionalFormatting>
  <conditionalFormatting sqref="J69">
    <cfRule type="cellIs" dxfId="85" priority="1" operator="notEqual">
      <formula>0</formula>
    </cfRule>
    <cfRule type="cellIs" dxfId="84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109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73787128.849999994</v>
      </c>
      <c r="G11" s="222"/>
      <c r="H11" s="34"/>
      <c r="I11" s="30"/>
      <c r="J11" s="157">
        <v>71255369.950000003</v>
      </c>
      <c r="K11" s="121">
        <v>0</v>
      </c>
      <c r="L11" s="126">
        <v>71255369.950000003</v>
      </c>
      <c r="M11" s="122"/>
      <c r="N11" s="121">
        <v>0</v>
      </c>
      <c r="O11" s="127">
        <v>71255370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97750183.530000001</v>
      </c>
      <c r="K12" s="38">
        <v>0</v>
      </c>
      <c r="L12" s="129">
        <v>97750183.530000001</v>
      </c>
      <c r="M12" s="123"/>
      <c r="N12" s="38">
        <v>0</v>
      </c>
      <c r="O12" s="130">
        <v>97750184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4482127.6400000006</v>
      </c>
      <c r="K13" s="38">
        <v>0</v>
      </c>
      <c r="L13" s="129">
        <v>4482127.6400000006</v>
      </c>
      <c r="M13" s="123"/>
      <c r="N13" s="38">
        <v>0</v>
      </c>
      <c r="O13" s="130">
        <v>4482128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13563171.009999998</v>
      </c>
      <c r="K14" s="38">
        <v>0</v>
      </c>
      <c r="L14" s="129">
        <v>13563171.009999998</v>
      </c>
      <c r="M14" s="123"/>
      <c r="N14" s="38">
        <v>0</v>
      </c>
      <c r="O14" s="130">
        <v>13563171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8645</v>
      </c>
      <c r="K15" s="38">
        <v>3472034.7800000003</v>
      </c>
      <c r="L15" s="129">
        <v>3480679.7800000003</v>
      </c>
      <c r="M15" s="123"/>
      <c r="N15" s="38">
        <v>0</v>
      </c>
      <c r="O15" s="130">
        <v>3480680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4746408.01</v>
      </c>
      <c r="K17" s="38">
        <v>-3472034.7800000003</v>
      </c>
      <c r="L17" s="129">
        <v>1274373.2299999995</v>
      </c>
      <c r="M17" s="123"/>
      <c r="N17" s="38">
        <v>0</v>
      </c>
      <c r="O17" s="130">
        <v>1274373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-4407011.7600000007</v>
      </c>
      <c r="K18" s="46">
        <v>0</v>
      </c>
      <c r="L18" s="134">
        <v>-4407011.7600000007</v>
      </c>
      <c r="M18" s="123"/>
      <c r="N18" s="46">
        <v>18429251</v>
      </c>
      <c r="O18" s="135">
        <v>14022239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187398893.38</v>
      </c>
      <c r="K20" s="137">
        <v>0</v>
      </c>
      <c r="L20" s="138">
        <v>187398894</v>
      </c>
      <c r="M20" s="53"/>
      <c r="N20" s="137">
        <v>18429251</v>
      </c>
      <c r="O20" s="139">
        <v>205828145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326889736.76000005</v>
      </c>
      <c r="K24" s="121">
        <v>0</v>
      </c>
      <c r="L24" s="143">
        <v>326889736.76000005</v>
      </c>
      <c r="M24" s="123"/>
      <c r="N24" s="121">
        <v>1927784</v>
      </c>
      <c r="O24" s="127">
        <v>328817521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133657677.54000002</v>
      </c>
      <c r="K25" s="38">
        <v>0</v>
      </c>
      <c r="L25" s="129">
        <v>133657677.54000002</v>
      </c>
      <c r="M25" s="123"/>
      <c r="N25" s="38">
        <v>8524797</v>
      </c>
      <c r="O25" s="130">
        <v>142182475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11556580.489999998</v>
      </c>
      <c r="K26" s="38">
        <v>0</v>
      </c>
      <c r="L26" s="129">
        <v>11556580.489999998</v>
      </c>
      <c r="M26" s="123"/>
      <c r="N26" s="38">
        <v>0</v>
      </c>
      <c r="O26" s="130">
        <v>11556580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52448198.759999998</v>
      </c>
      <c r="K27" s="38">
        <v>0</v>
      </c>
      <c r="L27" s="129">
        <v>52448198.759999998</v>
      </c>
      <c r="M27" s="123"/>
      <c r="N27" s="38">
        <v>0</v>
      </c>
      <c r="O27" s="130">
        <v>52448199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31297210.479999997</v>
      </c>
      <c r="K28" s="38">
        <v>23321349.789999999</v>
      </c>
      <c r="L28" s="129">
        <v>54618560.269999996</v>
      </c>
      <c r="M28" s="123"/>
      <c r="N28" s="38">
        <v>6923274</v>
      </c>
      <c r="O28" s="130">
        <v>61541834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33193766.480000004</v>
      </c>
      <c r="K29" s="38">
        <v>0</v>
      </c>
      <c r="L29" s="129">
        <v>33193766.480000004</v>
      </c>
      <c r="M29" s="123"/>
      <c r="N29" s="38">
        <v>0</v>
      </c>
      <c r="O29" s="130">
        <v>33193766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35939416.950000003</v>
      </c>
      <c r="K30" s="46">
        <v>0</v>
      </c>
      <c r="L30" s="134">
        <v>35939416.950000003</v>
      </c>
      <c r="M30" s="123"/>
      <c r="N30" s="46">
        <v>0</v>
      </c>
      <c r="O30" s="135">
        <v>35939417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624982587.46000016</v>
      </c>
      <c r="K32" s="137">
        <v>23321349.789999999</v>
      </c>
      <c r="L32" s="138">
        <v>648303937</v>
      </c>
      <c r="M32" s="144"/>
      <c r="N32" s="137">
        <v>17375855</v>
      </c>
      <c r="O32" s="139">
        <v>665679792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324</v>
      </c>
      <c r="E34" s="29"/>
      <c r="F34" s="11"/>
      <c r="G34" s="11"/>
      <c r="H34" s="11"/>
      <c r="I34" s="12"/>
      <c r="J34" s="162">
        <v>-437583694.08000016</v>
      </c>
      <c r="K34" s="145">
        <v>-23321349.789999999</v>
      </c>
      <c r="L34" s="146">
        <v>-460905043</v>
      </c>
      <c r="M34" s="53"/>
      <c r="N34" s="145">
        <v>1053396</v>
      </c>
      <c r="O34" s="147">
        <v>-459851647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180421158</v>
      </c>
      <c r="K37" s="121">
        <v>0</v>
      </c>
      <c r="L37" s="126">
        <v>180421158</v>
      </c>
      <c r="M37" s="37"/>
      <c r="N37" s="121">
        <v>0</v>
      </c>
      <c r="O37" s="127">
        <v>180421158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0</v>
      </c>
      <c r="K38" s="38">
        <v>170215621.16000003</v>
      </c>
      <c r="L38" s="129">
        <v>170215621.16000003</v>
      </c>
      <c r="M38" s="37"/>
      <c r="N38" s="64">
        <v>0</v>
      </c>
      <c r="O38" s="130">
        <v>170215621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170215621.16000003</v>
      </c>
      <c r="K39" s="38">
        <v>-170215621.16000003</v>
      </c>
      <c r="L39" s="129">
        <v>0</v>
      </c>
      <c r="M39" s="37"/>
      <c r="N39" s="64">
        <v>0</v>
      </c>
      <c r="O39" s="130">
        <v>0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16383413.51</v>
      </c>
      <c r="K40" s="38">
        <v>0</v>
      </c>
      <c r="L40" s="129">
        <v>16383413.51</v>
      </c>
      <c r="M40" s="37"/>
      <c r="N40" s="64">
        <v>0</v>
      </c>
      <c r="O40" s="130">
        <v>16383414</v>
      </c>
      <c r="P40" s="65"/>
    </row>
    <row r="41" spans="1:16" s="32" customFormat="1">
      <c r="A41" s="9" t="s">
        <v>61</v>
      </c>
      <c r="B41" s="57" t="s">
        <v>59</v>
      </c>
      <c r="C41" s="148" t="s">
        <v>320</v>
      </c>
      <c r="D41" s="149"/>
      <c r="E41" s="150"/>
      <c r="F41" s="150"/>
      <c r="G41" s="29"/>
      <c r="H41" s="11"/>
      <c r="I41" s="12"/>
      <c r="J41" s="128">
        <v>27071110.159999996</v>
      </c>
      <c r="K41" s="38">
        <v>0</v>
      </c>
      <c r="L41" s="129">
        <v>27071110.159999996</v>
      </c>
      <c r="M41" s="37"/>
      <c r="N41" s="64">
        <v>51555163</v>
      </c>
      <c r="O41" s="130">
        <v>78626273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645390.86</v>
      </c>
      <c r="K42" s="38">
        <v>0</v>
      </c>
      <c r="L42" s="129">
        <v>645390.86</v>
      </c>
      <c r="M42" s="37"/>
      <c r="N42" s="64">
        <v>0</v>
      </c>
      <c r="O42" s="130">
        <v>645391</v>
      </c>
      <c r="P42" s="65"/>
    </row>
    <row r="43" spans="1:16" s="32" customFormat="1">
      <c r="A43" s="9" t="s">
        <v>64</v>
      </c>
      <c r="B43" s="57" t="s">
        <v>65</v>
      </c>
      <c r="C43" s="30" t="s">
        <v>321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0</v>
      </c>
      <c r="K44" s="38">
        <v>0</v>
      </c>
      <c r="L44" s="129">
        <v>0</v>
      </c>
      <c r="M44" s="37"/>
      <c r="N44" s="64">
        <v>0</v>
      </c>
      <c r="O44" s="130">
        <v>0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394736693.69000006</v>
      </c>
      <c r="K47" s="145">
        <v>0</v>
      </c>
      <c r="L47" s="146">
        <v>394736694</v>
      </c>
      <c r="M47" s="47"/>
      <c r="N47" s="145">
        <v>51555163</v>
      </c>
      <c r="O47" s="147">
        <v>446291857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317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-42847000.390000105</v>
      </c>
      <c r="K50" s="145">
        <v>-23321349.789999999</v>
      </c>
      <c r="L50" s="146">
        <v>-66168349</v>
      </c>
      <c r="M50" s="47"/>
      <c r="N50" s="145">
        <v>52608559</v>
      </c>
      <c r="O50" s="147">
        <v>-13559790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1526400</v>
      </c>
      <c r="K52" s="121">
        <v>0</v>
      </c>
      <c r="L52" s="126">
        <v>1526400</v>
      </c>
      <c r="M52" s="37"/>
      <c r="N52" s="121">
        <v>0</v>
      </c>
      <c r="O52" s="127">
        <v>1526400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-4240560.8499999996</v>
      </c>
      <c r="K53" s="38">
        <v>24472916.559999999</v>
      </c>
      <c r="L53" s="129">
        <v>20232355.710000001</v>
      </c>
      <c r="M53" s="123"/>
      <c r="N53" s="38">
        <v>0</v>
      </c>
      <c r="O53" s="130">
        <v>20232356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3691943.74</v>
      </c>
      <c r="K54" s="38">
        <v>0</v>
      </c>
      <c r="L54" s="129">
        <v>3691943.74</v>
      </c>
      <c r="M54" s="123"/>
      <c r="N54" s="72">
        <v>0</v>
      </c>
      <c r="O54" s="130">
        <v>3691944</v>
      </c>
      <c r="P54" s="39"/>
    </row>
    <row r="55" spans="1:16">
      <c r="A55" s="40" t="s">
        <v>81</v>
      </c>
      <c r="B55" s="41" t="s">
        <v>79</v>
      </c>
      <c r="C55" s="60" t="s">
        <v>318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977782.8900000006</v>
      </c>
      <c r="K57" s="137">
        <v>24472916.559999999</v>
      </c>
      <c r="L57" s="139">
        <v>25450700</v>
      </c>
      <c r="M57" s="144"/>
      <c r="N57" s="137">
        <v>0</v>
      </c>
      <c r="O57" s="139">
        <v>25450700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319</v>
      </c>
      <c r="D59" s="29"/>
      <c r="E59" s="29"/>
      <c r="F59" s="11"/>
      <c r="G59" s="11"/>
      <c r="H59" s="11"/>
      <c r="I59" s="12"/>
      <c r="J59" s="156">
        <v>-41869217.500000104</v>
      </c>
      <c r="K59" s="145">
        <v>1151566.7699999996</v>
      </c>
      <c r="L59" s="147">
        <v>-40717649</v>
      </c>
      <c r="M59" s="75"/>
      <c r="N59" s="145">
        <v>52608559</v>
      </c>
      <c r="O59" s="147">
        <v>11890910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1422209714</v>
      </c>
      <c r="M61" s="37"/>
      <c r="N61" s="79">
        <v>176691712</v>
      </c>
      <c r="O61" s="129">
        <v>1598901426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/>
      <c r="M62" s="37"/>
      <c r="N62" s="66">
        <v>1836962</v>
      </c>
      <c r="O62" s="134">
        <v>1836962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1422209714</v>
      </c>
      <c r="M64" s="75"/>
      <c r="N64" s="73">
        <v>178528674</v>
      </c>
      <c r="O64" s="73">
        <v>1600738388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1381492065</v>
      </c>
      <c r="M66" s="75"/>
      <c r="N66" s="73">
        <v>231137233</v>
      </c>
      <c r="O66" s="73">
        <v>1612629298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3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83" priority="9" operator="notEqual">
      <formula>0</formula>
    </cfRule>
    <cfRule type="cellIs" dxfId="82" priority="10" operator="equal">
      <formula>0</formula>
    </cfRule>
  </conditionalFormatting>
  <conditionalFormatting sqref="O69">
    <cfRule type="cellIs" dxfId="81" priority="3" operator="notEqual">
      <formula>0</formula>
    </cfRule>
    <cfRule type="cellIs" dxfId="80" priority="4" operator="equal">
      <formula>0</formula>
    </cfRule>
  </conditionalFormatting>
  <conditionalFormatting sqref="J69">
    <cfRule type="cellIs" dxfId="79" priority="1" operator="notEqual">
      <formula>0</formula>
    </cfRule>
    <cfRule type="cellIs" dxfId="78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330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1177609.53</v>
      </c>
      <c r="G11" s="222"/>
      <c r="H11" s="34"/>
      <c r="I11" s="30"/>
      <c r="J11" s="157">
        <v>932567.96</v>
      </c>
      <c r="K11" s="121">
        <v>0</v>
      </c>
      <c r="L11" s="126">
        <v>932567.96</v>
      </c>
      <c r="M11" s="122"/>
      <c r="N11" s="121">
        <v>0</v>
      </c>
      <c r="O11" s="127">
        <v>932568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781002.39</v>
      </c>
      <c r="K12" s="38">
        <v>0</v>
      </c>
      <c r="L12" s="129">
        <v>781002.39</v>
      </c>
      <c r="M12" s="123"/>
      <c r="N12" s="38">
        <v>0</v>
      </c>
      <c r="O12" s="130">
        <v>781002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2400</v>
      </c>
      <c r="K13" s="38">
        <v>0</v>
      </c>
      <c r="L13" s="129">
        <v>2400</v>
      </c>
      <c r="M13" s="123"/>
      <c r="N13" s="38">
        <v>232203</v>
      </c>
      <c r="O13" s="130">
        <v>234603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270353.3</v>
      </c>
      <c r="K14" s="38">
        <v>0</v>
      </c>
      <c r="L14" s="129">
        <v>270353.3</v>
      </c>
      <c r="M14" s="123"/>
      <c r="N14" s="38">
        <v>0</v>
      </c>
      <c r="O14" s="130">
        <v>270353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198.35</v>
      </c>
      <c r="K15" s="38">
        <v>0</v>
      </c>
      <c r="L15" s="129">
        <v>198.35</v>
      </c>
      <c r="M15" s="123"/>
      <c r="N15" s="38">
        <v>0</v>
      </c>
      <c r="O15" s="130">
        <v>198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203889.31</v>
      </c>
      <c r="K17" s="38">
        <v>0</v>
      </c>
      <c r="L17" s="129">
        <v>203889.31</v>
      </c>
      <c r="M17" s="123"/>
      <c r="N17" s="38">
        <v>0</v>
      </c>
      <c r="O17" s="130">
        <v>203889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20772.25</v>
      </c>
      <c r="K18" s="46">
        <v>1</v>
      </c>
      <c r="L18" s="134">
        <v>20773.25</v>
      </c>
      <c r="M18" s="123"/>
      <c r="N18" s="46">
        <v>0</v>
      </c>
      <c r="O18" s="135">
        <v>20773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2211183.56</v>
      </c>
      <c r="K20" s="137">
        <v>1</v>
      </c>
      <c r="L20" s="138">
        <v>2211183</v>
      </c>
      <c r="M20" s="53"/>
      <c r="N20" s="137">
        <v>232203</v>
      </c>
      <c r="O20" s="139">
        <v>2443386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8344862.9699999997</v>
      </c>
      <c r="K24" s="121">
        <v>0</v>
      </c>
      <c r="L24" s="143">
        <v>8344862.9699999997</v>
      </c>
      <c r="M24" s="123"/>
      <c r="N24" s="121">
        <v>97295</v>
      </c>
      <c r="O24" s="127">
        <v>8442158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2021574.3500000003</v>
      </c>
      <c r="K25" s="38">
        <v>0</v>
      </c>
      <c r="L25" s="129">
        <v>2021574.3500000003</v>
      </c>
      <c r="M25" s="123"/>
      <c r="N25" s="38">
        <v>214017</v>
      </c>
      <c r="O25" s="130">
        <v>2235591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548766.69999999995</v>
      </c>
      <c r="K26" s="38">
        <v>0</v>
      </c>
      <c r="L26" s="129">
        <v>548766.69999999995</v>
      </c>
      <c r="M26" s="123"/>
      <c r="N26" s="38">
        <v>0</v>
      </c>
      <c r="O26" s="130">
        <v>548767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1028638.9700000001</v>
      </c>
      <c r="K27" s="38">
        <v>0</v>
      </c>
      <c r="L27" s="129">
        <v>1028638.9700000001</v>
      </c>
      <c r="M27" s="123"/>
      <c r="N27" s="38">
        <v>34081</v>
      </c>
      <c r="O27" s="130">
        <v>1062720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580637.85000000009</v>
      </c>
      <c r="K28" s="38">
        <v>0</v>
      </c>
      <c r="L28" s="129">
        <v>580637.85000000009</v>
      </c>
      <c r="M28" s="123"/>
      <c r="N28" s="38">
        <v>117927</v>
      </c>
      <c r="O28" s="130">
        <v>698565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754734.27000000014</v>
      </c>
      <c r="K29" s="38">
        <v>0</v>
      </c>
      <c r="L29" s="129">
        <v>754734.27000000014</v>
      </c>
      <c r="M29" s="123"/>
      <c r="N29" s="38">
        <v>1695</v>
      </c>
      <c r="O29" s="130">
        <v>756429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909530.15</v>
      </c>
      <c r="K30" s="46">
        <v>0</v>
      </c>
      <c r="L30" s="134">
        <v>909530.15</v>
      </c>
      <c r="M30" s="123"/>
      <c r="N30" s="46">
        <v>0</v>
      </c>
      <c r="O30" s="135">
        <v>909530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14188745.26</v>
      </c>
      <c r="K32" s="137">
        <v>0</v>
      </c>
      <c r="L32" s="138">
        <v>14188745</v>
      </c>
      <c r="M32" s="144"/>
      <c r="N32" s="137">
        <v>465015</v>
      </c>
      <c r="O32" s="139">
        <v>14653760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314</v>
      </c>
      <c r="E34" s="29"/>
      <c r="F34" s="11"/>
      <c r="G34" s="11"/>
      <c r="H34" s="11"/>
      <c r="I34" s="12"/>
      <c r="J34" s="162">
        <v>-11977561.699999999</v>
      </c>
      <c r="K34" s="145">
        <v>1</v>
      </c>
      <c r="L34" s="146">
        <v>-11977562</v>
      </c>
      <c r="M34" s="53"/>
      <c r="N34" s="145">
        <v>-232812</v>
      </c>
      <c r="O34" s="147">
        <v>-12210374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8299490.1100000003</v>
      </c>
      <c r="K37" s="121">
        <v>0</v>
      </c>
      <c r="L37" s="126">
        <v>8299490.1100000003</v>
      </c>
      <c r="M37" s="37"/>
      <c r="N37" s="121">
        <v>0</v>
      </c>
      <c r="O37" s="127">
        <v>8299490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2544495.0300000003</v>
      </c>
      <c r="K38" s="38">
        <v>0</v>
      </c>
      <c r="L38" s="129">
        <v>2544495.0300000003</v>
      </c>
      <c r="M38" s="37"/>
      <c r="N38" s="64">
        <v>0</v>
      </c>
      <c r="O38" s="130">
        <v>2544495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626448.27</v>
      </c>
      <c r="K39" s="38">
        <v>0</v>
      </c>
      <c r="L39" s="129">
        <v>626448.27</v>
      </c>
      <c r="M39" s="37"/>
      <c r="N39" s="64">
        <v>0</v>
      </c>
      <c r="O39" s="130">
        <v>626448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18100.86</v>
      </c>
      <c r="K40" s="38">
        <v>0</v>
      </c>
      <c r="L40" s="129">
        <v>18100.86</v>
      </c>
      <c r="M40" s="37"/>
      <c r="N40" s="64">
        <v>88262</v>
      </c>
      <c r="O40" s="130">
        <v>106363</v>
      </c>
      <c r="P40" s="65"/>
    </row>
    <row r="41" spans="1:16" s="32" customFormat="1">
      <c r="A41" s="9" t="s">
        <v>61</v>
      </c>
      <c r="B41" s="57" t="s">
        <v>59</v>
      </c>
      <c r="C41" s="148" t="s">
        <v>320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1278383</v>
      </c>
      <c r="O41" s="130">
        <v>1278383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0</v>
      </c>
      <c r="K42" s="38">
        <v>0</v>
      </c>
      <c r="L42" s="129">
        <v>0</v>
      </c>
      <c r="M42" s="37"/>
      <c r="N42" s="64">
        <v>0</v>
      </c>
      <c r="O42" s="130">
        <v>0</v>
      </c>
      <c r="P42" s="65"/>
    </row>
    <row r="43" spans="1:16" s="32" customFormat="1">
      <c r="A43" s="9" t="s">
        <v>64</v>
      </c>
      <c r="B43" s="57" t="s">
        <v>65</v>
      </c>
      <c r="C43" s="30" t="s">
        <v>321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0</v>
      </c>
      <c r="K44" s="38">
        <v>0</v>
      </c>
      <c r="L44" s="129">
        <v>0</v>
      </c>
      <c r="M44" s="37"/>
      <c r="N44" s="64">
        <v>0</v>
      </c>
      <c r="O44" s="130">
        <v>0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11488534.27</v>
      </c>
      <c r="K47" s="145">
        <v>0</v>
      </c>
      <c r="L47" s="146">
        <v>11488534</v>
      </c>
      <c r="M47" s="47"/>
      <c r="N47" s="145">
        <v>1366645</v>
      </c>
      <c r="O47" s="147">
        <v>12855179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317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-489027.4299999997</v>
      </c>
      <c r="K50" s="145">
        <v>1</v>
      </c>
      <c r="L50" s="146">
        <v>-489028</v>
      </c>
      <c r="M50" s="47"/>
      <c r="N50" s="145">
        <v>1133833</v>
      </c>
      <c r="O50" s="147">
        <v>644805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44652</v>
      </c>
      <c r="K52" s="121">
        <v>0</v>
      </c>
      <c r="L52" s="126">
        <v>44652</v>
      </c>
      <c r="M52" s="37"/>
      <c r="N52" s="121">
        <v>0</v>
      </c>
      <c r="O52" s="127">
        <v>44652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22438.54</v>
      </c>
      <c r="K53" s="38">
        <v>0</v>
      </c>
      <c r="L53" s="129">
        <v>22438.54</v>
      </c>
      <c r="M53" s="123"/>
      <c r="N53" s="38">
        <v>0</v>
      </c>
      <c r="O53" s="130">
        <v>22439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318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67090.540000000008</v>
      </c>
      <c r="K57" s="137">
        <v>0</v>
      </c>
      <c r="L57" s="139">
        <v>67091</v>
      </c>
      <c r="M57" s="144"/>
      <c r="N57" s="137">
        <v>0</v>
      </c>
      <c r="O57" s="139">
        <v>67091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319</v>
      </c>
      <c r="D59" s="29"/>
      <c r="E59" s="29"/>
      <c r="F59" s="11"/>
      <c r="G59" s="11"/>
      <c r="H59" s="11"/>
      <c r="I59" s="12"/>
      <c r="J59" s="156">
        <v>-421936.88999999966</v>
      </c>
      <c r="K59" s="145">
        <v>1</v>
      </c>
      <c r="L59" s="147">
        <v>-421937</v>
      </c>
      <c r="M59" s="75"/>
      <c r="N59" s="145">
        <v>1133833</v>
      </c>
      <c r="O59" s="147">
        <v>711896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22871012</v>
      </c>
      <c r="M61" s="37"/>
      <c r="N61" s="79">
        <v>4052065</v>
      </c>
      <c r="O61" s="129">
        <v>26923077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>
        <v>559986</v>
      </c>
      <c r="O62" s="134">
        <v>559986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22871012</v>
      </c>
      <c r="M64" s="75"/>
      <c r="N64" s="73">
        <v>4612051</v>
      </c>
      <c r="O64" s="73">
        <v>27483063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22449075</v>
      </c>
      <c r="M66" s="75"/>
      <c r="N66" s="73">
        <v>5745884</v>
      </c>
      <c r="O66" s="73">
        <v>28194959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-1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77" priority="9" operator="notEqual">
      <formula>0</formula>
    </cfRule>
    <cfRule type="cellIs" dxfId="76" priority="10" operator="equal">
      <formula>0</formula>
    </cfRule>
  </conditionalFormatting>
  <conditionalFormatting sqref="O69">
    <cfRule type="cellIs" dxfId="75" priority="3" operator="notEqual">
      <formula>0</formula>
    </cfRule>
    <cfRule type="cellIs" dxfId="74" priority="4" operator="equal">
      <formula>0</formula>
    </cfRule>
  </conditionalFormatting>
  <conditionalFormatting sqref="J69">
    <cfRule type="cellIs" dxfId="73" priority="1" operator="notEqual">
      <formula>0</formula>
    </cfRule>
    <cfRule type="cellIs" dxfId="7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2.42578125" style="4" customWidth="1"/>
    <col min="9" max="9" width="2" style="8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111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2848958.08</v>
      </c>
      <c r="G11" s="222"/>
      <c r="H11" s="34"/>
      <c r="I11" s="30"/>
      <c r="J11" s="157">
        <v>6737147.3099999996</v>
      </c>
      <c r="K11" s="121">
        <v>0</v>
      </c>
      <c r="L11" s="126">
        <v>6737147.3099999996</v>
      </c>
      <c r="M11" s="122"/>
      <c r="N11" s="121">
        <v>0</v>
      </c>
      <c r="O11" s="127">
        <v>6737147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900116.47</v>
      </c>
      <c r="K12" s="38">
        <v>0</v>
      </c>
      <c r="L12" s="129">
        <v>900116.47</v>
      </c>
      <c r="M12" s="123"/>
      <c r="N12" s="38">
        <v>0</v>
      </c>
      <c r="O12" s="130">
        <v>900116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2219744.54</v>
      </c>
      <c r="K13" s="38">
        <v>0</v>
      </c>
      <c r="L13" s="129">
        <v>2219744.54</v>
      </c>
      <c r="M13" s="123"/>
      <c r="N13" s="38">
        <v>0</v>
      </c>
      <c r="O13" s="130">
        <v>2219745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1039097.2100000001</v>
      </c>
      <c r="K14" s="38">
        <v>0</v>
      </c>
      <c r="L14" s="129">
        <v>1039097.2100000001</v>
      </c>
      <c r="M14" s="123"/>
      <c r="N14" s="38">
        <v>0</v>
      </c>
      <c r="O14" s="130">
        <v>1039097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87256.909999999989</v>
      </c>
      <c r="K15" s="38">
        <v>0</v>
      </c>
      <c r="L15" s="129">
        <v>87256.909999999989</v>
      </c>
      <c r="M15" s="123"/>
      <c r="N15" s="38">
        <v>0</v>
      </c>
      <c r="O15" s="130">
        <v>87257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884534.11</v>
      </c>
      <c r="K17" s="38">
        <v>0</v>
      </c>
      <c r="L17" s="129">
        <v>884534.11</v>
      </c>
      <c r="M17" s="123"/>
      <c r="N17" s="38">
        <v>0</v>
      </c>
      <c r="O17" s="130">
        <v>884534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288046.76</v>
      </c>
      <c r="K18" s="46">
        <v>0</v>
      </c>
      <c r="L18" s="134">
        <v>288046.76</v>
      </c>
      <c r="M18" s="123"/>
      <c r="N18" s="46">
        <v>700541</v>
      </c>
      <c r="O18" s="135">
        <v>988588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12155943.310000001</v>
      </c>
      <c r="K20" s="137">
        <v>0</v>
      </c>
      <c r="L20" s="138">
        <v>12155943</v>
      </c>
      <c r="M20" s="53"/>
      <c r="N20" s="137">
        <v>700541</v>
      </c>
      <c r="O20" s="139">
        <v>12856484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26562537.170000006</v>
      </c>
      <c r="K24" s="121">
        <v>0</v>
      </c>
      <c r="L24" s="143">
        <v>26562537.170000006</v>
      </c>
      <c r="M24" s="123"/>
      <c r="N24" s="121">
        <v>80000</v>
      </c>
      <c r="O24" s="127">
        <v>26642537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6755707.2199999988</v>
      </c>
      <c r="K25" s="38">
        <v>0</v>
      </c>
      <c r="L25" s="129">
        <v>6755707.2199999988</v>
      </c>
      <c r="M25" s="123"/>
      <c r="N25" s="38">
        <v>656205</v>
      </c>
      <c r="O25" s="130">
        <v>7411912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1202401.8799999999</v>
      </c>
      <c r="K26" s="38">
        <v>0</v>
      </c>
      <c r="L26" s="129">
        <v>1202401.8799999999</v>
      </c>
      <c r="M26" s="123"/>
      <c r="N26" s="38">
        <v>127769</v>
      </c>
      <c r="O26" s="130">
        <v>1330171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5204797.3999999985</v>
      </c>
      <c r="K27" s="38">
        <v>0</v>
      </c>
      <c r="L27" s="129">
        <v>5204797.3999999985</v>
      </c>
      <c r="M27" s="123"/>
      <c r="N27" s="38">
        <v>352271</v>
      </c>
      <c r="O27" s="130">
        <v>5557068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3208885.77</v>
      </c>
      <c r="K28" s="38">
        <v>0</v>
      </c>
      <c r="L28" s="129">
        <v>3208885.77</v>
      </c>
      <c r="M28" s="123"/>
      <c r="N28" s="38">
        <v>2384947</v>
      </c>
      <c r="O28" s="130">
        <v>5593833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3237098.08</v>
      </c>
      <c r="K29" s="38">
        <v>0</v>
      </c>
      <c r="L29" s="129">
        <v>3237098.08</v>
      </c>
      <c r="M29" s="123"/>
      <c r="N29" s="38">
        <v>31562</v>
      </c>
      <c r="O29" s="130">
        <v>3268660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7724356.9600000009</v>
      </c>
      <c r="K30" s="46">
        <v>0</v>
      </c>
      <c r="L30" s="134">
        <v>7724356.9600000009</v>
      </c>
      <c r="M30" s="123"/>
      <c r="N30" s="46">
        <v>153366</v>
      </c>
      <c r="O30" s="135">
        <v>7877723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53895784.480000004</v>
      </c>
      <c r="K32" s="137">
        <v>0</v>
      </c>
      <c r="L32" s="138">
        <v>53895784</v>
      </c>
      <c r="M32" s="144"/>
      <c r="N32" s="137">
        <v>3786120</v>
      </c>
      <c r="O32" s="139">
        <v>57681904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314</v>
      </c>
      <c r="E34" s="29"/>
      <c r="F34" s="11"/>
      <c r="G34" s="11"/>
      <c r="H34" s="11"/>
      <c r="I34" s="12"/>
      <c r="J34" s="162">
        <v>-41739841.170000002</v>
      </c>
      <c r="K34" s="145">
        <v>0</v>
      </c>
      <c r="L34" s="146">
        <v>-41739841</v>
      </c>
      <c r="M34" s="53"/>
      <c r="N34" s="145">
        <v>-3085579</v>
      </c>
      <c r="O34" s="147">
        <v>-44825420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20382585</v>
      </c>
      <c r="K37" s="121">
        <v>0</v>
      </c>
      <c r="L37" s="126">
        <v>20382585</v>
      </c>
      <c r="M37" s="37"/>
      <c r="N37" s="121">
        <v>0</v>
      </c>
      <c r="O37" s="127">
        <v>20382585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8674140.8600000013</v>
      </c>
      <c r="K38" s="38">
        <v>0</v>
      </c>
      <c r="L38" s="129">
        <v>8674140.8600000013</v>
      </c>
      <c r="M38" s="37"/>
      <c r="N38" s="64">
        <v>0</v>
      </c>
      <c r="O38" s="130">
        <v>8674141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11272851.129999999</v>
      </c>
      <c r="K39" s="38">
        <v>0</v>
      </c>
      <c r="L39" s="129">
        <v>11272851.129999999</v>
      </c>
      <c r="M39" s="37"/>
      <c r="N39" s="64">
        <v>1087695</v>
      </c>
      <c r="O39" s="130">
        <v>12360546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17861.3</v>
      </c>
      <c r="K40" s="38">
        <v>0</v>
      </c>
      <c r="L40" s="129">
        <v>17861.3</v>
      </c>
      <c r="M40" s="37"/>
      <c r="N40" s="64">
        <v>1183608</v>
      </c>
      <c r="O40" s="130">
        <v>1201469</v>
      </c>
      <c r="P40" s="65"/>
    </row>
    <row r="41" spans="1:16" s="32" customFormat="1">
      <c r="A41" s="9" t="s">
        <v>61</v>
      </c>
      <c r="B41" s="57" t="s">
        <v>59</v>
      </c>
      <c r="C41" s="148" t="s">
        <v>320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13140498</v>
      </c>
      <c r="O41" s="130">
        <v>13140498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48825.49</v>
      </c>
      <c r="K42" s="38">
        <v>0</v>
      </c>
      <c r="L42" s="129">
        <v>48825.49</v>
      </c>
      <c r="M42" s="37"/>
      <c r="N42" s="64">
        <v>544</v>
      </c>
      <c r="O42" s="130">
        <v>49369</v>
      </c>
      <c r="P42" s="65"/>
    </row>
    <row r="43" spans="1:16" s="32" customFormat="1">
      <c r="A43" s="9" t="s">
        <v>64</v>
      </c>
      <c r="B43" s="57" t="s">
        <v>65</v>
      </c>
      <c r="C43" s="30" t="s">
        <v>321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-642865</v>
      </c>
      <c r="K44" s="38">
        <v>0</v>
      </c>
      <c r="L44" s="129">
        <v>-642865</v>
      </c>
      <c r="M44" s="37"/>
      <c r="N44" s="64">
        <v>0</v>
      </c>
      <c r="O44" s="130">
        <v>-642865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39753398.779999994</v>
      </c>
      <c r="K47" s="145">
        <v>0</v>
      </c>
      <c r="L47" s="146">
        <v>39753398</v>
      </c>
      <c r="M47" s="47"/>
      <c r="N47" s="145">
        <v>15412345</v>
      </c>
      <c r="O47" s="147">
        <v>55165743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317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-1986442.390000008</v>
      </c>
      <c r="K50" s="145">
        <v>0</v>
      </c>
      <c r="L50" s="146">
        <v>-1986443</v>
      </c>
      <c r="M50" s="47"/>
      <c r="N50" s="145">
        <v>12326766</v>
      </c>
      <c r="O50" s="147">
        <v>10340323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215200</v>
      </c>
      <c r="K52" s="121">
        <v>0</v>
      </c>
      <c r="L52" s="126">
        <v>215200</v>
      </c>
      <c r="M52" s="37"/>
      <c r="N52" s="121">
        <v>0</v>
      </c>
      <c r="O52" s="127">
        <v>215200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1391448.81</v>
      </c>
      <c r="K53" s="38">
        <v>0</v>
      </c>
      <c r="L53" s="129">
        <v>1391448.81</v>
      </c>
      <c r="M53" s="123"/>
      <c r="N53" s="38">
        <v>0</v>
      </c>
      <c r="O53" s="130">
        <v>1391449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553072</v>
      </c>
      <c r="O54" s="130">
        <v>553072</v>
      </c>
      <c r="P54" s="39"/>
    </row>
    <row r="55" spans="1:16">
      <c r="A55" s="40" t="s">
        <v>81</v>
      </c>
      <c r="B55" s="41" t="s">
        <v>79</v>
      </c>
      <c r="C55" s="60" t="s">
        <v>318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1606648.81</v>
      </c>
      <c r="K57" s="137">
        <v>0</v>
      </c>
      <c r="L57" s="139">
        <v>1606649</v>
      </c>
      <c r="M57" s="144"/>
      <c r="N57" s="137">
        <v>553072</v>
      </c>
      <c r="O57" s="139">
        <v>2159721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319</v>
      </c>
      <c r="D59" s="29"/>
      <c r="E59" s="29"/>
      <c r="F59" s="11"/>
      <c r="G59" s="11"/>
      <c r="H59" s="11"/>
      <c r="I59" s="12"/>
      <c r="J59" s="156">
        <v>-379793.58000000799</v>
      </c>
      <c r="K59" s="145">
        <v>0</v>
      </c>
      <c r="L59" s="147">
        <v>-379794</v>
      </c>
      <c r="M59" s="75"/>
      <c r="N59" s="145">
        <v>12879838</v>
      </c>
      <c r="O59" s="147">
        <v>12500044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105554814</v>
      </c>
      <c r="M61" s="37"/>
      <c r="N61" s="79">
        <v>52563843</v>
      </c>
      <c r="O61" s="129">
        <v>158118657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105554814</v>
      </c>
      <c r="M64" s="75"/>
      <c r="N64" s="73">
        <v>52563843</v>
      </c>
      <c r="O64" s="73">
        <v>158118657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105175020</v>
      </c>
      <c r="M66" s="75"/>
      <c r="N66" s="73">
        <v>65443681</v>
      </c>
      <c r="O66" s="73">
        <v>170618701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-2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71" priority="9" operator="notEqual">
      <formula>0</formula>
    </cfRule>
    <cfRule type="cellIs" dxfId="70" priority="10" operator="equal">
      <formula>0</formula>
    </cfRule>
  </conditionalFormatting>
  <conditionalFormatting sqref="O69">
    <cfRule type="cellIs" dxfId="69" priority="3" operator="notEqual">
      <formula>0</formula>
    </cfRule>
    <cfRule type="cellIs" dxfId="68" priority="4" operator="equal">
      <formula>0</formula>
    </cfRule>
  </conditionalFormatting>
  <conditionalFormatting sqref="J69">
    <cfRule type="cellIs" dxfId="67" priority="1" operator="notEqual">
      <formula>0</formula>
    </cfRule>
    <cfRule type="cellIs" dxfId="66" priority="2" operator="equal">
      <formula>0</formula>
    </cfRule>
  </conditionalFormatting>
  <printOptions horizontalCentered="1"/>
  <pageMargins left="0.7" right="0.7" top="0.75" bottom="0.75" header="0.5" footer="0.5"/>
  <pageSetup scale="56" orientation="portrait" horizontalDpi="4294967294" verticalDpi="4294967294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179"/>
  <sheetViews>
    <sheetView tabSelected="1"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16" hidden="1" customWidth="1"/>
    <col min="3" max="3" width="2" style="4" customWidth="1"/>
    <col min="4" max="4" width="9.140625" style="4" customWidth="1"/>
    <col min="5" max="5" width="36.42578125" style="4" customWidth="1"/>
    <col min="6" max="6" width="16" style="4" hidden="1" customWidth="1"/>
    <col min="7" max="7" width="15.28515625" style="4" hidden="1" customWidth="1"/>
    <col min="8" max="8" width="9.140625" style="4" hidden="1" customWidth="1"/>
    <col min="9" max="9" width="9.140625" style="8" hidden="1" customWidth="1"/>
    <col min="10" max="10" width="18" style="4" customWidth="1"/>
    <col min="11" max="11" width="18" style="8" customWidth="1"/>
    <col min="12" max="12" width="17.42578125" style="4" customWidth="1"/>
    <col min="13" max="13" width="1.42578125" style="4" customWidth="1"/>
    <col min="14" max="14" width="16.140625" style="8" bestFit="1" customWidth="1"/>
    <col min="15" max="15" width="17.42578125" style="4" customWidth="1"/>
    <col min="16" max="16" width="16.5703125" style="4" customWidth="1"/>
    <col min="17" max="16384" width="11.140625" style="4"/>
  </cols>
  <sheetData>
    <row r="1" spans="1:16">
      <c r="B1" s="2"/>
      <c r="D1" s="217"/>
      <c r="E1" s="217"/>
      <c r="F1" s="217"/>
      <c r="G1" s="217"/>
      <c r="H1" s="217"/>
      <c r="I1" s="217"/>
      <c r="J1" s="217"/>
      <c r="K1" s="228" t="s">
        <v>124</v>
      </c>
      <c r="L1" s="217"/>
      <c r="M1" s="217"/>
      <c r="N1" s="217"/>
      <c r="O1" s="217"/>
      <c r="P1" s="3"/>
    </row>
    <row r="2" spans="1:16">
      <c r="B2" s="2"/>
      <c r="D2" s="233"/>
      <c r="E2" s="233"/>
      <c r="F2" s="233"/>
      <c r="G2" s="233"/>
      <c r="H2" s="233"/>
      <c r="I2" s="233"/>
      <c r="J2" s="233"/>
      <c r="K2" s="227" t="s">
        <v>0</v>
      </c>
      <c r="L2" s="233"/>
      <c r="M2" s="233"/>
      <c r="N2" s="233"/>
      <c r="O2" s="233"/>
      <c r="P2" s="5"/>
    </row>
    <row r="3" spans="1:16" ht="12.75" customHeight="1">
      <c r="B3" s="2"/>
      <c r="D3" s="70"/>
      <c r="E3" s="70"/>
      <c r="F3" s="70"/>
      <c r="G3" s="70"/>
      <c r="H3" s="70"/>
      <c r="I3" s="70"/>
      <c r="J3" s="70"/>
      <c r="K3" s="229" t="s">
        <v>1</v>
      </c>
      <c r="L3" s="70"/>
      <c r="M3" s="70"/>
      <c r="N3" s="70"/>
      <c r="O3" s="231" t="s">
        <v>2</v>
      </c>
    </row>
    <row r="4" spans="1:16">
      <c r="B4" s="2"/>
      <c r="D4" s="219"/>
      <c r="E4" s="219"/>
      <c r="F4" s="219"/>
      <c r="G4" s="219"/>
      <c r="H4" s="219"/>
      <c r="I4" s="219"/>
      <c r="J4" s="219"/>
      <c r="K4" s="230" t="s">
        <v>332</v>
      </c>
      <c r="L4" s="219"/>
      <c r="M4" s="219"/>
      <c r="N4" s="219"/>
      <c r="O4" s="23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13"/>
      <c r="K5" s="14"/>
      <c r="L5" s="13"/>
      <c r="M5" s="13"/>
      <c r="N5" s="14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24" t="s">
        <v>3</v>
      </c>
      <c r="K6" s="18"/>
      <c r="L6" s="7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151" t="s">
        <v>299</v>
      </c>
      <c r="K7" s="22" t="s">
        <v>295</v>
      </c>
      <c r="L7" s="20"/>
      <c r="M7" s="21"/>
      <c r="N7" s="22" t="str">
        <f>[3]SNP!$M$9</f>
        <v>Unit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J8" s="21"/>
      <c r="K8" s="21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4"/>
      <c r="K9" s="14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f>SUM(EASTERNFL:VALENCIA!F11:G11)</f>
        <v>390215497.43000001</v>
      </c>
      <c r="G11" s="222"/>
      <c r="H11" s="34"/>
      <c r="I11" s="30"/>
      <c r="J11" s="110">
        <f>SUM(EASTERNFL:VALENCIA!J11)</f>
        <v>554499931.15999997</v>
      </c>
      <c r="K11" s="110">
        <f>SUM(EASTERNFL:VALENCIA!K11)</f>
        <v>-547197.30999999738</v>
      </c>
      <c r="L11" s="110">
        <f>SUM(EASTERNFL:VALENCIA!L11)</f>
        <v>553952733.85000002</v>
      </c>
      <c r="M11" s="110">
        <f>SUM(EASTERNFL:VALENCIA!M11)</f>
        <v>0</v>
      </c>
      <c r="N11" s="110">
        <f>SUM(EASTERNFL:VALENCIA!N11)</f>
        <v>0</v>
      </c>
      <c r="O11" s="110">
        <f>SUM(EASTERNFL:VALENCIA!O11)</f>
        <v>553952733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10">
        <f>SUM(EASTERNFL:VALENCIA!J12)</f>
        <v>176415378.85000002</v>
      </c>
      <c r="K12" s="110">
        <f>SUM(EASTERNFL:VALENCIA!K12)</f>
        <v>-12149932.139999999</v>
      </c>
      <c r="L12" s="110">
        <f>SUM(EASTERNFL:VALENCIA!L12)</f>
        <v>164265446.71000004</v>
      </c>
      <c r="M12" s="110">
        <f>SUM(EASTERNFL:VALENCIA!M12)</f>
        <v>0</v>
      </c>
      <c r="N12" s="110">
        <f>SUM(EASTERNFL:VALENCIA!N12)</f>
        <v>0</v>
      </c>
      <c r="O12" s="110">
        <f>SUM(EASTERNFL:VALENCIA!O12)</f>
        <v>164265446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10">
        <f>SUM(EASTERNFL:VALENCIA!J13)</f>
        <v>52758469.650000006</v>
      </c>
      <c r="K13" s="110">
        <f>SUM(EASTERNFL:VALENCIA!K13)</f>
        <v>-5377374.5799999991</v>
      </c>
      <c r="L13" s="110">
        <f>SUM(EASTERNFL:VALENCIA!L13)</f>
        <v>47381095.069999993</v>
      </c>
      <c r="M13" s="110">
        <f>SUM(EASTERNFL:VALENCIA!M13)</f>
        <v>0</v>
      </c>
      <c r="N13" s="110">
        <f>SUM(EASTERNFL:VALENCIA!N13)</f>
        <v>1025864</v>
      </c>
      <c r="O13" s="110">
        <f>SUM(EASTERNFL:VALENCIA!O13)</f>
        <v>48406960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10">
        <f>SUM(EASTERNFL:VALENCIA!J14)</f>
        <v>43138936.109999999</v>
      </c>
      <c r="K14" s="110">
        <f>SUM(EASTERNFL:VALENCIA!K14)</f>
        <v>957694.10000000009</v>
      </c>
      <c r="L14" s="110">
        <f>SUM(EASTERNFL:VALENCIA!L14)</f>
        <v>44096630.209999993</v>
      </c>
      <c r="M14" s="110">
        <f>SUM(EASTERNFL:VALENCIA!M14)</f>
        <v>0</v>
      </c>
      <c r="N14" s="110">
        <f>SUM(EASTERNFL:VALENCIA!N14)</f>
        <v>107354583.09999999</v>
      </c>
      <c r="O14" s="110">
        <f>SUM(EASTERNFL:VALENCIA!O14)</f>
        <v>151451212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10">
        <f>SUM(EASTERNFL:VALENCIA!J15)</f>
        <v>4266455.5200000005</v>
      </c>
      <c r="K15" s="110">
        <f>SUM(EASTERNFL:VALENCIA!K15)</f>
        <v>3452472.9900000007</v>
      </c>
      <c r="L15" s="110">
        <f>SUM(EASTERNFL:VALENCIA!L15)</f>
        <v>7718928.5099999998</v>
      </c>
      <c r="M15" s="110">
        <f>SUM(EASTERNFL:VALENCIA!M15)</f>
        <v>0</v>
      </c>
      <c r="N15" s="110">
        <f>SUM(EASTERNFL:VALENCIA!N15)</f>
        <v>0</v>
      </c>
      <c r="O15" s="110">
        <f>SUM(EASTERNFL:VALENCIA!O15)</f>
        <v>7718930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10">
        <f>SUM(EASTERNFL:VALENCIA!J16)</f>
        <v>0</v>
      </c>
      <c r="K16" s="110">
        <f>SUM(EASTERNFL:VALENCIA!K16)</f>
        <v>0</v>
      </c>
      <c r="L16" s="110">
        <f>SUM(EASTERNFL:VALENCIA!L16)</f>
        <v>0</v>
      </c>
      <c r="M16" s="110">
        <f>SUM(EASTERNFL:VALENCIA!M16)</f>
        <v>0</v>
      </c>
      <c r="N16" s="110">
        <f>SUM(EASTERNFL:VALENCIA!N16)</f>
        <v>0</v>
      </c>
      <c r="O16" s="110">
        <f>SUM(EASTERNFL:VALENCIA!O16)</f>
        <v>0</v>
      </c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f>SUM(EASTERNFL:VALENCIA!F17:G17)</f>
        <v>8521706.3000000007</v>
      </c>
      <c r="G17" s="222"/>
      <c r="H17" s="43"/>
      <c r="I17" s="29"/>
      <c r="J17" s="110">
        <f>SUM(EASTERNFL:VALENCIA!J17)</f>
        <v>51510672.990000002</v>
      </c>
      <c r="K17" s="110">
        <f>SUM(EASTERNFL:VALENCIA!K17)</f>
        <v>-3771847.0500000003</v>
      </c>
      <c r="L17" s="110">
        <f>SUM(EASTERNFL:VALENCIA!L17)</f>
        <v>47738825.939999998</v>
      </c>
      <c r="M17" s="110">
        <f>SUM(EASTERNFL:VALENCIA!M17)</f>
        <v>0</v>
      </c>
      <c r="N17" s="110">
        <f>SUM(EASTERNFL:VALENCIA!N17)</f>
        <v>11021409</v>
      </c>
      <c r="O17" s="110">
        <f>SUM(EASTERNFL:VALENCIA!O17)</f>
        <v>58760235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69">
        <f>SUM(EASTERNFL:VALENCIA!J18)</f>
        <v>10779926.029999997</v>
      </c>
      <c r="K18" s="169">
        <f>SUM(EASTERNFL:VALENCIA!K18)</f>
        <v>896228.39</v>
      </c>
      <c r="L18" s="169">
        <f>SUM(EASTERNFL:VALENCIA!L18)</f>
        <v>11676154.419999996</v>
      </c>
      <c r="M18" s="169">
        <f>SUM(EASTERNFL:VALENCIA!M18)</f>
        <v>0</v>
      </c>
      <c r="N18" s="169">
        <f>SUM(EASTERNFL:VALENCIA!N18)</f>
        <v>56718208.829999998</v>
      </c>
      <c r="O18" s="169">
        <f>SUM(EASTERNFL:VALENCIA!O18)</f>
        <v>68394362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8"/>
      <c r="L19" s="47"/>
      <c r="M19" s="48"/>
      <c r="N19" s="48"/>
      <c r="O19" s="48"/>
      <c r="P19" s="49"/>
    </row>
    <row r="20" spans="1:16" s="32" customForma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52">
        <f t="array" ref="J20">SUM(ROUND(J11:J18,0))</f>
        <v>893369771</v>
      </c>
      <c r="K20" s="52">
        <f t="array" ref="K20">SUM(ROUND(K11:K18,0))</f>
        <v>-16539956</v>
      </c>
      <c r="L20" s="52">
        <f t="array" ref="L20">SUM(ROUND(L11:L18,0))</f>
        <v>876829815</v>
      </c>
      <c r="M20" s="53"/>
      <c r="N20" s="52">
        <f t="array" ref="N20">SUM(ROUND(N11:N18,0))</f>
        <v>176120065</v>
      </c>
      <c r="O20" s="52">
        <f t="array" ref="O20">SUM(ROUND(O11:O18,0))</f>
        <v>1052949878</v>
      </c>
      <c r="P20" s="54"/>
    </row>
    <row r="21" spans="1:16" s="32" customFormat="1">
      <c r="A21" s="40"/>
      <c r="B21" s="44"/>
      <c r="C21" s="11"/>
      <c r="D21" s="11"/>
      <c r="E21" s="11"/>
      <c r="F21" s="11"/>
      <c r="G21" s="11"/>
      <c r="H21" s="11"/>
      <c r="I21" s="12"/>
      <c r="J21" s="14"/>
      <c r="K21" s="14"/>
      <c r="L21" s="14"/>
      <c r="M21" s="14"/>
      <c r="N21" s="14"/>
      <c r="O21" s="14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3"/>
      <c r="K22" s="13"/>
      <c r="L22" s="13"/>
      <c r="M22" s="14"/>
      <c r="N22" s="13"/>
      <c r="O22" s="13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3"/>
      <c r="K23" s="13"/>
      <c r="L23" s="13"/>
      <c r="M23" s="14"/>
      <c r="N23" s="13"/>
      <c r="O23" s="13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10">
        <f>SUM(EASTERNFL:VALENCIA!J24)</f>
        <v>2046328592.6150002</v>
      </c>
      <c r="K24" s="110">
        <f>SUM(EASTERNFL:VALENCIA!K24)</f>
        <v>0.13</v>
      </c>
      <c r="L24" s="110">
        <f>SUM(EASTERNFL:VALENCIA!L24)</f>
        <v>2046328592.7450001</v>
      </c>
      <c r="M24" s="110">
        <f>SUM(EASTERNFL:VALENCIA!M24)</f>
        <v>0</v>
      </c>
      <c r="N24" s="110">
        <f>SUM(EASTERNFL:VALENCIA!N24)</f>
        <v>9864536.1500000004</v>
      </c>
      <c r="O24" s="111">
        <f t="shared" ref="O24:O30" si="0">ROUND(N24,0)+ROUND(L24,0)</f>
        <v>2056193129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10">
        <f>SUM(EASTERNFL:VALENCIA!J25)</f>
        <v>704345719.16999984</v>
      </c>
      <c r="K25" s="110">
        <f>SUM(EASTERNFL:VALENCIA!K25)</f>
        <v>-12574845.5</v>
      </c>
      <c r="L25" s="110">
        <f>SUM(EASTERNFL:VALENCIA!L25)</f>
        <v>691770873.66999996</v>
      </c>
      <c r="M25" s="111"/>
      <c r="N25" s="110">
        <f>SUM(EASTERNFL:VALENCIA!N25)</f>
        <v>47237074.25</v>
      </c>
      <c r="O25" s="111">
        <f t="shared" si="0"/>
        <v>739007948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10">
        <f>SUM(EASTERNFL:VALENCIA!J26)</f>
        <v>75986533.060000017</v>
      </c>
      <c r="K26" s="110">
        <f>SUM(EASTERNFL:VALENCIA!K26)</f>
        <v>13724.14</v>
      </c>
      <c r="L26" s="110">
        <f>SUM(EASTERNFL:VALENCIA!L26)</f>
        <v>76000257.200000003</v>
      </c>
      <c r="M26" s="111"/>
      <c r="N26" s="110">
        <f>SUM(EASTERNFL:VALENCIA!N26)</f>
        <v>213845</v>
      </c>
      <c r="O26" s="111">
        <f t="shared" si="0"/>
        <v>76214102</v>
      </c>
      <c r="P26" s="39"/>
    </row>
    <row r="27" spans="1:16" s="32" customFormat="1">
      <c r="A27" s="1" t="s">
        <v>39</v>
      </c>
      <c r="B27" s="57" t="s">
        <v>33</v>
      </c>
      <c r="C27" s="33"/>
      <c r="D27" s="30" t="s">
        <v>40</v>
      </c>
      <c r="E27" s="11"/>
      <c r="F27" s="11"/>
      <c r="G27" s="29"/>
      <c r="H27" s="11"/>
      <c r="I27" s="12"/>
      <c r="J27" s="110">
        <f>SUM(EASTERNFL:VALENCIA!J27)</f>
        <v>290612873.91999996</v>
      </c>
      <c r="K27" s="110">
        <f>SUM(EASTERNFL:VALENCIA!K27)</f>
        <v>-0.60000000000000009</v>
      </c>
      <c r="L27" s="110">
        <f>SUM(EASTERNFL:VALENCIA!L27)</f>
        <v>290612873.31999999</v>
      </c>
      <c r="M27" s="111"/>
      <c r="N27" s="110">
        <f>SUM(EASTERNFL:VALENCIA!N27)</f>
        <v>21215210.800000001</v>
      </c>
      <c r="O27" s="111">
        <f t="shared" si="0"/>
        <v>311828084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10">
        <f>SUM(EASTERNFL:VALENCIA!J28)</f>
        <v>185407724.41999999</v>
      </c>
      <c r="K28" s="110">
        <f>SUM(EASTERNFL:VALENCIA!K28)</f>
        <v>23410269.390000004</v>
      </c>
      <c r="L28" s="110">
        <f>SUM(EASTERNFL:VALENCIA!L28)</f>
        <v>208817993.81</v>
      </c>
      <c r="M28" s="111"/>
      <c r="N28" s="110">
        <f>SUM(EASTERNFL:VALENCIA!N28)</f>
        <v>43073185.510000005</v>
      </c>
      <c r="O28" s="111">
        <f t="shared" si="0"/>
        <v>251891180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10">
        <f>SUM(EASTERNFL:VALENCIA!J29)</f>
        <v>243815920.15000004</v>
      </c>
      <c r="K29" s="110">
        <f>SUM(EASTERNFL:VALENCIA!K29)</f>
        <v>-225344.4</v>
      </c>
      <c r="L29" s="110">
        <f>SUM(EASTERNFL:VALENCIA!L29)</f>
        <v>243590575.75000003</v>
      </c>
      <c r="M29" s="111"/>
      <c r="N29" s="110">
        <f>SUM(EASTERNFL:VALENCIA!N29)</f>
        <v>2183250.75</v>
      </c>
      <c r="O29" s="111">
        <f t="shared" si="0"/>
        <v>245773827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69">
        <f>SUM(EASTERNFL:VALENCIA!J30)</f>
        <v>214115351.10000002</v>
      </c>
      <c r="K30" s="169">
        <f>SUM(EASTERNFL:VALENCIA!K30)</f>
        <v>0.29000000000000004</v>
      </c>
      <c r="L30" s="169">
        <f>SUM(EASTERNFL:VALENCIA!L30)</f>
        <v>214115351.39000002</v>
      </c>
      <c r="M30" s="112"/>
      <c r="N30" s="169">
        <f>SUM(EASTERNFL:VALENCIA!N30)</f>
        <v>2432621</v>
      </c>
      <c r="O30" s="112">
        <f t="shared" si="0"/>
        <v>216547972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58"/>
      <c r="K31" s="58"/>
      <c r="L31" s="58"/>
      <c r="M31" s="58"/>
      <c r="N31" s="58"/>
      <c r="O31" s="58"/>
      <c r="P31" s="59"/>
    </row>
    <row r="32" spans="1:16" s="32" customForma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52">
        <f t="array" ref="J32">SUM(ROUND(J24:J30,0))</f>
        <v>3760612714</v>
      </c>
      <c r="K32" s="52">
        <f t="array" ref="K32">SUM(ROUND(K24:K30,0))</f>
        <v>10623802</v>
      </c>
      <c r="L32" s="52">
        <f t="array" ref="L32">SUM(ROUND(L24:L30,0))</f>
        <v>3771236518</v>
      </c>
      <c r="M32" s="52">
        <f t="array" ref="M32">SUM(ROUND(M24:M30,0))</f>
        <v>0</v>
      </c>
      <c r="N32" s="52">
        <f t="array" ref="N32">SUM(ROUND(N24:N30,0))</f>
        <v>126219724</v>
      </c>
      <c r="O32" s="52">
        <f t="array" ref="O32">SUM(ROUND(O24:O30,0))</f>
        <v>3897456242</v>
      </c>
      <c r="P32" s="54"/>
    </row>
    <row r="33" spans="1:16" s="32" customFormat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47"/>
      <c r="L33" s="47"/>
      <c r="M33" s="47"/>
      <c r="N33" s="47"/>
      <c r="O33" s="47"/>
      <c r="P33" s="61"/>
    </row>
    <row r="34" spans="1:16" s="32" customFormat="1">
      <c r="A34" s="1"/>
      <c r="B34" s="57"/>
      <c r="C34" s="11"/>
      <c r="D34" s="51" t="str">
        <f>IF(L34&lt;0,IF(N34&gt;0,"Operating Income (Loss)","Operating Loss"),IF(L34&gt;0,IF(N34&gt;=0,"Operating Income","Operating Income (Loss)"),IF(N34&lt;0,"Operating Loss",IF(N34&gt;0,"Operating Income","Operating Income (Loss)"))))</f>
        <v>Operating Income (Loss)</v>
      </c>
      <c r="E34" s="29"/>
      <c r="F34" s="11"/>
      <c r="G34" s="11"/>
      <c r="H34" s="11"/>
      <c r="I34" s="12"/>
      <c r="J34" s="52">
        <f>J20-J32</f>
        <v>-2867242943</v>
      </c>
      <c r="K34" s="52">
        <f>K20-K32</f>
        <v>-27163758</v>
      </c>
      <c r="L34" s="52">
        <f>L20-L32</f>
        <v>-2894406703</v>
      </c>
      <c r="M34" s="53"/>
      <c r="N34" s="52">
        <f>N20-N32</f>
        <v>49900341</v>
      </c>
      <c r="O34" s="52">
        <f>O20-O32</f>
        <v>-2844506364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62"/>
      <c r="K35" s="62"/>
      <c r="L35" s="62"/>
      <c r="M35" s="62"/>
      <c r="N35" s="62"/>
      <c r="O35" s="6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3"/>
      <c r="K36" s="13"/>
      <c r="L36" s="13"/>
      <c r="M36" s="14"/>
      <c r="N36" s="13"/>
      <c r="O36" s="13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10">
        <f>SUM(EASTERNFL:VALENCIA!J37)</f>
        <v>1291583232.01</v>
      </c>
      <c r="K37" s="110">
        <f>SUM(EASTERNFL:VALENCIA!K37)</f>
        <v>-6107266.04</v>
      </c>
      <c r="L37" s="110">
        <f>SUM(EASTERNFL:VALENCIA!L37)</f>
        <v>1285475965.97</v>
      </c>
      <c r="M37" s="110">
        <f>SUM(EASTERNFL:VALENCIA!M37)</f>
        <v>0</v>
      </c>
      <c r="N37" s="110">
        <f>SUM(EASTERNFL:VALENCIA!N37)</f>
        <v>111179</v>
      </c>
      <c r="O37" s="110">
        <f>SUM(EASTERNFL:VALENCIA!O37)</f>
        <v>1285587146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10">
        <f>SUM(EASTERNFL:VALENCIA!J38)</f>
        <v>726261427.45999992</v>
      </c>
      <c r="K38" s="110">
        <f>SUM(EASTERNFL:VALENCIA!K38)</f>
        <v>254720649.48000008</v>
      </c>
      <c r="L38" s="110">
        <f>SUM(EASTERNFL:VALENCIA!L38)</f>
        <v>980982076.93999982</v>
      </c>
      <c r="M38" s="110">
        <f>SUM(EASTERNFL:VALENCIA!M38)</f>
        <v>0</v>
      </c>
      <c r="N38" s="110">
        <f>SUM(EASTERNFL:VALENCIA!N38)</f>
        <v>0</v>
      </c>
      <c r="O38" s="110">
        <f>SUM(EASTERNFL:VALENCIA!O38)</f>
        <v>980982077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10">
        <f>SUM(EASTERNFL:VALENCIA!J39)</f>
        <v>622239075.98300004</v>
      </c>
      <c r="K39" s="110">
        <f>SUM(EASTERNFL:VALENCIA!K39)</f>
        <v>-245094149.25000003</v>
      </c>
      <c r="L39" s="110">
        <f>SUM(EASTERNFL:VALENCIA!L39)</f>
        <v>377144926.73299992</v>
      </c>
      <c r="M39" s="110">
        <f>SUM(EASTERNFL:VALENCIA!M39)</f>
        <v>0</v>
      </c>
      <c r="N39" s="110">
        <f>SUM(EASTERNFL:VALENCIA!N39)</f>
        <v>11793639</v>
      </c>
      <c r="O39" s="110">
        <f>SUM(EASTERNFL:VALENCIA!O39)</f>
        <v>388938564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10">
        <f>SUM(EASTERNFL:VALENCIA!J40)</f>
        <v>24742126.400000002</v>
      </c>
      <c r="K40" s="110">
        <f>SUM(EASTERNFL:VALENCIA!K40)</f>
        <v>-0.33</v>
      </c>
      <c r="L40" s="110">
        <f>SUM(EASTERNFL:VALENCIA!L40)</f>
        <v>24742126.07</v>
      </c>
      <c r="M40" s="110">
        <f>SUM(EASTERNFL:VALENCIA!M40)</f>
        <v>0</v>
      </c>
      <c r="N40" s="110">
        <f>SUM(EASTERNFL:VALENCIA!N40)</f>
        <v>45511338.170000002</v>
      </c>
      <c r="O40" s="110">
        <f>SUM(EASTERNFL:VALENCIA!O40)</f>
        <v>70253465</v>
      </c>
      <c r="P40" s="65"/>
    </row>
    <row r="41" spans="1:16" s="32" customFormat="1">
      <c r="A41" s="9" t="s">
        <v>61</v>
      </c>
      <c r="B41" s="57" t="s">
        <v>59</v>
      </c>
      <c r="C41" s="30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on Investments</v>
      </c>
      <c r="D41" s="29"/>
      <c r="E41" s="11"/>
      <c r="F41" s="11"/>
      <c r="G41" s="29"/>
      <c r="H41" s="11"/>
      <c r="I41" s="12"/>
      <c r="J41" s="110">
        <f>SUM(EASTERNFL:VALENCIA!J41)</f>
        <v>22513291.569999997</v>
      </c>
      <c r="K41" s="110">
        <f>SUM(EASTERNFL:VALENCIA!K41)</f>
        <v>-0.3</v>
      </c>
      <c r="L41" s="110">
        <f>SUM(EASTERNFL:VALENCIA!L41)</f>
        <v>22513291.27</v>
      </c>
      <c r="M41" s="110">
        <f>SUM(EASTERNFL:VALENCIA!M41)</f>
        <v>0</v>
      </c>
      <c r="N41" s="110">
        <f>SUM(EASTERNFL:VALENCIA!N41)</f>
        <v>183178637.97</v>
      </c>
      <c r="O41" s="110">
        <f>SUM(EASTERNFL:VALENCIA!O41)</f>
        <v>205691929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10">
        <f>SUM(EASTERNFL:VALENCIA!J42)</f>
        <v>18343390.07</v>
      </c>
      <c r="K42" s="110">
        <f>SUM(EASTERNFL:VALENCIA!K42)</f>
        <v>178260.32</v>
      </c>
      <c r="L42" s="110">
        <f>SUM(EASTERNFL:VALENCIA!L42)</f>
        <v>18521650.390000001</v>
      </c>
      <c r="M42" s="110">
        <f>SUM(EASTERNFL:VALENCIA!M42)</f>
        <v>0</v>
      </c>
      <c r="N42" s="110">
        <f>SUM(EASTERNFL:VALENCIA!N42)</f>
        <v>1547476</v>
      </c>
      <c r="O42" s="110">
        <f>SUM(EASTERNFL:VALENCIA!O42)</f>
        <v>20069127</v>
      </c>
      <c r="P42" s="65"/>
    </row>
    <row r="43" spans="1:16" s="32" customFormat="1">
      <c r="A43" s="9" t="s">
        <v>64</v>
      </c>
      <c r="B43" s="57" t="s">
        <v>65</v>
      </c>
      <c r="C43" s="30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on Disposal of Capital Assets</v>
      </c>
      <c r="D43" s="29"/>
      <c r="E43" s="11"/>
      <c r="F43" s="11"/>
      <c r="G43" s="29"/>
      <c r="H43" s="11"/>
      <c r="I43" s="12"/>
      <c r="J43" s="110">
        <f>SUM(EASTERNFL:VALENCIA!J43)</f>
        <v>21552543.109999996</v>
      </c>
      <c r="K43" s="110">
        <f>SUM(EASTERNFL:VALENCIA!K43)</f>
        <v>-198681.47</v>
      </c>
      <c r="L43" s="110">
        <f>SUM(EASTERNFL:VALENCIA!L43)</f>
        <v>21353861.639999997</v>
      </c>
      <c r="M43" s="110">
        <f>SUM(EASTERNFL:VALENCIA!M43)</f>
        <v>0</v>
      </c>
      <c r="N43" s="110">
        <f>SUM(EASTERNFL:VALENCIA!N43)</f>
        <v>39574964</v>
      </c>
      <c r="O43" s="110">
        <f>SUM(EASTERNFL:VALENCIA!O43)</f>
        <v>60928824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10">
        <f>SUM(EASTERNFL:VALENCIA!J44)</f>
        <v>-16780434.910000004</v>
      </c>
      <c r="K44" s="110">
        <f>SUM(EASTERNFL:VALENCIA!K44)</f>
        <v>0.46</v>
      </c>
      <c r="L44" s="110">
        <f>SUM(EASTERNFL:VALENCIA!L44)</f>
        <v>-16780434.450000003</v>
      </c>
      <c r="M44" s="110">
        <f>SUM(EASTERNFL:VALENCIA!M44)</f>
        <v>0</v>
      </c>
      <c r="N44" s="110">
        <f>SUM(EASTERNFL:VALENCIA!N44)</f>
        <v>-233091</v>
      </c>
      <c r="O44" s="110">
        <f>SUM(EASTERNFL:VALENCIA!O44)</f>
        <v>-17013526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69">
        <f>SUM(EASTERNFL:VALENCIA!J45)</f>
        <v>0</v>
      </c>
      <c r="K45" s="169">
        <f>SUM(EASTERNFL:VALENCIA!K45)</f>
        <v>6969008.4199999999</v>
      </c>
      <c r="L45" s="169">
        <f>SUM(EASTERNFL:VALENCIA!L45)</f>
        <v>6969008.4199999999</v>
      </c>
      <c r="M45" s="169">
        <f>SUM(EASTERNFL:VALENCIA!M45)</f>
        <v>0</v>
      </c>
      <c r="N45" s="169">
        <f>SUM(EASTERNFL:VALENCIA!N45)</f>
        <v>-107242</v>
      </c>
      <c r="O45" s="169">
        <f>SUM(EASTERNFL:VALENCIA!O45)</f>
        <v>6861766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67"/>
      <c r="K46" s="67"/>
      <c r="L46" s="67"/>
      <c r="M46" s="68"/>
      <c r="N46" s="67"/>
      <c r="O46" s="67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52">
        <f t="array" ref="J47">SUM(ROUND(J37:J45,0))</f>
        <v>2710454651</v>
      </c>
      <c r="K47" s="52">
        <f t="array" ref="K47">SUM(ROUND(K37:K45,0))</f>
        <v>10467821</v>
      </c>
      <c r="L47" s="52">
        <f t="array" ref="L47">SUM(ROUND(L37:L45,0))</f>
        <v>2720922473</v>
      </c>
      <c r="M47" s="47"/>
      <c r="N47" s="52">
        <f t="array" ref="N47">SUM(ROUND(N37:N45,0))</f>
        <v>281376901</v>
      </c>
      <c r="O47" s="52">
        <f t="array" ref="O47">SUM(ROUND(O37:O45,0))</f>
        <v>3002299372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47"/>
      <c r="M48" s="47"/>
      <c r="N48" s="47"/>
      <c r="O48" s="47"/>
      <c r="P48" s="61"/>
    </row>
    <row r="49" spans="1:16" s="32" customFormat="1">
      <c r="A49" s="40"/>
      <c r="B49" s="41"/>
      <c r="C49" s="51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29"/>
      <c r="E49" s="29"/>
      <c r="F49" s="11"/>
      <c r="G49" s="11"/>
      <c r="H49" s="11"/>
      <c r="I49" s="12"/>
      <c r="J49" s="29"/>
      <c r="K49" s="29"/>
      <c r="L49" s="29"/>
      <c r="M49" s="29"/>
      <c r="N49" s="29"/>
      <c r="O49" s="29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52">
        <f>J34+J47</f>
        <v>-156788292</v>
      </c>
      <c r="K50" s="52">
        <f>K34+K47</f>
        <v>-16695937</v>
      </c>
      <c r="L50" s="52">
        <f>L34+L47</f>
        <v>-173484230</v>
      </c>
      <c r="M50" s="47"/>
      <c r="N50" s="52">
        <f>N34+N47</f>
        <v>331277242</v>
      </c>
      <c r="O50" s="52">
        <f>O34+O47</f>
        <v>157793008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"/>
      <c r="K51" s="14"/>
      <c r="L51" s="14"/>
      <c r="M51" s="14"/>
      <c r="N51" s="14"/>
      <c r="O51" s="14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10">
        <f>SUM(EASTERNFL:VALENCIA!J52)</f>
        <v>22545754.859999999</v>
      </c>
      <c r="K52" s="110">
        <f>SUM(EASTERNFL:VALENCIA!K52)</f>
        <v>412558.5</v>
      </c>
      <c r="L52" s="110">
        <f>SUM(EASTERNFL:VALENCIA!L52)</f>
        <v>22958313.359999999</v>
      </c>
      <c r="M52" s="110">
        <f>SUM(EASTERNFL:VALENCIA!M52)</f>
        <v>0</v>
      </c>
      <c r="N52" s="110">
        <f>SUM(EASTERNFL:VALENCIA!N52)</f>
        <v>990435</v>
      </c>
      <c r="O52" s="110">
        <f>SUM(EASTERNFL:VALENCIA!O52)</f>
        <v>23948749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10">
        <f>SUM(EASTERNFL:VALENCIA!J53)</f>
        <v>83098097.339999989</v>
      </c>
      <c r="K53" s="110">
        <f>SUM(EASTERNFL:VALENCIA!K53)</f>
        <v>24713191.249999996</v>
      </c>
      <c r="L53" s="110">
        <f>SUM(EASTERNFL:VALENCIA!L53)</f>
        <v>107811288.59</v>
      </c>
      <c r="M53" s="110">
        <f>SUM(EASTERNFL:VALENCIA!M53)</f>
        <v>0</v>
      </c>
      <c r="N53" s="110">
        <f>SUM(EASTERNFL:VALENCIA!N53)</f>
        <v>227484</v>
      </c>
      <c r="O53" s="110">
        <f>SUM(EASTERNFL:VALENCIA!O53)</f>
        <v>108038774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10">
        <f>SUM(EASTERNFL:VALENCIA!J54)</f>
        <v>4232340.24</v>
      </c>
      <c r="K54" s="110">
        <f>SUM(EASTERNFL:VALENCIA!K54)</f>
        <v>0</v>
      </c>
      <c r="L54" s="110">
        <f>SUM(EASTERNFL:VALENCIA!L54)</f>
        <v>4232340.24</v>
      </c>
      <c r="M54" s="110">
        <f>SUM(EASTERNFL:VALENCIA!M54)</f>
        <v>0</v>
      </c>
      <c r="N54" s="110">
        <f>SUM(EASTERNFL:VALENCIA!N54)</f>
        <v>9235335.9900000002</v>
      </c>
      <c r="O54" s="110">
        <f>SUM(EASTERNFL:VALENCIA!O54)</f>
        <v>13467677</v>
      </c>
      <c r="P54" s="39"/>
    </row>
    <row r="55" spans="1:16">
      <c r="A55" s="40" t="s">
        <v>81</v>
      </c>
      <c r="B55" s="41" t="s">
        <v>79</v>
      </c>
      <c r="C55" s="60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29"/>
      <c r="E55" s="11"/>
      <c r="F55" s="11"/>
      <c r="G55" s="11"/>
      <c r="H55" s="29"/>
      <c r="I55" s="12"/>
      <c r="J55" s="169">
        <f>SUM(EASTERNFL:VALENCIA!J55)</f>
        <v>0</v>
      </c>
      <c r="K55" s="169">
        <f>SUM(EASTERNFL:VALENCIA!K55)</f>
        <v>-5916</v>
      </c>
      <c r="L55" s="169">
        <f>SUM(EASTERNFL:VALENCIA!L55)</f>
        <v>-5916</v>
      </c>
      <c r="M55" s="169">
        <f>SUM(EASTERNFL:VALENCIA!M55)</f>
        <v>0</v>
      </c>
      <c r="N55" s="169">
        <f>SUM(EASTERNFL:VALENCIA!N55)</f>
        <v>96062</v>
      </c>
      <c r="O55" s="169">
        <f>SUM(EASTERNFL:VALENCIA!O55)</f>
        <v>90146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67"/>
      <c r="L56" s="67"/>
      <c r="M56" s="68"/>
      <c r="N56" s="67"/>
      <c r="O56" s="67"/>
      <c r="P56" s="69"/>
    </row>
    <row r="57" spans="1:16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73">
        <f t="array" ref="J57">SUM(ROUND(J52:J55,0))</f>
        <v>109876192</v>
      </c>
      <c r="K57" s="73">
        <f t="array" ref="K57">SUM(ROUND(K52:K55,0))</f>
        <v>25119834</v>
      </c>
      <c r="L57" s="73">
        <f t="array" ref="L57">SUM(ROUND(L52:L55,0))</f>
        <v>134996026</v>
      </c>
      <c r="M57" s="47"/>
      <c r="N57" s="73">
        <f t="array" ref="N57">SUM(ROUND(N52:N55,0))</f>
        <v>10549317</v>
      </c>
      <c r="O57" s="73">
        <f t="array" ref="O57">SUM(ROUND(O52:O55,0))</f>
        <v>145545346</v>
      </c>
      <c r="P57" s="74"/>
    </row>
    <row r="58" spans="1:16">
      <c r="A58" s="40"/>
      <c r="B58" s="41"/>
      <c r="C58" s="24"/>
      <c r="D58" s="29"/>
      <c r="E58" s="29"/>
      <c r="F58" s="11"/>
      <c r="G58" s="11"/>
      <c r="H58" s="11"/>
      <c r="I58" s="12"/>
      <c r="J58" s="47"/>
      <c r="K58" s="47"/>
      <c r="L58" s="47"/>
      <c r="M58" s="47"/>
      <c r="N58" s="47"/>
      <c r="O58" s="47"/>
      <c r="P58" s="61"/>
    </row>
    <row r="59" spans="1:16">
      <c r="A59" s="55"/>
      <c r="B59" s="41"/>
      <c r="C59" s="51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(Decrease) in Net Position</v>
      </c>
      <c r="D59" s="29"/>
      <c r="E59" s="29"/>
      <c r="F59" s="11"/>
      <c r="G59" s="11"/>
      <c r="H59" s="11"/>
      <c r="I59" s="12"/>
      <c r="J59" s="73">
        <f>J50+J57</f>
        <v>-46912100</v>
      </c>
      <c r="K59" s="73">
        <f t="shared" ref="K59:O59" si="1">K50+K57</f>
        <v>8423897</v>
      </c>
      <c r="L59" s="73">
        <f t="shared" si="1"/>
        <v>-38488204</v>
      </c>
      <c r="M59" s="73">
        <f t="shared" si="1"/>
        <v>0</v>
      </c>
      <c r="N59" s="73">
        <f t="shared" si="1"/>
        <v>341826559</v>
      </c>
      <c r="O59" s="73">
        <f t="shared" si="1"/>
        <v>303338354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77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>
        <f>SUM(EASTERNFL:VALENCIA!I61)</f>
        <v>0</v>
      </c>
      <c r="K61" s="79">
        <f>SUM(EASTERNFL:VALENCIA!K61)</f>
        <v>0</v>
      </c>
      <c r="L61" s="79">
        <f>SUM(EASTERNFL:VALENCIA!L61)</f>
        <v>4709794549.8000002</v>
      </c>
      <c r="M61" s="79">
        <f>SUM(EASTERNFL:VALENCIA!M61)</f>
        <v>0</v>
      </c>
      <c r="N61" s="79">
        <f>SUM(EASTERNFL:VALENCIA!N61)</f>
        <v>1308293383</v>
      </c>
      <c r="O61" s="79">
        <f>SUM(EASTERNFL:VALENCIA!O61)</f>
        <v>6018087933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79">
        <f>SUM(EASTERNFL:VALENCIA!I62)</f>
        <v>0</v>
      </c>
      <c r="K62" s="79">
        <f>SUM(EASTERNFL:VALENCIA!K62)</f>
        <v>0</v>
      </c>
      <c r="L62" s="114">
        <f>SUM(EASTERNFL:VALENCIA!L62)</f>
        <v>2637</v>
      </c>
      <c r="M62" s="114">
        <f>SUM(EASTERNFL:VALENCIA!M62)</f>
        <v>0</v>
      </c>
      <c r="N62" s="114">
        <f>SUM(EASTERNFL:VALENCIA!N62)</f>
        <v>1719071</v>
      </c>
      <c r="O62" s="114">
        <f>SUM(EASTERNFL:VALENCIA!O62)</f>
        <v>1721708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75"/>
      <c r="K63" s="82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152"/>
      <c r="L64" s="73">
        <f t="array" ref="L64">SUM(ROUND(L61:L62,0))</f>
        <v>4709797187</v>
      </c>
      <c r="M64" s="73">
        <f t="array" ref="M64">SUM(ROUND(M61:M62,0))</f>
        <v>0</v>
      </c>
      <c r="N64" s="73">
        <f t="array" ref="N64">SUM(ROUND(N61:N62,0))</f>
        <v>1310012454</v>
      </c>
      <c r="O64" s="73">
        <f t="array" ref="O64">SUM(ROUND(O61:O62,0))</f>
        <v>6019809641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48"/>
      <c r="L65" s="85"/>
      <c r="M65" s="48"/>
      <c r="N65" s="48"/>
      <c r="O65" s="48"/>
      <c r="P65" s="49"/>
    </row>
    <row r="66" spans="1:16" ht="13.5" thickBot="1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53"/>
      <c r="K66" s="153"/>
      <c r="L66" s="87">
        <f>L59+L64</f>
        <v>4671308983</v>
      </c>
      <c r="M66" s="87">
        <f t="shared" ref="M66:O66" si="2">M59+M64</f>
        <v>0</v>
      </c>
      <c r="N66" s="87">
        <f t="shared" si="2"/>
        <v>1651839013</v>
      </c>
      <c r="O66" s="87">
        <f t="shared" si="2"/>
        <v>6323147995</v>
      </c>
      <c r="P66" s="35"/>
    </row>
    <row r="67" spans="1:16" ht="13.5" thickTop="1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88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29"/>
      <c r="L68" s="29"/>
      <c r="M68" s="71"/>
      <c r="N68" s="29"/>
      <c r="O68" s="29"/>
      <c r="P68" s="31"/>
    </row>
    <row r="69" spans="1:16">
      <c r="B69" s="57"/>
      <c r="I69" s="4"/>
      <c r="K69" s="4"/>
      <c r="L69" s="90">
        <f>L66-'FCS SNP'!M128</f>
        <v>11</v>
      </c>
      <c r="M69" s="90">
        <f>M66-'FCS SNP'!N128</f>
        <v>0</v>
      </c>
      <c r="N69" s="90">
        <f>N66-'FCS SNP'!O128</f>
        <v>1</v>
      </c>
      <c r="O69" s="90">
        <f>O66-'FCS SNP'!P128</f>
        <v>11</v>
      </c>
      <c r="P69" s="93"/>
    </row>
    <row r="70" spans="1:16" hidden="1">
      <c r="B70" s="57"/>
      <c r="I70" s="94" t="s">
        <v>92</v>
      </c>
      <c r="J70" s="95"/>
      <c r="K70" s="95"/>
      <c r="L70" s="95"/>
      <c r="M70" s="96"/>
      <c r="N70" s="95"/>
      <c r="O70" s="95"/>
      <c r="P70" s="95"/>
    </row>
    <row r="71" spans="1:16" hidden="1">
      <c r="B71" s="57"/>
      <c r="J71" s="95"/>
      <c r="K71" s="95"/>
      <c r="L71" s="95"/>
      <c r="M71" s="96"/>
      <c r="N71" s="95"/>
      <c r="O71" s="95"/>
      <c r="P71" s="95"/>
    </row>
    <row r="72" spans="1:16" hidden="1">
      <c r="B72" s="57"/>
      <c r="J72" s="95"/>
      <c r="K72" s="97"/>
      <c r="L72" s="95"/>
      <c r="M72" s="96"/>
      <c r="N72" s="97"/>
      <c r="O72" s="97"/>
      <c r="P72" s="97"/>
    </row>
    <row r="73" spans="1:16" hidden="1">
      <c r="B73" s="57"/>
      <c r="J73" s="95"/>
      <c r="K73" s="95"/>
      <c r="L73" s="95"/>
      <c r="M73" s="96"/>
      <c r="N73" s="95"/>
      <c r="O73" s="95"/>
      <c r="P73" s="95"/>
    </row>
    <row r="74" spans="1:16" hidden="1">
      <c r="B74" s="57"/>
      <c r="J74" s="95"/>
      <c r="K74" s="95"/>
      <c r="L74" s="95"/>
      <c r="M74" s="96"/>
      <c r="N74" s="95"/>
      <c r="O74" s="95"/>
      <c r="P74" s="95"/>
    </row>
    <row r="75" spans="1:16" hidden="1">
      <c r="B75" s="57"/>
      <c r="J75" s="95"/>
      <c r="K75" s="95"/>
      <c r="L75" s="95"/>
      <c r="M75" s="96"/>
      <c r="N75" s="95"/>
      <c r="O75" s="95"/>
      <c r="P75" s="95"/>
    </row>
    <row r="76" spans="1:16" hidden="1">
      <c r="A76" s="9"/>
      <c r="B76" s="98"/>
      <c r="J76" s="95"/>
      <c r="K76" s="95"/>
      <c r="L76" s="95"/>
      <c r="M76" s="96"/>
      <c r="N76" s="95"/>
      <c r="O76" s="95"/>
      <c r="P76" s="95"/>
    </row>
    <row r="77" spans="1:16" hidden="1">
      <c r="B77" s="57"/>
      <c r="J77" s="95"/>
      <c r="K77" s="95"/>
      <c r="L77" s="95"/>
      <c r="M77" s="96"/>
      <c r="N77" s="95"/>
      <c r="O77" s="95"/>
      <c r="P77" s="95"/>
    </row>
    <row r="78" spans="1:16" hidden="1">
      <c r="A78" s="9"/>
      <c r="B78" s="98"/>
      <c r="J78" s="95"/>
      <c r="K78" s="95"/>
      <c r="L78" s="95"/>
      <c r="M78" s="96"/>
      <c r="N78" s="95"/>
      <c r="O78" s="95"/>
      <c r="P78" s="95"/>
    </row>
    <row r="79" spans="1:16" hidden="1">
      <c r="B79" s="57"/>
      <c r="J79" s="95"/>
      <c r="K79" s="95"/>
      <c r="L79" s="95"/>
      <c r="M79" s="96"/>
      <c r="N79" s="95"/>
      <c r="O79" s="95"/>
      <c r="P79" s="95"/>
    </row>
    <row r="80" spans="1:16" hidden="1">
      <c r="A80" s="9"/>
      <c r="B80" s="98"/>
      <c r="J80" s="95"/>
      <c r="K80" s="95"/>
      <c r="L80" s="95"/>
      <c r="M80" s="96"/>
      <c r="N80" s="95"/>
      <c r="O80" s="95"/>
      <c r="P80" s="95"/>
    </row>
    <row r="81" spans="1:16" hidden="1">
      <c r="B81" s="57"/>
      <c r="J81" s="95"/>
      <c r="K81" s="95"/>
      <c r="L81" s="95"/>
      <c r="M81" s="96"/>
      <c r="N81" s="95"/>
      <c r="O81" s="95"/>
      <c r="P81" s="95"/>
    </row>
    <row r="82" spans="1:16" hidden="1">
      <c r="B82" s="57"/>
      <c r="J82" s="95"/>
      <c r="K82" s="95"/>
      <c r="L82" s="95"/>
      <c r="M82" s="96"/>
      <c r="N82" s="95"/>
      <c r="O82" s="95"/>
      <c r="P82" s="95"/>
    </row>
    <row r="83" spans="1:16" hidden="1">
      <c r="B83" s="57"/>
      <c r="J83" s="95"/>
      <c r="K83" s="95"/>
      <c r="L83" s="95"/>
      <c r="M83" s="96"/>
      <c r="N83" s="95"/>
      <c r="O83" s="95"/>
      <c r="P83" s="95"/>
    </row>
    <row r="84" spans="1:16" hidden="1">
      <c r="B84" s="57"/>
      <c r="J84" s="95"/>
      <c r="K84" s="95"/>
      <c r="L84" s="95"/>
      <c r="M84" s="96"/>
      <c r="N84" s="95"/>
      <c r="O84" s="95"/>
      <c r="P84" s="95"/>
    </row>
    <row r="85" spans="1:16" hidden="1">
      <c r="B85" s="57"/>
      <c r="J85" s="95"/>
      <c r="K85" s="95"/>
      <c r="L85" s="95"/>
      <c r="M85" s="96"/>
      <c r="N85" s="95"/>
      <c r="O85" s="95"/>
      <c r="P85" s="95"/>
    </row>
    <row r="86" spans="1:16" hidden="1">
      <c r="B86" s="57"/>
      <c r="J86" s="95"/>
      <c r="K86" s="95"/>
      <c r="L86" s="95"/>
      <c r="M86" s="96"/>
      <c r="N86" s="95"/>
      <c r="O86" s="95"/>
      <c r="P86" s="95"/>
    </row>
    <row r="87" spans="1:16" hidden="1">
      <c r="B87" s="57"/>
      <c r="J87" s="95"/>
      <c r="K87" s="95"/>
      <c r="L87" s="95"/>
      <c r="M87" s="96"/>
      <c r="N87" s="95"/>
      <c r="O87" s="95"/>
      <c r="P87" s="95"/>
    </row>
    <row r="88" spans="1:16" hidden="1">
      <c r="B88" s="57"/>
      <c r="J88" s="95"/>
      <c r="K88" s="95"/>
      <c r="L88" s="95"/>
      <c r="M88" s="96"/>
      <c r="N88" s="95"/>
      <c r="O88" s="95"/>
      <c r="P88" s="95"/>
    </row>
    <row r="89" spans="1:16" hidden="1">
      <c r="B89" s="57"/>
      <c r="J89" s="95"/>
      <c r="K89" s="95"/>
      <c r="L89" s="95"/>
      <c r="M89" s="96"/>
      <c r="N89" s="95"/>
      <c r="O89" s="95"/>
      <c r="P89" s="95"/>
    </row>
    <row r="90" spans="1:16" hidden="1">
      <c r="B90" s="57"/>
      <c r="J90" s="95"/>
      <c r="K90" s="95"/>
      <c r="L90" s="95"/>
      <c r="M90" s="96"/>
      <c r="N90" s="95"/>
      <c r="O90" s="95"/>
      <c r="P90" s="95"/>
    </row>
    <row r="91" spans="1:16" hidden="1">
      <c r="B91" s="57"/>
      <c r="J91" s="95"/>
      <c r="K91" s="95"/>
      <c r="L91" s="95"/>
      <c r="M91" s="96"/>
      <c r="N91" s="95"/>
      <c r="O91" s="95"/>
      <c r="P91" s="95"/>
    </row>
    <row r="92" spans="1:16" hidden="1">
      <c r="B92" s="57"/>
      <c r="J92" s="95"/>
      <c r="K92" s="95"/>
      <c r="L92" s="95"/>
      <c r="M92" s="96"/>
      <c r="N92" s="95"/>
      <c r="O92" s="95"/>
      <c r="P92" s="95"/>
    </row>
    <row r="93" spans="1:16" hidden="1">
      <c r="B93" s="57"/>
      <c r="J93" s="95"/>
      <c r="K93" s="95"/>
      <c r="L93" s="95"/>
      <c r="M93" s="96"/>
      <c r="N93" s="95"/>
      <c r="O93" s="95"/>
      <c r="P93" s="95"/>
    </row>
    <row r="94" spans="1:16" hidden="1">
      <c r="A94" s="9"/>
      <c r="B94" s="98"/>
      <c r="J94" s="95"/>
      <c r="K94" s="95"/>
      <c r="L94" s="95"/>
      <c r="M94" s="96"/>
      <c r="N94" s="95"/>
      <c r="O94" s="95"/>
      <c r="P94" s="95"/>
    </row>
    <row r="95" spans="1:16" hidden="1">
      <c r="B95" s="57"/>
      <c r="K95" s="4"/>
      <c r="M95" s="8"/>
      <c r="N95" s="4"/>
    </row>
    <row r="96" spans="1:16" hidden="1">
      <c r="A96" s="9"/>
      <c r="B96" s="98"/>
      <c r="K96" s="120">
        <v>5230094526</v>
      </c>
      <c r="M96" s="8"/>
      <c r="N96" s="120">
        <v>5230094526</v>
      </c>
      <c r="O96" s="120">
        <v>936981570</v>
      </c>
    </row>
    <row r="97" spans="1:15" hidden="1">
      <c r="B97" s="57"/>
      <c r="E97" s="4" t="s">
        <v>93</v>
      </c>
      <c r="K97" s="4"/>
      <c r="M97" s="8"/>
      <c r="N97" s="4"/>
    </row>
    <row r="98" spans="1:15" ht="15" hidden="1">
      <c r="A98" s="9"/>
      <c r="B98" s="98"/>
      <c r="E98" s="99" t="s">
        <v>3</v>
      </c>
      <c r="F98" s="99" t="s">
        <v>94</v>
      </c>
      <c r="G98" s="99" t="s">
        <v>95</v>
      </c>
      <c r="K98" s="4"/>
      <c r="M98" s="8"/>
      <c r="N98" s="4"/>
    </row>
    <row r="99" spans="1:15" s="100" customFormat="1" ht="23.25" hidden="1" customHeight="1">
      <c r="B99" s="101"/>
      <c r="E99" s="102" t="s">
        <v>96</v>
      </c>
      <c r="F99" s="103">
        <v>271263829</v>
      </c>
      <c r="G99" s="103">
        <v>67702476</v>
      </c>
      <c r="I99" s="104"/>
      <c r="J99" s="105"/>
      <c r="K99" s="105"/>
      <c r="L99" s="105"/>
      <c r="M99" s="106"/>
      <c r="N99" s="105"/>
      <c r="O99" s="105"/>
    </row>
    <row r="100" spans="1:15" s="100" customFormat="1" ht="28.5" hidden="1" customHeight="1">
      <c r="A100" s="107"/>
      <c r="B100" s="108"/>
      <c r="E100" s="102" t="s">
        <v>97</v>
      </c>
      <c r="F100" s="103">
        <v>57164516</v>
      </c>
      <c r="G100" s="103">
        <v>16159940</v>
      </c>
      <c r="I100" s="104"/>
      <c r="M100" s="104"/>
    </row>
    <row r="101" spans="1:15" s="100" customFormat="1" ht="36.75" hidden="1" customHeight="1">
      <c r="B101" s="109"/>
      <c r="E101" s="102" t="s">
        <v>98</v>
      </c>
      <c r="F101" s="103">
        <v>84636022</v>
      </c>
      <c r="G101" s="103">
        <v>77689489</v>
      </c>
      <c r="I101" s="104"/>
      <c r="M101" s="104"/>
    </row>
    <row r="102" spans="1:15" s="100" customFormat="1" ht="11.25" hidden="1">
      <c r="B102" s="109"/>
      <c r="E102" s="102" t="s">
        <v>99</v>
      </c>
      <c r="F102" s="103">
        <v>178313250</v>
      </c>
      <c r="G102" s="103">
        <v>18229963</v>
      </c>
      <c r="I102" s="104"/>
      <c r="M102" s="104"/>
    </row>
    <row r="103" spans="1:15" s="100" customFormat="1" ht="37.5" hidden="1" customHeight="1">
      <c r="B103" s="109"/>
      <c r="E103" s="102" t="s">
        <v>100</v>
      </c>
      <c r="F103" s="103">
        <v>138549912</v>
      </c>
      <c r="G103" s="103">
        <v>16886342</v>
      </c>
      <c r="I103" s="104"/>
      <c r="M103" s="104"/>
    </row>
    <row r="104" spans="1:15" s="100" customFormat="1" ht="11.25" hidden="1">
      <c r="B104" s="109"/>
      <c r="E104" s="102" t="s">
        <v>101</v>
      </c>
      <c r="F104" s="103">
        <v>155349975</v>
      </c>
      <c r="G104" s="103">
        <v>42422129</v>
      </c>
      <c r="I104" s="104"/>
      <c r="M104" s="104"/>
    </row>
    <row r="105" spans="1:15" s="100" customFormat="1" ht="11.25" hidden="1">
      <c r="B105" s="109"/>
      <c r="E105" s="102" t="s">
        <v>102</v>
      </c>
      <c r="F105" s="103">
        <v>47023434</v>
      </c>
      <c r="G105" s="103">
        <v>12776164</v>
      </c>
      <c r="I105" s="104"/>
      <c r="M105" s="104"/>
    </row>
    <row r="106" spans="1:15" s="100" customFormat="1" ht="11.25" hidden="1">
      <c r="B106" s="109"/>
      <c r="E106" s="102" t="s">
        <v>103</v>
      </c>
      <c r="F106" s="103">
        <v>27715534</v>
      </c>
      <c r="G106" s="103">
        <v>3209017</v>
      </c>
      <c r="I106" s="104"/>
      <c r="M106" s="104"/>
    </row>
    <row r="107" spans="1:15" s="100" customFormat="1" ht="11.25" hidden="1">
      <c r="B107" s="109"/>
      <c r="E107" s="102" t="s">
        <v>104</v>
      </c>
      <c r="F107" s="103">
        <v>268313866</v>
      </c>
      <c r="G107" s="103">
        <v>42085117</v>
      </c>
      <c r="I107" s="104"/>
      <c r="M107" s="104"/>
    </row>
    <row r="108" spans="1:15" s="100" customFormat="1" ht="31.5" hidden="1" customHeight="1">
      <c r="B108" s="109"/>
      <c r="E108" s="102" t="s">
        <v>105</v>
      </c>
      <c r="F108" s="103">
        <v>108200702</v>
      </c>
      <c r="G108" s="103">
        <v>26638060</v>
      </c>
      <c r="I108" s="104"/>
      <c r="M108" s="104"/>
    </row>
    <row r="109" spans="1:15" s="100" customFormat="1" ht="11.25" hidden="1">
      <c r="B109" s="109"/>
      <c r="E109" s="102" t="s">
        <v>106</v>
      </c>
      <c r="F109" s="103">
        <v>226239781</v>
      </c>
      <c r="G109" s="103">
        <v>4548319</v>
      </c>
      <c r="I109" s="104"/>
      <c r="M109" s="104"/>
    </row>
    <row r="110" spans="1:15" s="100" customFormat="1" ht="28.5" hidden="1" customHeight="1">
      <c r="B110" s="109"/>
      <c r="E110" s="102" t="s">
        <v>107</v>
      </c>
      <c r="F110" s="103">
        <v>264633925</v>
      </c>
      <c r="G110" s="103">
        <v>63678246</v>
      </c>
      <c r="I110" s="104"/>
      <c r="M110" s="104"/>
    </row>
    <row r="111" spans="1:15" s="100" customFormat="1" ht="11.25" hidden="1">
      <c r="B111" s="109"/>
      <c r="E111" s="102" t="s">
        <v>108</v>
      </c>
      <c r="F111" s="103">
        <v>65618556</v>
      </c>
      <c r="G111" s="103">
        <v>12918923</v>
      </c>
      <c r="I111" s="104"/>
      <c r="M111" s="104"/>
    </row>
    <row r="112" spans="1:15" s="100" customFormat="1" ht="11.25" hidden="1">
      <c r="B112" s="109"/>
      <c r="E112" s="102" t="s">
        <v>109</v>
      </c>
      <c r="F112" s="103">
        <v>1269721671</v>
      </c>
      <c r="G112" s="103">
        <v>120257059</v>
      </c>
      <c r="I112" s="104"/>
      <c r="M112" s="104"/>
    </row>
    <row r="113" spans="1:14" s="100" customFormat="1" ht="11.25" hidden="1">
      <c r="B113" s="109"/>
      <c r="E113" s="102" t="s">
        <v>110</v>
      </c>
      <c r="F113" s="103">
        <v>29342688.870000001</v>
      </c>
      <c r="G113" s="103">
        <v>3323254</v>
      </c>
      <c r="I113" s="104"/>
      <c r="M113" s="104"/>
    </row>
    <row r="114" spans="1:14" s="100" customFormat="1" ht="11.25" hidden="1">
      <c r="B114" s="109"/>
      <c r="E114" s="102" t="s">
        <v>111</v>
      </c>
      <c r="F114" s="103">
        <v>135222307</v>
      </c>
      <c r="G114" s="103">
        <v>39072622</v>
      </c>
      <c r="I114" s="104"/>
      <c r="M114" s="104"/>
    </row>
    <row r="115" spans="1:14" s="100" customFormat="1" ht="11.25" hidden="1">
      <c r="B115" s="109"/>
      <c r="E115" s="102" t="s">
        <v>112</v>
      </c>
      <c r="F115" s="103">
        <v>255277834</v>
      </c>
      <c r="G115" s="103">
        <v>27754013</v>
      </c>
      <c r="I115" s="104"/>
      <c r="M115" s="104"/>
    </row>
    <row r="116" spans="1:14" s="100" customFormat="1" ht="11.25" hidden="1">
      <c r="B116" s="109"/>
      <c r="E116" s="102" t="s">
        <v>113</v>
      </c>
      <c r="F116" s="103">
        <v>179735294</v>
      </c>
      <c r="G116" s="103">
        <v>37452461</v>
      </c>
      <c r="I116" s="104"/>
      <c r="M116" s="104"/>
    </row>
    <row r="117" spans="1:14" s="100" customFormat="1" ht="11.25" hidden="1">
      <c r="B117" s="109"/>
      <c r="E117" s="102" t="s">
        <v>114</v>
      </c>
      <c r="F117" s="103">
        <v>66529838</v>
      </c>
      <c r="G117" s="103">
        <v>20302624</v>
      </c>
      <c r="I117" s="104"/>
      <c r="M117" s="104"/>
    </row>
    <row r="118" spans="1:14" s="100" customFormat="1" ht="24.75" hidden="1" customHeight="1">
      <c r="B118" s="109"/>
      <c r="E118" s="102" t="s">
        <v>115</v>
      </c>
      <c r="F118" s="103">
        <v>84007505</v>
      </c>
      <c r="G118" s="103">
        <v>31015320</v>
      </c>
      <c r="I118" s="104"/>
      <c r="M118" s="104"/>
    </row>
    <row r="119" spans="1:14" s="100" customFormat="1" ht="30" hidden="1" customHeight="1">
      <c r="B119" s="109"/>
      <c r="E119" s="102" t="s">
        <v>116</v>
      </c>
      <c r="F119" s="103">
        <v>129042623</v>
      </c>
      <c r="G119" s="103">
        <v>41653530</v>
      </c>
      <c r="I119" s="104"/>
      <c r="M119" s="104"/>
    </row>
    <row r="120" spans="1:14" s="100" customFormat="1" ht="11.25" hidden="1">
      <c r="B120" s="109"/>
      <c r="E120" s="102" t="s">
        <v>117</v>
      </c>
      <c r="F120" s="103">
        <v>202172039</v>
      </c>
      <c r="G120" s="103">
        <v>17149490</v>
      </c>
      <c r="I120" s="104"/>
      <c r="M120" s="104"/>
    </row>
    <row r="121" spans="1:14" s="100" customFormat="1" ht="29.25" hidden="1" customHeight="1">
      <c r="B121" s="109"/>
      <c r="E121" s="102" t="s">
        <v>118</v>
      </c>
      <c r="F121" s="103">
        <v>71887178</v>
      </c>
      <c r="G121" s="103">
        <v>10634447</v>
      </c>
      <c r="I121" s="104"/>
      <c r="M121" s="104"/>
    </row>
    <row r="122" spans="1:14" s="100" customFormat="1" ht="36" hidden="1" customHeight="1">
      <c r="B122" s="109"/>
      <c r="E122" s="102" t="s">
        <v>119</v>
      </c>
      <c r="F122" s="103">
        <v>62958436</v>
      </c>
      <c r="G122" s="103">
        <v>3900646</v>
      </c>
      <c r="I122" s="104"/>
      <c r="M122" s="104"/>
    </row>
    <row r="123" spans="1:14" s="100" customFormat="1" ht="34.5" hidden="1" customHeight="1">
      <c r="B123" s="109"/>
      <c r="E123" s="102" t="s">
        <v>120</v>
      </c>
      <c r="F123" s="103">
        <v>301288329</v>
      </c>
      <c r="G123" s="103">
        <v>53055689</v>
      </c>
      <c r="I123" s="104"/>
      <c r="M123" s="104"/>
    </row>
    <row r="124" spans="1:14" s="100" customFormat="1" ht="11.25" hidden="1">
      <c r="B124" s="109"/>
      <c r="E124" s="102" t="s">
        <v>121</v>
      </c>
      <c r="F124" s="103">
        <v>103913799</v>
      </c>
      <c r="G124" s="103">
        <v>42926247</v>
      </c>
      <c r="I124" s="104"/>
      <c r="M124" s="104"/>
    </row>
    <row r="125" spans="1:14" s="100" customFormat="1" ht="11.25" hidden="1">
      <c r="B125" s="109"/>
      <c r="E125" s="102" t="s">
        <v>122</v>
      </c>
      <c r="F125" s="103">
        <v>137981256</v>
      </c>
      <c r="G125" s="103">
        <v>15579598</v>
      </c>
      <c r="I125" s="104"/>
      <c r="M125" s="104"/>
    </row>
    <row r="126" spans="1:14" s="100" customFormat="1" ht="27.75" hidden="1" customHeight="1">
      <c r="B126" s="109"/>
      <c r="E126" s="102" t="s">
        <v>123</v>
      </c>
      <c r="F126" s="103">
        <v>307990426</v>
      </c>
      <c r="G126" s="103">
        <v>67960385</v>
      </c>
      <c r="I126" s="104"/>
      <c r="M126" s="104"/>
    </row>
    <row r="127" spans="1:14" hidden="1">
      <c r="F127" s="113">
        <f>SUM(F99:F126)</f>
        <v>5230094525.8699999</v>
      </c>
      <c r="G127" s="113">
        <f>SUM(G99:G126)</f>
        <v>936981570</v>
      </c>
      <c r="K127" s="4"/>
      <c r="M127" s="8"/>
      <c r="N127" s="4"/>
    </row>
    <row r="128" spans="1:14">
      <c r="K128" s="4"/>
      <c r="M128" s="8"/>
      <c r="N128" s="4"/>
    </row>
    <row r="129" spans="11:14">
      <c r="K129" s="4"/>
      <c r="M129" s="8"/>
      <c r="N129" s="4"/>
    </row>
    <row r="130" spans="11:14">
      <c r="K130" s="4"/>
      <c r="M130" s="8"/>
      <c r="N130" s="4"/>
    </row>
    <row r="131" spans="11:14">
      <c r="K131" s="4"/>
      <c r="M131" s="8"/>
      <c r="N131" s="4"/>
    </row>
    <row r="132" spans="11:14">
      <c r="K132" s="4"/>
      <c r="M132" s="8"/>
      <c r="N132" s="4"/>
    </row>
    <row r="133" spans="11:14">
      <c r="K133" s="4"/>
      <c r="M133" s="8"/>
      <c r="N133" s="4"/>
    </row>
    <row r="134" spans="11:14">
      <c r="K134" s="4"/>
      <c r="M134" s="8"/>
      <c r="N134" s="4"/>
    </row>
    <row r="135" spans="11:14">
      <c r="K135" s="4"/>
      <c r="M135" s="8"/>
      <c r="N135" s="4"/>
    </row>
    <row r="136" spans="11:14">
      <c r="K136" s="4"/>
      <c r="M136" s="8"/>
      <c r="N136" s="4"/>
    </row>
    <row r="137" spans="11:14">
      <c r="K137" s="4"/>
      <c r="M137" s="8"/>
      <c r="N137" s="4"/>
    </row>
    <row r="138" spans="11:14">
      <c r="K138" s="4"/>
      <c r="M138" s="8"/>
      <c r="N138" s="4"/>
    </row>
    <row r="139" spans="11:14">
      <c r="K139" s="4"/>
      <c r="M139" s="8"/>
      <c r="N139" s="4"/>
    </row>
    <row r="140" spans="11:14">
      <c r="K140" s="4"/>
      <c r="M140" s="8"/>
      <c r="N140" s="4"/>
    </row>
    <row r="141" spans="11:14">
      <c r="K141" s="4"/>
      <c r="M141" s="8"/>
      <c r="N141" s="4"/>
    </row>
    <row r="142" spans="11:14">
      <c r="K142" s="4"/>
      <c r="M142" s="8"/>
      <c r="N142" s="4"/>
    </row>
    <row r="143" spans="11:14">
      <c r="K143" s="4"/>
      <c r="M143" s="8"/>
      <c r="N143" s="4"/>
    </row>
    <row r="144" spans="11:14">
      <c r="K144" s="4"/>
      <c r="M144" s="8"/>
      <c r="N144" s="4"/>
    </row>
    <row r="145" spans="11:14">
      <c r="K145" s="4"/>
      <c r="M145" s="8"/>
      <c r="N145" s="4"/>
    </row>
    <row r="146" spans="11:14">
      <c r="K146" s="4"/>
      <c r="M146" s="8"/>
      <c r="N146" s="4"/>
    </row>
    <row r="147" spans="11:14">
      <c r="K147" s="4"/>
      <c r="M147" s="8"/>
      <c r="N147" s="4"/>
    </row>
    <row r="148" spans="11:14">
      <c r="K148" s="4"/>
      <c r="M148" s="8"/>
      <c r="N148" s="4"/>
    </row>
    <row r="149" spans="11:14">
      <c r="K149" s="4"/>
      <c r="M149" s="8"/>
      <c r="N149" s="4"/>
    </row>
    <row r="150" spans="11:14">
      <c r="K150" s="4"/>
      <c r="M150" s="8"/>
      <c r="N150" s="4"/>
    </row>
    <row r="151" spans="11:14">
      <c r="K151" s="4"/>
      <c r="M151" s="8"/>
      <c r="N151" s="4"/>
    </row>
    <row r="152" spans="11:14">
      <c r="K152" s="4"/>
      <c r="M152" s="8"/>
      <c r="N152" s="4"/>
    </row>
    <row r="153" spans="11:14">
      <c r="K153" s="4"/>
      <c r="M153" s="8"/>
      <c r="N153" s="4"/>
    </row>
    <row r="154" spans="11:14">
      <c r="K154" s="4"/>
      <c r="M154" s="8"/>
      <c r="N154" s="4"/>
    </row>
    <row r="155" spans="11:14">
      <c r="K155" s="4"/>
      <c r="M155" s="8"/>
      <c r="N155" s="4"/>
    </row>
    <row r="156" spans="11:14">
      <c r="K156" s="4"/>
      <c r="M156" s="8"/>
      <c r="N156" s="4"/>
    </row>
    <row r="157" spans="11:14">
      <c r="K157" s="4"/>
      <c r="M157" s="8"/>
      <c r="N157" s="4"/>
    </row>
    <row r="158" spans="11:14">
      <c r="K158" s="4"/>
      <c r="M158" s="8"/>
      <c r="N158" s="4"/>
    </row>
    <row r="159" spans="11:14">
      <c r="K159" s="4"/>
      <c r="M159" s="8"/>
      <c r="N159" s="4"/>
    </row>
    <row r="160" spans="11:14">
      <c r="K160" s="4"/>
      <c r="M160" s="8"/>
      <c r="N160" s="4"/>
    </row>
    <row r="161" spans="11:14">
      <c r="K161" s="4"/>
      <c r="M161" s="8"/>
      <c r="N161" s="4"/>
    </row>
    <row r="162" spans="11:14">
      <c r="K162" s="4"/>
      <c r="M162" s="8"/>
      <c r="N162" s="4"/>
    </row>
    <row r="163" spans="11:14">
      <c r="K163" s="4"/>
      <c r="M163" s="8"/>
      <c r="N163" s="4"/>
    </row>
    <row r="164" spans="11:14">
      <c r="K164" s="4"/>
      <c r="M164" s="8"/>
      <c r="N164" s="4"/>
    </row>
    <row r="165" spans="11:14">
      <c r="K165" s="4"/>
      <c r="M165" s="8"/>
      <c r="N165" s="4"/>
    </row>
    <row r="166" spans="11:14">
      <c r="K166" s="4"/>
      <c r="M166" s="8"/>
      <c r="N166" s="4"/>
    </row>
    <row r="167" spans="11:14">
      <c r="K167" s="4"/>
      <c r="M167" s="8"/>
      <c r="N167" s="4"/>
    </row>
    <row r="168" spans="11:14">
      <c r="K168" s="4"/>
      <c r="M168" s="8"/>
      <c r="N168" s="4"/>
    </row>
    <row r="169" spans="11:14">
      <c r="K169" s="4"/>
      <c r="M169" s="8"/>
      <c r="N169" s="4"/>
    </row>
    <row r="170" spans="11:14">
      <c r="K170" s="4"/>
      <c r="M170" s="8"/>
      <c r="N170" s="4"/>
    </row>
    <row r="171" spans="11:14">
      <c r="K171" s="4"/>
      <c r="M171" s="8"/>
      <c r="N171" s="4"/>
    </row>
    <row r="172" spans="11:14">
      <c r="K172" s="4"/>
      <c r="M172" s="8"/>
      <c r="N172" s="4"/>
    </row>
    <row r="173" spans="11:14">
      <c r="K173" s="4"/>
      <c r="M173" s="8"/>
      <c r="N173" s="4"/>
    </row>
    <row r="174" spans="11:14">
      <c r="K174" s="4"/>
      <c r="M174" s="8"/>
      <c r="N174" s="4"/>
    </row>
    <row r="175" spans="11:14">
      <c r="K175" s="4"/>
      <c r="M175" s="8"/>
      <c r="N175" s="4"/>
    </row>
    <row r="176" spans="11:14">
      <c r="K176" s="4"/>
      <c r="M176" s="8"/>
      <c r="N176" s="4"/>
    </row>
    <row r="177" spans="11:14">
      <c r="K177" s="4"/>
      <c r="M177" s="8"/>
      <c r="N177" s="4"/>
    </row>
    <row r="178" spans="11:14">
      <c r="K178" s="4"/>
      <c r="M178" s="8"/>
      <c r="N178" s="4"/>
    </row>
    <row r="179" spans="11:14">
      <c r="K179" s="4"/>
      <c r="M179" s="8"/>
      <c r="N179" s="4"/>
    </row>
  </sheetData>
  <sheetProtection formatColumns="0" formatRows="0"/>
  <conditionalFormatting sqref="L69:O69">
    <cfRule type="cellIs" dxfId="188" priority="49" operator="notEqual">
      <formula>0</formula>
    </cfRule>
    <cfRule type="cellIs" dxfId="187" priority="50" operator="equal">
      <formula>0</formula>
    </cfRule>
  </conditionalFormatting>
  <conditionalFormatting sqref="F11:G11 F17:G17">
    <cfRule type="containsBlanks" dxfId="186" priority="45">
      <formula>LEN(TRIM(F11))=0</formula>
    </cfRule>
    <cfRule type="cellIs" dxfId="185" priority="46" operator="notEqual">
      <formula>0</formula>
    </cfRule>
  </conditionalFormatting>
  <conditionalFormatting sqref="O24:O30">
    <cfRule type="containsBlanks" dxfId="184" priority="37">
      <formula>LEN(TRIM(O24))=0</formula>
    </cfRule>
    <cfRule type="cellIs" dxfId="183" priority="38" operator="notEqual">
      <formula>0</formula>
    </cfRule>
  </conditionalFormatting>
  <conditionalFormatting sqref="J11:O18">
    <cfRule type="containsBlanks" dxfId="182" priority="28">
      <formula>LEN(TRIM(J11))=0</formula>
    </cfRule>
    <cfRule type="cellIs" dxfId="181" priority="29" operator="notEqual">
      <formula>0</formula>
    </cfRule>
  </conditionalFormatting>
  <conditionalFormatting sqref="J11:O18">
    <cfRule type="cellIs" dxfId="180" priority="27" operator="notEqual">
      <formula>J20</formula>
    </cfRule>
  </conditionalFormatting>
  <conditionalFormatting sqref="M25:M30">
    <cfRule type="containsBlanks" dxfId="179" priority="23">
      <formula>LEN(TRIM(M25))=0</formula>
    </cfRule>
    <cfRule type="cellIs" dxfId="178" priority="24" operator="notEqual">
      <formula>0</formula>
    </cfRule>
  </conditionalFormatting>
  <conditionalFormatting sqref="M25:M30">
    <cfRule type="cellIs" dxfId="177" priority="22" operator="notEqual">
      <formula>M34</formula>
    </cfRule>
  </conditionalFormatting>
  <conditionalFormatting sqref="J24:L30 M24:N24 N25:N30">
    <cfRule type="containsBlanks" dxfId="176" priority="20">
      <formula>LEN(TRIM(J24))=0</formula>
    </cfRule>
    <cfRule type="cellIs" dxfId="175" priority="21" operator="notEqual">
      <formula>0</formula>
    </cfRule>
  </conditionalFormatting>
  <conditionalFormatting sqref="J24:L30 M24:N24 N25:N30">
    <cfRule type="cellIs" dxfId="174" priority="19" operator="notEqual">
      <formula>J33</formula>
    </cfRule>
  </conditionalFormatting>
  <conditionalFormatting sqref="J37:O45">
    <cfRule type="containsBlanks" dxfId="173" priority="14">
      <formula>LEN(TRIM(J37))=0</formula>
    </cfRule>
    <cfRule type="cellIs" dxfId="172" priority="15" operator="notEqual">
      <formula>0</formula>
    </cfRule>
  </conditionalFormatting>
  <conditionalFormatting sqref="J37:O45">
    <cfRule type="cellIs" dxfId="171" priority="13" operator="notEqual">
      <formula>J46</formula>
    </cfRule>
  </conditionalFormatting>
  <conditionalFormatting sqref="J52:O55">
    <cfRule type="containsBlanks" dxfId="170" priority="8">
      <formula>LEN(TRIM(J52))=0</formula>
    </cfRule>
    <cfRule type="cellIs" dxfId="169" priority="9" operator="notEqual">
      <formula>0</formula>
    </cfRule>
  </conditionalFormatting>
  <conditionalFormatting sqref="J52:O55">
    <cfRule type="cellIs" dxfId="168" priority="7" operator="notEqual">
      <formula>J61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112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27450953.219999999</v>
      </c>
      <c r="G11" s="222"/>
      <c r="H11" s="34"/>
      <c r="I11" s="30"/>
      <c r="J11" s="157">
        <v>28365070.579999998</v>
      </c>
      <c r="K11" s="121">
        <v>0</v>
      </c>
      <c r="L11" s="126">
        <v>28365070.579999998</v>
      </c>
      <c r="M11" s="122"/>
      <c r="N11" s="121">
        <v>0</v>
      </c>
      <c r="O11" s="127">
        <v>28365071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4702871.24</v>
      </c>
      <c r="K12" s="38">
        <v>0</v>
      </c>
      <c r="L12" s="129">
        <v>4702871.24</v>
      </c>
      <c r="M12" s="123"/>
      <c r="N12" s="38">
        <v>0</v>
      </c>
      <c r="O12" s="130">
        <v>4702871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5066154.26</v>
      </c>
      <c r="K13" s="38">
        <v>0</v>
      </c>
      <c r="L13" s="129">
        <v>5066154.26</v>
      </c>
      <c r="M13" s="123"/>
      <c r="N13" s="38">
        <v>0</v>
      </c>
      <c r="O13" s="130">
        <v>5066154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2789748.33</v>
      </c>
      <c r="K14" s="38">
        <v>0</v>
      </c>
      <c r="L14" s="129">
        <v>2789748.33</v>
      </c>
      <c r="M14" s="123"/>
      <c r="N14" s="38">
        <v>10264073</v>
      </c>
      <c r="O14" s="130">
        <v>13053821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467733.27</v>
      </c>
      <c r="K15" s="38">
        <v>0</v>
      </c>
      <c r="L15" s="129">
        <v>467733.27</v>
      </c>
      <c r="M15" s="123"/>
      <c r="N15" s="38">
        <v>0</v>
      </c>
      <c r="O15" s="130">
        <v>467733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855889.09000000008</v>
      </c>
      <c r="K17" s="38">
        <v>0</v>
      </c>
      <c r="L17" s="129">
        <v>855889.09000000008</v>
      </c>
      <c r="M17" s="123"/>
      <c r="N17" s="38">
        <v>0</v>
      </c>
      <c r="O17" s="130">
        <v>855889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675647.11999999965</v>
      </c>
      <c r="K18" s="46">
        <v>0</v>
      </c>
      <c r="L18" s="134">
        <v>675647.11999999965</v>
      </c>
      <c r="M18" s="123"/>
      <c r="N18" s="46">
        <v>1251097</v>
      </c>
      <c r="O18" s="135">
        <v>1926744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42923113.890000001</v>
      </c>
      <c r="K20" s="137">
        <v>0</v>
      </c>
      <c r="L20" s="138">
        <v>42923113</v>
      </c>
      <c r="M20" s="53"/>
      <c r="N20" s="137">
        <v>11515170</v>
      </c>
      <c r="O20" s="139">
        <v>54438283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115951731.76000002</v>
      </c>
      <c r="K24" s="121">
        <v>0</v>
      </c>
      <c r="L24" s="143">
        <v>115951731.76000002</v>
      </c>
      <c r="M24" s="123"/>
      <c r="N24" s="121">
        <v>0</v>
      </c>
      <c r="O24" s="127">
        <v>115951732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47929147.899999991</v>
      </c>
      <c r="K25" s="38">
        <v>0</v>
      </c>
      <c r="L25" s="129">
        <v>47929147.899999991</v>
      </c>
      <c r="M25" s="123"/>
      <c r="N25" s="38">
        <v>1849666</v>
      </c>
      <c r="O25" s="130">
        <v>49778814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2597666.2399999993</v>
      </c>
      <c r="K26" s="38">
        <v>0</v>
      </c>
      <c r="L26" s="129">
        <v>2597666.2399999993</v>
      </c>
      <c r="M26" s="123"/>
      <c r="N26" s="38">
        <v>0</v>
      </c>
      <c r="O26" s="130">
        <v>2597666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12516519.579999998</v>
      </c>
      <c r="K27" s="38">
        <v>0</v>
      </c>
      <c r="L27" s="129">
        <v>12516519.579999998</v>
      </c>
      <c r="M27" s="123"/>
      <c r="N27" s="38">
        <v>0</v>
      </c>
      <c r="O27" s="130">
        <v>12516520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7865231.1200000001</v>
      </c>
      <c r="K28" s="38">
        <v>0</v>
      </c>
      <c r="L28" s="129">
        <v>7865231.1200000001</v>
      </c>
      <c r="M28" s="123"/>
      <c r="N28" s="38">
        <v>2523785</v>
      </c>
      <c r="O28" s="130">
        <v>10389016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10150471.57</v>
      </c>
      <c r="K29" s="38">
        <v>0</v>
      </c>
      <c r="L29" s="129">
        <v>10150471.57</v>
      </c>
      <c r="M29" s="123"/>
      <c r="N29" s="38">
        <v>0</v>
      </c>
      <c r="O29" s="130">
        <v>10150472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15162739.92</v>
      </c>
      <c r="K30" s="46">
        <v>0</v>
      </c>
      <c r="L30" s="134">
        <v>15162739.92</v>
      </c>
      <c r="M30" s="123"/>
      <c r="N30" s="46">
        <v>0</v>
      </c>
      <c r="O30" s="135">
        <v>15162740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212173508.09</v>
      </c>
      <c r="K32" s="137">
        <v>0</v>
      </c>
      <c r="L32" s="138">
        <v>212173509</v>
      </c>
      <c r="M32" s="144"/>
      <c r="N32" s="137">
        <v>4373451</v>
      </c>
      <c r="O32" s="139">
        <v>216546960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324</v>
      </c>
      <c r="E34" s="29"/>
      <c r="F34" s="11"/>
      <c r="G34" s="11"/>
      <c r="H34" s="11"/>
      <c r="I34" s="12"/>
      <c r="J34" s="162">
        <v>-169250394.19999999</v>
      </c>
      <c r="K34" s="145">
        <v>0</v>
      </c>
      <c r="L34" s="146">
        <v>-169250396</v>
      </c>
      <c r="M34" s="53"/>
      <c r="N34" s="145">
        <v>7141719</v>
      </c>
      <c r="O34" s="147">
        <v>-162108677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68345286</v>
      </c>
      <c r="K37" s="121">
        <v>0</v>
      </c>
      <c r="L37" s="126">
        <v>68345286</v>
      </c>
      <c r="M37" s="37"/>
      <c r="N37" s="121">
        <v>0</v>
      </c>
      <c r="O37" s="127">
        <v>68345286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68374211.849999994</v>
      </c>
      <c r="K38" s="38">
        <v>0</v>
      </c>
      <c r="L38" s="129">
        <v>68374211.849999994</v>
      </c>
      <c r="M38" s="37"/>
      <c r="N38" s="64">
        <v>0</v>
      </c>
      <c r="O38" s="130">
        <v>68374212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27691161.190000001</v>
      </c>
      <c r="K39" s="38">
        <v>0</v>
      </c>
      <c r="L39" s="129">
        <v>27691161.190000001</v>
      </c>
      <c r="M39" s="37"/>
      <c r="N39" s="64">
        <v>945686</v>
      </c>
      <c r="O39" s="130">
        <v>28636847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279932.79999999999</v>
      </c>
      <c r="K40" s="38">
        <v>0</v>
      </c>
      <c r="L40" s="129">
        <v>279932.79999999999</v>
      </c>
      <c r="M40" s="37"/>
      <c r="N40" s="64">
        <v>4987114</v>
      </c>
      <c r="O40" s="130">
        <v>5267047</v>
      </c>
      <c r="P40" s="65"/>
    </row>
    <row r="41" spans="1:16" s="32" customFormat="1">
      <c r="A41" s="9" t="s">
        <v>61</v>
      </c>
      <c r="B41" s="57" t="s">
        <v>59</v>
      </c>
      <c r="C41" s="148" t="s">
        <v>322</v>
      </c>
      <c r="D41" s="149"/>
      <c r="E41" s="150"/>
      <c r="F41" s="150"/>
      <c r="G41" s="29"/>
      <c r="H41" s="11"/>
      <c r="I41" s="12"/>
      <c r="J41" s="128">
        <v>-728751.17999999993</v>
      </c>
      <c r="K41" s="38">
        <v>0</v>
      </c>
      <c r="L41" s="129">
        <v>-728751.17999999993</v>
      </c>
      <c r="M41" s="37"/>
      <c r="N41" s="64">
        <v>0</v>
      </c>
      <c r="O41" s="130">
        <v>-728751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57183.710000000006</v>
      </c>
      <c r="K42" s="38">
        <v>0</v>
      </c>
      <c r="L42" s="129">
        <v>57183.710000000006</v>
      </c>
      <c r="M42" s="37"/>
      <c r="N42" s="64">
        <v>0</v>
      </c>
      <c r="O42" s="130">
        <v>57184</v>
      </c>
      <c r="P42" s="65"/>
    </row>
    <row r="43" spans="1:16" s="32" customFormat="1">
      <c r="A43" s="9" t="s">
        <v>64</v>
      </c>
      <c r="B43" s="57" t="s">
        <v>65</v>
      </c>
      <c r="C43" s="30" t="s">
        <v>321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-440655.91</v>
      </c>
      <c r="K44" s="38">
        <v>0</v>
      </c>
      <c r="L44" s="129">
        <v>-440655.91</v>
      </c>
      <c r="M44" s="37"/>
      <c r="N44" s="64">
        <v>0</v>
      </c>
      <c r="O44" s="130">
        <v>-440656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163578368.46000001</v>
      </c>
      <c r="K47" s="145">
        <v>0</v>
      </c>
      <c r="L47" s="146">
        <v>163578369</v>
      </c>
      <c r="M47" s="47"/>
      <c r="N47" s="145">
        <v>5932800</v>
      </c>
      <c r="O47" s="147">
        <v>169511169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317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-5672025.7399999797</v>
      </c>
      <c r="K50" s="145">
        <v>0</v>
      </c>
      <c r="L50" s="146">
        <v>-5672027</v>
      </c>
      <c r="M50" s="47"/>
      <c r="N50" s="145">
        <v>13074519</v>
      </c>
      <c r="O50" s="147">
        <v>7402492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636400</v>
      </c>
      <c r="K52" s="121">
        <v>0</v>
      </c>
      <c r="L52" s="126">
        <v>636400</v>
      </c>
      <c r="M52" s="37"/>
      <c r="N52" s="121">
        <v>0</v>
      </c>
      <c r="O52" s="127">
        <v>636400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5229838.53</v>
      </c>
      <c r="K53" s="38">
        <v>0</v>
      </c>
      <c r="L53" s="129">
        <v>5229838.53</v>
      </c>
      <c r="M53" s="123"/>
      <c r="N53" s="38">
        <v>0</v>
      </c>
      <c r="O53" s="130">
        <v>5229839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318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5866238.5300000003</v>
      </c>
      <c r="K57" s="137">
        <v>0</v>
      </c>
      <c r="L57" s="139">
        <v>5866239</v>
      </c>
      <c r="M57" s="144"/>
      <c r="N57" s="137">
        <v>0</v>
      </c>
      <c r="O57" s="139">
        <v>5866239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326</v>
      </c>
      <c r="D59" s="29"/>
      <c r="E59" s="29"/>
      <c r="F59" s="11"/>
      <c r="G59" s="11"/>
      <c r="H59" s="11"/>
      <c r="I59" s="12"/>
      <c r="J59" s="156">
        <v>194212.79000002053</v>
      </c>
      <c r="K59" s="145">
        <v>0</v>
      </c>
      <c r="L59" s="147">
        <v>194212</v>
      </c>
      <c r="M59" s="75"/>
      <c r="N59" s="145">
        <v>13074519</v>
      </c>
      <c r="O59" s="147">
        <v>13268731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201245075</v>
      </c>
      <c r="M61" s="37"/>
      <c r="N61" s="79">
        <v>41072907</v>
      </c>
      <c r="O61" s="129">
        <v>242317982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201245075</v>
      </c>
      <c r="M64" s="75"/>
      <c r="N64" s="73">
        <v>41072907</v>
      </c>
      <c r="O64" s="73">
        <v>242317982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201439287</v>
      </c>
      <c r="M66" s="75"/>
      <c r="N66" s="73">
        <v>54147426</v>
      </c>
      <c r="O66" s="73">
        <v>255586713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-1</v>
      </c>
      <c r="M69" s="91"/>
      <c r="N69" s="92">
        <v>1</v>
      </c>
      <c r="O69" s="92">
        <v>3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65" priority="9" operator="notEqual">
      <formula>0</formula>
    </cfRule>
    <cfRule type="cellIs" dxfId="64" priority="10" operator="equal">
      <formula>0</formula>
    </cfRule>
  </conditionalFormatting>
  <conditionalFormatting sqref="O69">
    <cfRule type="cellIs" dxfId="63" priority="3" operator="notEqual">
      <formula>0</formula>
    </cfRule>
    <cfRule type="cellIs" dxfId="62" priority="4" operator="equal">
      <formula>0</formula>
    </cfRule>
  </conditionalFormatting>
  <conditionalFormatting sqref="J69">
    <cfRule type="cellIs" dxfId="61" priority="1" operator="notEqual">
      <formula>0</formula>
    </cfRule>
    <cfRule type="cellIs" dxfId="60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327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8335998.2000000002</v>
      </c>
      <c r="G11" s="222"/>
      <c r="H11" s="34"/>
      <c r="I11" s="30"/>
      <c r="J11" s="157">
        <v>11016484.719999999</v>
      </c>
      <c r="K11" s="121">
        <v>0</v>
      </c>
      <c r="L11" s="126">
        <v>11016484.719999999</v>
      </c>
      <c r="M11" s="122"/>
      <c r="N11" s="121">
        <v>0</v>
      </c>
      <c r="O11" s="127">
        <v>11016485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491831.95</v>
      </c>
      <c r="K12" s="38">
        <v>0</v>
      </c>
      <c r="L12" s="129">
        <v>491831.95</v>
      </c>
      <c r="M12" s="123"/>
      <c r="N12" s="38">
        <v>0</v>
      </c>
      <c r="O12" s="130">
        <v>491832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22241.84</v>
      </c>
      <c r="K13" s="38">
        <v>0</v>
      </c>
      <c r="L13" s="129">
        <v>22241.84</v>
      </c>
      <c r="M13" s="123"/>
      <c r="N13" s="38">
        <v>64477</v>
      </c>
      <c r="O13" s="130">
        <v>86719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0</v>
      </c>
      <c r="K14" s="38">
        <v>0</v>
      </c>
      <c r="L14" s="129">
        <v>0</v>
      </c>
      <c r="M14" s="123"/>
      <c r="N14" s="38">
        <v>1088830.1000000001</v>
      </c>
      <c r="O14" s="130">
        <v>1088830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9325</v>
      </c>
      <c r="K15" s="38">
        <v>0</v>
      </c>
      <c r="L15" s="129">
        <v>9325</v>
      </c>
      <c r="M15" s="123"/>
      <c r="N15" s="38">
        <v>0</v>
      </c>
      <c r="O15" s="130">
        <v>9325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947250</v>
      </c>
      <c r="G17" s="222"/>
      <c r="H17" s="43"/>
      <c r="I17" s="29"/>
      <c r="J17" s="128">
        <v>1813473.8199999998</v>
      </c>
      <c r="K17" s="38">
        <v>0</v>
      </c>
      <c r="L17" s="129">
        <v>1813473.8199999998</v>
      </c>
      <c r="M17" s="123"/>
      <c r="N17" s="38">
        <v>0</v>
      </c>
      <c r="O17" s="130">
        <v>1813474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227439.03000000003</v>
      </c>
      <c r="K18" s="46">
        <v>0</v>
      </c>
      <c r="L18" s="134">
        <v>227439.03000000003</v>
      </c>
      <c r="M18" s="123"/>
      <c r="N18" s="46">
        <v>579754.5</v>
      </c>
      <c r="O18" s="135">
        <v>807194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13580796.359999998</v>
      </c>
      <c r="K20" s="137">
        <v>0</v>
      </c>
      <c r="L20" s="138">
        <v>13580797</v>
      </c>
      <c r="M20" s="53"/>
      <c r="N20" s="137">
        <v>1733062</v>
      </c>
      <c r="O20" s="139">
        <v>15313859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42291151.179999992</v>
      </c>
      <c r="K24" s="121">
        <v>0</v>
      </c>
      <c r="L24" s="143">
        <v>42291151.179999992</v>
      </c>
      <c r="M24" s="123"/>
      <c r="N24" s="121">
        <v>592430.15</v>
      </c>
      <c r="O24" s="127">
        <v>42883581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15240452.879999999</v>
      </c>
      <c r="K25" s="38">
        <v>0</v>
      </c>
      <c r="L25" s="129">
        <v>15240452.879999999</v>
      </c>
      <c r="M25" s="123"/>
      <c r="N25" s="38">
        <v>1545990.29</v>
      </c>
      <c r="O25" s="130">
        <v>16786443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1525292.3199999998</v>
      </c>
      <c r="K26" s="38">
        <v>0</v>
      </c>
      <c r="L26" s="129">
        <v>1525292.3199999998</v>
      </c>
      <c r="M26" s="123"/>
      <c r="N26" s="38">
        <v>0</v>
      </c>
      <c r="O26" s="130">
        <v>1525292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6299698.7300000004</v>
      </c>
      <c r="K27" s="38">
        <v>0</v>
      </c>
      <c r="L27" s="129">
        <v>6299698.7300000004</v>
      </c>
      <c r="M27" s="123"/>
      <c r="N27" s="38">
        <v>226435.8</v>
      </c>
      <c r="O27" s="130">
        <v>6526135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2856243.7700000005</v>
      </c>
      <c r="K28" s="38">
        <v>0</v>
      </c>
      <c r="L28" s="129">
        <v>2856243.7700000005</v>
      </c>
      <c r="M28" s="123"/>
      <c r="N28" s="38">
        <v>50303.92</v>
      </c>
      <c r="O28" s="130">
        <v>2906548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8843344.5899999999</v>
      </c>
      <c r="K29" s="38">
        <v>0</v>
      </c>
      <c r="L29" s="129">
        <v>8843344.5899999999</v>
      </c>
      <c r="M29" s="123"/>
      <c r="N29" s="38">
        <v>34717.97</v>
      </c>
      <c r="O29" s="130">
        <v>8878063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13900551.57</v>
      </c>
      <c r="K30" s="46">
        <v>0</v>
      </c>
      <c r="L30" s="134">
        <v>13900551.57</v>
      </c>
      <c r="M30" s="123"/>
      <c r="N30" s="46">
        <v>0</v>
      </c>
      <c r="O30" s="135">
        <v>13900552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90956735.039999992</v>
      </c>
      <c r="K32" s="137">
        <v>0</v>
      </c>
      <c r="L32" s="138">
        <v>90956736</v>
      </c>
      <c r="M32" s="144"/>
      <c r="N32" s="137">
        <v>2449878</v>
      </c>
      <c r="O32" s="139">
        <v>93406614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314</v>
      </c>
      <c r="E34" s="29"/>
      <c r="F34" s="11"/>
      <c r="G34" s="11"/>
      <c r="H34" s="11"/>
      <c r="I34" s="12"/>
      <c r="J34" s="162">
        <v>-77375938.679999992</v>
      </c>
      <c r="K34" s="145">
        <v>0</v>
      </c>
      <c r="L34" s="146">
        <v>-77375939</v>
      </c>
      <c r="M34" s="53"/>
      <c r="N34" s="145">
        <v>-716816</v>
      </c>
      <c r="O34" s="147">
        <v>-78092755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32562378</v>
      </c>
      <c r="K37" s="121">
        <v>0</v>
      </c>
      <c r="L37" s="126">
        <v>32562378</v>
      </c>
      <c r="M37" s="37"/>
      <c r="N37" s="121">
        <v>0</v>
      </c>
      <c r="O37" s="127">
        <v>32562378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22633828.649999999</v>
      </c>
      <c r="K38" s="38">
        <v>0</v>
      </c>
      <c r="L38" s="129">
        <v>22633828.649999999</v>
      </c>
      <c r="M38" s="37"/>
      <c r="N38" s="64">
        <v>0</v>
      </c>
      <c r="O38" s="130">
        <v>22633829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10181149.24</v>
      </c>
      <c r="K39" s="38">
        <v>0</v>
      </c>
      <c r="L39" s="129">
        <v>10181149.24</v>
      </c>
      <c r="M39" s="37"/>
      <c r="N39" s="64">
        <v>0</v>
      </c>
      <c r="O39" s="130">
        <v>10181149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289158.73</v>
      </c>
      <c r="K40" s="38">
        <v>0</v>
      </c>
      <c r="L40" s="129">
        <v>289158.73</v>
      </c>
      <c r="M40" s="37"/>
      <c r="N40" s="64">
        <v>4311243.17</v>
      </c>
      <c r="O40" s="130">
        <v>4600402</v>
      </c>
      <c r="P40" s="65"/>
    </row>
    <row r="41" spans="1:16" s="32" customFormat="1">
      <c r="A41" s="9" t="s">
        <v>61</v>
      </c>
      <c r="B41" s="57" t="s">
        <v>59</v>
      </c>
      <c r="C41" s="148" t="s">
        <v>320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2494253.9700000002</v>
      </c>
      <c r="O41" s="130">
        <v>2494254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83052.92</v>
      </c>
      <c r="K42" s="38">
        <v>0</v>
      </c>
      <c r="L42" s="129">
        <v>83052.92</v>
      </c>
      <c r="M42" s="37"/>
      <c r="N42" s="64">
        <v>0</v>
      </c>
      <c r="O42" s="130">
        <v>83053</v>
      </c>
      <c r="P42" s="65"/>
    </row>
    <row r="43" spans="1:16" s="32" customFormat="1">
      <c r="A43" s="9" t="s">
        <v>64</v>
      </c>
      <c r="B43" s="57" t="s">
        <v>65</v>
      </c>
      <c r="C43" s="30" t="s">
        <v>323</v>
      </c>
      <c r="D43" s="29"/>
      <c r="E43" s="11"/>
      <c r="F43" s="11"/>
      <c r="G43" s="29"/>
      <c r="H43" s="11"/>
      <c r="I43" s="12"/>
      <c r="J43" s="128">
        <v>8259</v>
      </c>
      <c r="K43" s="38">
        <v>0</v>
      </c>
      <c r="L43" s="129">
        <v>8259</v>
      </c>
      <c r="M43" s="37"/>
      <c r="N43" s="64">
        <v>0</v>
      </c>
      <c r="O43" s="130">
        <v>8259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-10.29</v>
      </c>
      <c r="K44" s="38">
        <v>0</v>
      </c>
      <c r="L44" s="129">
        <v>-10.29</v>
      </c>
      <c r="M44" s="37"/>
      <c r="N44" s="64">
        <v>0</v>
      </c>
      <c r="O44" s="130">
        <v>-10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65757816.25</v>
      </c>
      <c r="K47" s="145">
        <v>0</v>
      </c>
      <c r="L47" s="146">
        <v>65757817</v>
      </c>
      <c r="M47" s="47"/>
      <c r="N47" s="145">
        <v>6805497</v>
      </c>
      <c r="O47" s="147">
        <v>72563314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317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-11618122.429999992</v>
      </c>
      <c r="K50" s="145">
        <v>0</v>
      </c>
      <c r="L50" s="146">
        <v>-11618122</v>
      </c>
      <c r="M50" s="47"/>
      <c r="N50" s="145">
        <v>6088681</v>
      </c>
      <c r="O50" s="147">
        <v>-5529441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240800</v>
      </c>
      <c r="K52" s="121">
        <v>0</v>
      </c>
      <c r="L52" s="126">
        <v>240800</v>
      </c>
      <c r="M52" s="37"/>
      <c r="N52" s="121">
        <v>0</v>
      </c>
      <c r="O52" s="127">
        <v>240800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2316881.44</v>
      </c>
      <c r="K53" s="38">
        <v>0</v>
      </c>
      <c r="L53" s="129">
        <v>2316881.44</v>
      </c>
      <c r="M53" s="123"/>
      <c r="N53" s="38">
        <v>0</v>
      </c>
      <c r="O53" s="130">
        <v>2316881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530946.99</v>
      </c>
      <c r="O54" s="130">
        <v>530947</v>
      </c>
      <c r="P54" s="39"/>
    </row>
    <row r="55" spans="1:16">
      <c r="A55" s="40" t="s">
        <v>81</v>
      </c>
      <c r="B55" s="41" t="s">
        <v>79</v>
      </c>
      <c r="C55" s="60" t="s">
        <v>318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2557681.44</v>
      </c>
      <c r="K57" s="137">
        <v>0</v>
      </c>
      <c r="L57" s="139">
        <v>2557681</v>
      </c>
      <c r="M57" s="144"/>
      <c r="N57" s="137">
        <v>530947</v>
      </c>
      <c r="O57" s="139">
        <v>3088628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319</v>
      </c>
      <c r="D59" s="29"/>
      <c r="E59" s="29"/>
      <c r="F59" s="11"/>
      <c r="G59" s="11"/>
      <c r="H59" s="11"/>
      <c r="I59" s="12"/>
      <c r="J59" s="156">
        <v>-9060440.9899999928</v>
      </c>
      <c r="K59" s="145">
        <v>0</v>
      </c>
      <c r="L59" s="147">
        <v>-9060441</v>
      </c>
      <c r="M59" s="75"/>
      <c r="N59" s="145">
        <v>6619628</v>
      </c>
      <c r="O59" s="147">
        <v>-2440813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170467359</v>
      </c>
      <c r="M61" s="37"/>
      <c r="N61" s="79">
        <v>59067181</v>
      </c>
      <c r="O61" s="129">
        <v>229534540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170467359</v>
      </c>
      <c r="M64" s="75"/>
      <c r="N64" s="73">
        <v>59067181</v>
      </c>
      <c r="O64" s="73">
        <v>229534540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161406918</v>
      </c>
      <c r="M66" s="75"/>
      <c r="N66" s="73">
        <v>65686809</v>
      </c>
      <c r="O66" s="73">
        <v>227093727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-1</v>
      </c>
      <c r="M69" s="91"/>
      <c r="N69" s="92">
        <v>0</v>
      </c>
      <c r="O69" s="92">
        <v>0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59" priority="9" operator="notEqual">
      <formula>0</formula>
    </cfRule>
    <cfRule type="cellIs" dxfId="58" priority="10" operator="equal">
      <formula>0</formula>
    </cfRule>
  </conditionalFormatting>
  <conditionalFormatting sqref="O69">
    <cfRule type="cellIs" dxfId="57" priority="3" operator="notEqual">
      <formula>0</formula>
    </cfRule>
    <cfRule type="cellIs" dxfId="56" priority="4" operator="equal">
      <formula>0</formula>
    </cfRule>
  </conditionalFormatting>
  <conditionalFormatting sqref="J69">
    <cfRule type="cellIs" dxfId="55" priority="1" operator="notEqual">
      <formula>0</formula>
    </cfRule>
    <cfRule type="cellIs" dxfId="54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114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7200798</v>
      </c>
      <c r="G11" s="222"/>
      <c r="H11" s="34"/>
      <c r="I11" s="30"/>
      <c r="J11" s="157">
        <v>11246420.739999998</v>
      </c>
      <c r="K11" s="121">
        <v>0.26</v>
      </c>
      <c r="L11" s="126">
        <v>11246420.999999998</v>
      </c>
      <c r="M11" s="122"/>
      <c r="N11" s="121">
        <v>0</v>
      </c>
      <c r="O11" s="127">
        <v>11246421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876612.84</v>
      </c>
      <c r="K12" s="38">
        <v>0.48</v>
      </c>
      <c r="L12" s="129">
        <v>876613.32</v>
      </c>
      <c r="M12" s="123"/>
      <c r="N12" s="38">
        <v>0</v>
      </c>
      <c r="O12" s="130">
        <v>876613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0</v>
      </c>
      <c r="K13" s="38">
        <v>0</v>
      </c>
      <c r="L13" s="129">
        <v>0</v>
      </c>
      <c r="M13" s="123"/>
      <c r="N13" s="38">
        <v>0</v>
      </c>
      <c r="O13" s="130">
        <v>0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0</v>
      </c>
      <c r="K14" s="38">
        <v>0</v>
      </c>
      <c r="L14" s="129">
        <v>0</v>
      </c>
      <c r="M14" s="123"/>
      <c r="N14" s="38">
        <v>0</v>
      </c>
      <c r="O14" s="130">
        <v>0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31518.010000000002</v>
      </c>
      <c r="K15" s="38">
        <v>-0.01</v>
      </c>
      <c r="L15" s="129">
        <v>31518.000000000004</v>
      </c>
      <c r="M15" s="123"/>
      <c r="N15" s="38">
        <v>0</v>
      </c>
      <c r="O15" s="130">
        <v>31518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363556.19</v>
      </c>
      <c r="K17" s="38">
        <v>-0.19</v>
      </c>
      <c r="L17" s="129">
        <v>363556</v>
      </c>
      <c r="M17" s="123"/>
      <c r="N17" s="38">
        <v>0</v>
      </c>
      <c r="O17" s="130">
        <v>363556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855944.4</v>
      </c>
      <c r="K18" s="46">
        <v>-0.23</v>
      </c>
      <c r="L18" s="134">
        <v>855944.17</v>
      </c>
      <c r="M18" s="123"/>
      <c r="N18" s="46">
        <v>2398076</v>
      </c>
      <c r="O18" s="135">
        <v>3254020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13374052.179999998</v>
      </c>
      <c r="K20" s="137">
        <v>0</v>
      </c>
      <c r="L20" s="138">
        <v>13374052</v>
      </c>
      <c r="M20" s="53"/>
      <c r="N20" s="137">
        <v>2398076</v>
      </c>
      <c r="O20" s="139">
        <v>15772128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43383346.32</v>
      </c>
      <c r="K24" s="121">
        <v>-0.2</v>
      </c>
      <c r="L24" s="143">
        <v>43383346.119999997</v>
      </c>
      <c r="M24" s="123"/>
      <c r="N24" s="121">
        <v>0</v>
      </c>
      <c r="O24" s="127">
        <v>43383346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18518932.650000002</v>
      </c>
      <c r="K25" s="38">
        <v>0.35</v>
      </c>
      <c r="L25" s="129">
        <v>18518933.000000004</v>
      </c>
      <c r="M25" s="123"/>
      <c r="N25" s="38">
        <v>685863</v>
      </c>
      <c r="O25" s="130">
        <v>19204796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3697545.95</v>
      </c>
      <c r="K26" s="38">
        <v>0.05</v>
      </c>
      <c r="L26" s="129">
        <v>3697546</v>
      </c>
      <c r="M26" s="123"/>
      <c r="N26" s="38">
        <v>12321</v>
      </c>
      <c r="O26" s="130">
        <v>3709867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11796266.259999998</v>
      </c>
      <c r="K27" s="38">
        <v>-0.26</v>
      </c>
      <c r="L27" s="129">
        <v>11796265.999999998</v>
      </c>
      <c r="M27" s="123"/>
      <c r="N27" s="38">
        <v>709595</v>
      </c>
      <c r="O27" s="130">
        <v>12505861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16275194.649999997</v>
      </c>
      <c r="K28" s="38">
        <v>0.35</v>
      </c>
      <c r="L28" s="129">
        <v>16275194.999999996</v>
      </c>
      <c r="M28" s="123"/>
      <c r="N28" s="38">
        <v>1268066</v>
      </c>
      <c r="O28" s="130">
        <v>17543261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6752079.330000001</v>
      </c>
      <c r="K29" s="38">
        <v>-0.34</v>
      </c>
      <c r="L29" s="129">
        <v>6752078.9900000012</v>
      </c>
      <c r="M29" s="123"/>
      <c r="N29" s="38">
        <v>228038</v>
      </c>
      <c r="O29" s="130">
        <v>6980117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3266348.99</v>
      </c>
      <c r="K30" s="46">
        <v>0.01</v>
      </c>
      <c r="L30" s="134">
        <v>3266349</v>
      </c>
      <c r="M30" s="123"/>
      <c r="N30" s="46">
        <v>38475</v>
      </c>
      <c r="O30" s="135">
        <v>3304824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103689714.14999999</v>
      </c>
      <c r="K32" s="137">
        <v>-4.0000000000000098E-2</v>
      </c>
      <c r="L32" s="138">
        <v>103689714</v>
      </c>
      <c r="M32" s="144"/>
      <c r="N32" s="137">
        <v>2942358</v>
      </c>
      <c r="O32" s="139">
        <v>106632072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314</v>
      </c>
      <c r="E34" s="29"/>
      <c r="F34" s="11"/>
      <c r="G34" s="11"/>
      <c r="H34" s="11"/>
      <c r="I34" s="12"/>
      <c r="J34" s="162">
        <v>-90315661.969999999</v>
      </c>
      <c r="K34" s="145">
        <v>4.0000000000000098E-2</v>
      </c>
      <c r="L34" s="146">
        <v>-90315662</v>
      </c>
      <c r="M34" s="53"/>
      <c r="N34" s="145">
        <v>-544282</v>
      </c>
      <c r="O34" s="147">
        <v>-90859944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37450965</v>
      </c>
      <c r="K37" s="121">
        <v>0</v>
      </c>
      <c r="L37" s="126">
        <v>37450965</v>
      </c>
      <c r="M37" s="37"/>
      <c r="N37" s="121">
        <v>0</v>
      </c>
      <c r="O37" s="127">
        <v>37450965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23419088.699999999</v>
      </c>
      <c r="K38" s="38">
        <v>0.3</v>
      </c>
      <c r="L38" s="129">
        <v>23419089</v>
      </c>
      <c r="M38" s="37"/>
      <c r="N38" s="64">
        <v>0</v>
      </c>
      <c r="O38" s="130">
        <v>23419089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13905963.700000001</v>
      </c>
      <c r="K39" s="38">
        <v>-0.1</v>
      </c>
      <c r="L39" s="129">
        <v>13905963.600000001</v>
      </c>
      <c r="M39" s="37"/>
      <c r="N39" s="64">
        <v>0</v>
      </c>
      <c r="O39" s="130">
        <v>13905964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34862.5</v>
      </c>
      <c r="K40" s="38">
        <v>-0.05</v>
      </c>
      <c r="L40" s="129">
        <v>34862.449999999997</v>
      </c>
      <c r="M40" s="37"/>
      <c r="N40" s="64">
        <v>585999</v>
      </c>
      <c r="O40" s="130">
        <v>620861</v>
      </c>
      <c r="P40" s="65"/>
    </row>
    <row r="41" spans="1:16" s="32" customFormat="1">
      <c r="A41" s="9" t="s">
        <v>61</v>
      </c>
      <c r="B41" s="57" t="s">
        <v>59</v>
      </c>
      <c r="C41" s="148" t="s">
        <v>320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3887518</v>
      </c>
      <c r="O41" s="130">
        <v>3887518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15244370.109999999</v>
      </c>
      <c r="K42" s="38">
        <v>-0.11</v>
      </c>
      <c r="L42" s="129">
        <v>15244370</v>
      </c>
      <c r="M42" s="37"/>
      <c r="N42" s="64">
        <v>0</v>
      </c>
      <c r="O42" s="130">
        <v>15244370</v>
      </c>
      <c r="P42" s="65"/>
    </row>
    <row r="43" spans="1:16" s="32" customFormat="1">
      <c r="A43" s="9" t="s">
        <v>64</v>
      </c>
      <c r="B43" s="57" t="s">
        <v>65</v>
      </c>
      <c r="C43" s="30" t="s">
        <v>316</v>
      </c>
      <c r="D43" s="29"/>
      <c r="E43" s="11"/>
      <c r="F43" s="11"/>
      <c r="G43" s="29"/>
      <c r="H43" s="11"/>
      <c r="I43" s="12"/>
      <c r="J43" s="128">
        <v>-2676.8</v>
      </c>
      <c r="K43" s="38">
        <v>-0.5</v>
      </c>
      <c r="L43" s="129">
        <v>-2677.3</v>
      </c>
      <c r="M43" s="37"/>
      <c r="N43" s="64">
        <v>0</v>
      </c>
      <c r="O43" s="130">
        <v>-2677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0</v>
      </c>
      <c r="K44" s="38">
        <v>0</v>
      </c>
      <c r="L44" s="129">
        <v>0</v>
      </c>
      <c r="M44" s="37"/>
      <c r="N44" s="64">
        <v>0</v>
      </c>
      <c r="O44" s="130">
        <v>0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90052573.210000008</v>
      </c>
      <c r="K47" s="145">
        <v>-0.46</v>
      </c>
      <c r="L47" s="146">
        <v>90052573</v>
      </c>
      <c r="M47" s="47"/>
      <c r="N47" s="145">
        <v>4473517</v>
      </c>
      <c r="O47" s="147">
        <v>94526090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317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-263088.75999999046</v>
      </c>
      <c r="K50" s="145">
        <v>-0.41999999999999993</v>
      </c>
      <c r="L50" s="146">
        <v>-263089</v>
      </c>
      <c r="M50" s="47"/>
      <c r="N50" s="145">
        <v>3929235</v>
      </c>
      <c r="O50" s="147">
        <v>3666146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208800</v>
      </c>
      <c r="K52" s="121">
        <v>0</v>
      </c>
      <c r="L52" s="126">
        <v>208800</v>
      </c>
      <c r="M52" s="37"/>
      <c r="N52" s="121">
        <v>0</v>
      </c>
      <c r="O52" s="127">
        <v>208800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1428034.6700000002</v>
      </c>
      <c r="K53" s="38">
        <v>0.33</v>
      </c>
      <c r="L53" s="129">
        <v>1428035.0000000002</v>
      </c>
      <c r="M53" s="123"/>
      <c r="N53" s="38">
        <v>0</v>
      </c>
      <c r="O53" s="130">
        <v>1428035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520248</v>
      </c>
      <c r="O54" s="130">
        <v>520248</v>
      </c>
      <c r="P54" s="39"/>
    </row>
    <row r="55" spans="1:16">
      <c r="A55" s="40" t="s">
        <v>81</v>
      </c>
      <c r="B55" s="41" t="s">
        <v>79</v>
      </c>
      <c r="C55" s="60" t="s">
        <v>318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1636834.6700000002</v>
      </c>
      <c r="K57" s="137">
        <v>0.33</v>
      </c>
      <c r="L57" s="139">
        <v>1636835</v>
      </c>
      <c r="M57" s="144"/>
      <c r="N57" s="137">
        <v>520248</v>
      </c>
      <c r="O57" s="139">
        <v>2157083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326</v>
      </c>
      <c r="D59" s="29"/>
      <c r="E59" s="29"/>
      <c r="F59" s="11"/>
      <c r="G59" s="11"/>
      <c r="H59" s="11"/>
      <c r="I59" s="12"/>
      <c r="J59" s="156">
        <v>1373745.9100000097</v>
      </c>
      <c r="K59" s="145">
        <v>-8.9999999999999913E-2</v>
      </c>
      <c r="L59" s="147">
        <v>1373746</v>
      </c>
      <c r="M59" s="75"/>
      <c r="N59" s="145">
        <v>4449483</v>
      </c>
      <c r="O59" s="147">
        <v>5823229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58755097</v>
      </c>
      <c r="M61" s="37"/>
      <c r="N61" s="79">
        <v>32849871</v>
      </c>
      <c r="O61" s="129">
        <v>91604968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58755097</v>
      </c>
      <c r="M64" s="75"/>
      <c r="N64" s="73">
        <v>32849871</v>
      </c>
      <c r="O64" s="73">
        <v>91604968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60128843</v>
      </c>
      <c r="M66" s="75"/>
      <c r="N66" s="73">
        <v>37299354</v>
      </c>
      <c r="O66" s="73">
        <v>97428197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0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>
        <v>0</v>
      </c>
      <c r="O70" s="166"/>
      <c r="P70" s="166"/>
    </row>
    <row r="71" spans="1:16">
      <c r="B71" s="57"/>
      <c r="L71" s="166">
        <v>0</v>
      </c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53" priority="9" operator="notEqual">
      <formula>0</formula>
    </cfRule>
    <cfRule type="cellIs" dxfId="52" priority="10" operator="equal">
      <formula>0</formula>
    </cfRule>
  </conditionalFormatting>
  <conditionalFormatting sqref="O69">
    <cfRule type="cellIs" dxfId="51" priority="3" operator="notEqual">
      <formula>0</formula>
    </cfRule>
    <cfRule type="cellIs" dxfId="50" priority="4" operator="equal">
      <formula>0</formula>
    </cfRule>
  </conditionalFormatting>
  <conditionalFormatting sqref="J69">
    <cfRule type="cellIs" dxfId="49" priority="1" operator="notEqual">
      <formula>0</formula>
    </cfRule>
    <cfRule type="cellIs" dxfId="48" priority="2" operator="equal">
      <formula>0</formula>
    </cfRule>
  </conditionalFormatting>
  <printOptions horizontalCentered="1"/>
  <pageMargins left="0.25" right="0.25" top="0.75" bottom="0.75" header="0.3" footer="0.3"/>
  <pageSetup scale="55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115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9587623.7599999998</v>
      </c>
      <c r="G11" s="222"/>
      <c r="H11" s="34"/>
      <c r="I11" s="30"/>
      <c r="J11" s="157">
        <v>9692814.7300000004</v>
      </c>
      <c r="K11" s="121">
        <v>0</v>
      </c>
      <c r="L11" s="126">
        <v>9692814.7300000004</v>
      </c>
      <c r="M11" s="122"/>
      <c r="N11" s="121">
        <v>0</v>
      </c>
      <c r="O11" s="127">
        <v>9692815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1566023.86</v>
      </c>
      <c r="K12" s="38">
        <v>0</v>
      </c>
      <c r="L12" s="129">
        <v>1566023.86</v>
      </c>
      <c r="M12" s="123"/>
      <c r="N12" s="38">
        <v>0</v>
      </c>
      <c r="O12" s="130">
        <v>1566024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1893064.8900000001</v>
      </c>
      <c r="K13" s="38">
        <v>0</v>
      </c>
      <c r="L13" s="129">
        <v>1893064.8900000001</v>
      </c>
      <c r="M13" s="123"/>
      <c r="N13" s="38">
        <v>0</v>
      </c>
      <c r="O13" s="130">
        <v>1893065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193328.95</v>
      </c>
      <c r="K14" s="38">
        <v>0</v>
      </c>
      <c r="L14" s="129">
        <v>193328.95</v>
      </c>
      <c r="M14" s="123"/>
      <c r="N14" s="38">
        <v>0</v>
      </c>
      <c r="O14" s="130">
        <v>193329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0</v>
      </c>
      <c r="K15" s="38">
        <v>0</v>
      </c>
      <c r="L15" s="129">
        <v>0</v>
      </c>
      <c r="M15" s="123"/>
      <c r="N15" s="38">
        <v>0</v>
      </c>
      <c r="O15" s="130">
        <v>0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527492.15</v>
      </c>
      <c r="K17" s="38">
        <v>0</v>
      </c>
      <c r="L17" s="129">
        <v>527492.15</v>
      </c>
      <c r="M17" s="123"/>
      <c r="N17" s="38">
        <v>0</v>
      </c>
      <c r="O17" s="130">
        <v>527492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53083.329999999994</v>
      </c>
      <c r="K18" s="46">
        <v>0</v>
      </c>
      <c r="L18" s="134">
        <v>53083.329999999994</v>
      </c>
      <c r="M18" s="123"/>
      <c r="N18" s="46">
        <v>108680</v>
      </c>
      <c r="O18" s="135">
        <v>161763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13925807.91</v>
      </c>
      <c r="K20" s="137">
        <v>0</v>
      </c>
      <c r="L20" s="138">
        <v>13925808</v>
      </c>
      <c r="M20" s="53"/>
      <c r="N20" s="137">
        <v>108680</v>
      </c>
      <c r="O20" s="139">
        <v>14034488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49324982.993000001</v>
      </c>
      <c r="K24" s="121">
        <v>0</v>
      </c>
      <c r="L24" s="143">
        <v>49324982.993000001</v>
      </c>
      <c r="M24" s="123"/>
      <c r="N24" s="121">
        <v>762407</v>
      </c>
      <c r="O24" s="127">
        <v>50087390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9513598.6199999992</v>
      </c>
      <c r="K25" s="38">
        <v>0</v>
      </c>
      <c r="L25" s="129">
        <v>9513598.6199999992</v>
      </c>
      <c r="M25" s="123"/>
      <c r="N25" s="38">
        <v>1028010</v>
      </c>
      <c r="O25" s="130">
        <v>10541609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2301285.69</v>
      </c>
      <c r="K26" s="38">
        <v>0</v>
      </c>
      <c r="L26" s="129">
        <v>2301285.69</v>
      </c>
      <c r="M26" s="123"/>
      <c r="N26" s="38">
        <v>72226</v>
      </c>
      <c r="O26" s="130">
        <v>2373512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13196073.939999999</v>
      </c>
      <c r="K27" s="38">
        <v>0</v>
      </c>
      <c r="L27" s="129">
        <v>13196073.939999999</v>
      </c>
      <c r="M27" s="123"/>
      <c r="N27" s="38">
        <v>362923</v>
      </c>
      <c r="O27" s="130">
        <v>13558997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5852329.6299999999</v>
      </c>
      <c r="K28" s="38">
        <v>0</v>
      </c>
      <c r="L28" s="129">
        <v>5852329.6299999999</v>
      </c>
      <c r="M28" s="123"/>
      <c r="N28" s="38">
        <v>310785</v>
      </c>
      <c r="O28" s="130">
        <v>6163115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4196776.83</v>
      </c>
      <c r="K29" s="38">
        <v>0</v>
      </c>
      <c r="L29" s="129">
        <v>4196776.83</v>
      </c>
      <c r="M29" s="123"/>
      <c r="N29" s="38">
        <v>14849</v>
      </c>
      <c r="O29" s="130">
        <v>4211626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3650464.83</v>
      </c>
      <c r="K30" s="46">
        <v>0</v>
      </c>
      <c r="L30" s="134">
        <v>3650464.83</v>
      </c>
      <c r="M30" s="123"/>
      <c r="N30" s="46">
        <v>0</v>
      </c>
      <c r="O30" s="135">
        <v>3650465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88035512.532999992</v>
      </c>
      <c r="K32" s="137">
        <v>0</v>
      </c>
      <c r="L32" s="138">
        <v>88035514</v>
      </c>
      <c r="M32" s="144"/>
      <c r="N32" s="137">
        <v>2551200</v>
      </c>
      <c r="O32" s="139">
        <v>90586714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314</v>
      </c>
      <c r="E34" s="29"/>
      <c r="F34" s="11"/>
      <c r="G34" s="11"/>
      <c r="H34" s="11"/>
      <c r="I34" s="12"/>
      <c r="J34" s="162">
        <v>-74109704.622999996</v>
      </c>
      <c r="K34" s="145">
        <v>0</v>
      </c>
      <c r="L34" s="146">
        <v>-74109706</v>
      </c>
      <c r="M34" s="53"/>
      <c r="N34" s="145">
        <v>-2442520</v>
      </c>
      <c r="O34" s="147">
        <v>-76552226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33514920.580000002</v>
      </c>
      <c r="K37" s="121">
        <v>0</v>
      </c>
      <c r="L37" s="126">
        <v>33514920.580000002</v>
      </c>
      <c r="M37" s="37"/>
      <c r="N37" s="121">
        <v>0</v>
      </c>
      <c r="O37" s="127">
        <v>33514921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3997735.38</v>
      </c>
      <c r="K38" s="38">
        <v>0</v>
      </c>
      <c r="L38" s="129">
        <v>3997735.38</v>
      </c>
      <c r="M38" s="37"/>
      <c r="N38" s="64">
        <v>0</v>
      </c>
      <c r="O38" s="130">
        <v>3997735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32971569.400000002</v>
      </c>
      <c r="K39" s="38">
        <v>0</v>
      </c>
      <c r="L39" s="129">
        <v>32971569.400000002</v>
      </c>
      <c r="M39" s="37"/>
      <c r="N39" s="64">
        <v>1923751</v>
      </c>
      <c r="O39" s="130">
        <v>34895320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25753.690000000002</v>
      </c>
      <c r="K40" s="38">
        <v>0</v>
      </c>
      <c r="L40" s="129">
        <v>25753.690000000002</v>
      </c>
      <c r="M40" s="37"/>
      <c r="N40" s="64">
        <v>0</v>
      </c>
      <c r="O40" s="130">
        <v>25754</v>
      </c>
      <c r="P40" s="65"/>
    </row>
    <row r="41" spans="1:16" s="32" customFormat="1">
      <c r="A41" s="9" t="s">
        <v>61</v>
      </c>
      <c r="B41" s="57" t="s">
        <v>59</v>
      </c>
      <c r="C41" s="148" t="s">
        <v>320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3973407</v>
      </c>
      <c r="O41" s="130">
        <v>3973407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0</v>
      </c>
      <c r="K42" s="38">
        <v>0</v>
      </c>
      <c r="L42" s="129">
        <v>0</v>
      </c>
      <c r="M42" s="37"/>
      <c r="N42" s="64">
        <v>17307</v>
      </c>
      <c r="O42" s="130">
        <v>17307</v>
      </c>
      <c r="P42" s="65"/>
    </row>
    <row r="43" spans="1:16" s="32" customFormat="1">
      <c r="A43" s="9" t="s">
        <v>64</v>
      </c>
      <c r="B43" s="57" t="s">
        <v>65</v>
      </c>
      <c r="C43" s="30" t="s">
        <v>321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0</v>
      </c>
      <c r="K44" s="38">
        <v>0</v>
      </c>
      <c r="L44" s="129">
        <v>0</v>
      </c>
      <c r="M44" s="37"/>
      <c r="N44" s="64">
        <v>0</v>
      </c>
      <c r="O44" s="130">
        <v>0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70509979.049999997</v>
      </c>
      <c r="K47" s="145">
        <v>0</v>
      </c>
      <c r="L47" s="146">
        <v>70509979</v>
      </c>
      <c r="M47" s="47"/>
      <c r="N47" s="145">
        <v>5914465</v>
      </c>
      <c r="O47" s="147">
        <v>76424444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317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-3599725.5729999989</v>
      </c>
      <c r="K50" s="145">
        <v>0</v>
      </c>
      <c r="L50" s="146">
        <v>-3599727</v>
      </c>
      <c r="M50" s="47"/>
      <c r="N50" s="145">
        <v>3471945</v>
      </c>
      <c r="O50" s="147">
        <v>-127782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248521.60000000001</v>
      </c>
      <c r="K52" s="121">
        <v>0</v>
      </c>
      <c r="L52" s="126">
        <v>248521.60000000001</v>
      </c>
      <c r="M52" s="37"/>
      <c r="N52" s="121">
        <v>0</v>
      </c>
      <c r="O52" s="127">
        <v>248522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2404848.41</v>
      </c>
      <c r="K53" s="38">
        <v>0</v>
      </c>
      <c r="L53" s="129">
        <v>2404848.41</v>
      </c>
      <c r="M53" s="123"/>
      <c r="N53" s="38">
        <v>0</v>
      </c>
      <c r="O53" s="130">
        <v>2404848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318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2653370.0100000002</v>
      </c>
      <c r="K57" s="137">
        <v>0</v>
      </c>
      <c r="L57" s="139">
        <v>2653370</v>
      </c>
      <c r="M57" s="144"/>
      <c r="N57" s="137">
        <v>0</v>
      </c>
      <c r="O57" s="139">
        <v>2653370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319</v>
      </c>
      <c r="D59" s="29"/>
      <c r="E59" s="29"/>
      <c r="F59" s="11"/>
      <c r="G59" s="11"/>
      <c r="H59" s="11"/>
      <c r="I59" s="12"/>
      <c r="J59" s="156">
        <v>-946355.56299999868</v>
      </c>
      <c r="K59" s="145">
        <v>0</v>
      </c>
      <c r="L59" s="147">
        <v>-946357</v>
      </c>
      <c r="M59" s="75"/>
      <c r="N59" s="145">
        <v>3471945</v>
      </c>
      <c r="O59" s="147">
        <v>2525588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74895203</v>
      </c>
      <c r="M61" s="37"/>
      <c r="N61" s="79">
        <v>36734749</v>
      </c>
      <c r="O61" s="129">
        <v>111629952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74895203</v>
      </c>
      <c r="M64" s="75"/>
      <c r="N64" s="73">
        <v>36734749</v>
      </c>
      <c r="O64" s="73">
        <v>111629952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73948846</v>
      </c>
      <c r="M66" s="75"/>
      <c r="N66" s="73">
        <v>40206694</v>
      </c>
      <c r="O66" s="73">
        <v>114155540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-2</v>
      </c>
      <c r="M69" s="91"/>
      <c r="N69" s="92">
        <v>0</v>
      </c>
      <c r="O69" s="92">
        <v>0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47" priority="9" operator="notEqual">
      <formula>0</formula>
    </cfRule>
    <cfRule type="cellIs" dxfId="46" priority="10" operator="equal">
      <formula>0</formula>
    </cfRule>
  </conditionalFormatting>
  <conditionalFormatting sqref="O69">
    <cfRule type="cellIs" dxfId="45" priority="3" operator="notEqual">
      <formula>0</formula>
    </cfRule>
    <cfRule type="cellIs" dxfId="44" priority="4" operator="equal">
      <formula>0</formula>
    </cfRule>
  </conditionalFormatting>
  <conditionalFormatting sqref="J69">
    <cfRule type="cellIs" dxfId="43" priority="1" operator="notEqual">
      <formula>0</formula>
    </cfRule>
    <cfRule type="cellIs" dxfId="4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119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2911222</v>
      </c>
      <c r="G11" s="222"/>
      <c r="H11" s="34"/>
      <c r="I11" s="30"/>
      <c r="J11" s="157">
        <v>8229146.3699999992</v>
      </c>
      <c r="K11" s="121">
        <v>0</v>
      </c>
      <c r="L11" s="126">
        <v>8229146.3699999992</v>
      </c>
      <c r="M11" s="122"/>
      <c r="N11" s="121">
        <v>0</v>
      </c>
      <c r="O11" s="127">
        <v>8229146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859577.44</v>
      </c>
      <c r="K12" s="38">
        <v>0</v>
      </c>
      <c r="L12" s="129">
        <v>859577.44</v>
      </c>
      <c r="M12" s="123"/>
      <c r="N12" s="38">
        <v>0</v>
      </c>
      <c r="O12" s="130">
        <v>859577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461352.39999999997</v>
      </c>
      <c r="K13" s="38">
        <v>0</v>
      </c>
      <c r="L13" s="129">
        <v>461352.39999999997</v>
      </c>
      <c r="M13" s="123"/>
      <c r="N13" s="38">
        <v>0</v>
      </c>
      <c r="O13" s="130">
        <v>461352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0</v>
      </c>
      <c r="K14" s="38">
        <v>0</v>
      </c>
      <c r="L14" s="129">
        <v>0</v>
      </c>
      <c r="M14" s="123"/>
      <c r="N14" s="38">
        <v>0</v>
      </c>
      <c r="O14" s="130">
        <v>0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0</v>
      </c>
      <c r="K15" s="38">
        <v>0</v>
      </c>
      <c r="L15" s="129">
        <v>0</v>
      </c>
      <c r="M15" s="123"/>
      <c r="N15" s="38">
        <v>0</v>
      </c>
      <c r="O15" s="130">
        <v>0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412558</v>
      </c>
      <c r="G17" s="222"/>
      <c r="H17" s="43"/>
      <c r="I17" s="29"/>
      <c r="J17" s="128">
        <v>1981738.1600000001</v>
      </c>
      <c r="K17" s="38">
        <v>0</v>
      </c>
      <c r="L17" s="129">
        <v>1981738.1600000001</v>
      </c>
      <c r="M17" s="123"/>
      <c r="N17" s="38">
        <v>0</v>
      </c>
      <c r="O17" s="130">
        <v>1981738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35318.230000000003</v>
      </c>
      <c r="K18" s="46">
        <v>0</v>
      </c>
      <c r="L18" s="134">
        <v>35318.230000000003</v>
      </c>
      <c r="M18" s="123"/>
      <c r="N18" s="46">
        <v>460447</v>
      </c>
      <c r="O18" s="135">
        <v>495765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11567132.6</v>
      </c>
      <c r="K20" s="137">
        <v>0</v>
      </c>
      <c r="L20" s="138">
        <v>11567131</v>
      </c>
      <c r="M20" s="53"/>
      <c r="N20" s="137">
        <v>460447</v>
      </c>
      <c r="O20" s="139">
        <v>12027578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30498706.250000004</v>
      </c>
      <c r="K24" s="121">
        <v>0</v>
      </c>
      <c r="L24" s="143">
        <v>30498706.250000004</v>
      </c>
      <c r="M24" s="123"/>
      <c r="N24" s="121">
        <v>0</v>
      </c>
      <c r="O24" s="127">
        <v>30498706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6132540.75</v>
      </c>
      <c r="K25" s="38">
        <v>0</v>
      </c>
      <c r="L25" s="129">
        <v>6132540.75</v>
      </c>
      <c r="M25" s="123"/>
      <c r="N25" s="38">
        <v>344407</v>
      </c>
      <c r="O25" s="130">
        <v>6476948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1031020.08</v>
      </c>
      <c r="K26" s="38">
        <v>0</v>
      </c>
      <c r="L26" s="129">
        <v>1031020.08</v>
      </c>
      <c r="M26" s="123"/>
      <c r="N26" s="38">
        <v>0</v>
      </c>
      <c r="O26" s="130">
        <v>1031020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4802324.9399999995</v>
      </c>
      <c r="K27" s="38">
        <v>0</v>
      </c>
      <c r="L27" s="129">
        <v>4802324.9399999995</v>
      </c>
      <c r="M27" s="123"/>
      <c r="N27" s="38">
        <v>51875</v>
      </c>
      <c r="O27" s="130">
        <v>4854200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2008633.2599999998</v>
      </c>
      <c r="K28" s="38">
        <v>0</v>
      </c>
      <c r="L28" s="129">
        <v>2008633.2599999998</v>
      </c>
      <c r="M28" s="123"/>
      <c r="N28" s="38">
        <v>190560</v>
      </c>
      <c r="O28" s="130">
        <v>2199193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5092216.88</v>
      </c>
      <c r="K29" s="38">
        <v>-1</v>
      </c>
      <c r="L29" s="129">
        <v>5092215.88</v>
      </c>
      <c r="M29" s="123"/>
      <c r="N29" s="38">
        <v>0</v>
      </c>
      <c r="O29" s="130">
        <v>5092216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2352008</v>
      </c>
      <c r="K30" s="46">
        <v>0</v>
      </c>
      <c r="L30" s="134">
        <v>2352008</v>
      </c>
      <c r="M30" s="123"/>
      <c r="N30" s="46">
        <v>0</v>
      </c>
      <c r="O30" s="135">
        <v>2352008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51917450.159999996</v>
      </c>
      <c r="K32" s="137">
        <v>-1</v>
      </c>
      <c r="L32" s="138">
        <v>51917449</v>
      </c>
      <c r="M32" s="144"/>
      <c r="N32" s="137">
        <v>586842</v>
      </c>
      <c r="O32" s="139">
        <v>52504291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314</v>
      </c>
      <c r="E34" s="29"/>
      <c r="F34" s="11"/>
      <c r="G34" s="11"/>
      <c r="H34" s="11"/>
      <c r="I34" s="12"/>
      <c r="J34" s="162">
        <v>-40350317.559999995</v>
      </c>
      <c r="K34" s="145">
        <v>1</v>
      </c>
      <c r="L34" s="146">
        <v>-40350318</v>
      </c>
      <c r="M34" s="53"/>
      <c r="N34" s="145">
        <v>-126395</v>
      </c>
      <c r="O34" s="147">
        <v>-40476713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24943342</v>
      </c>
      <c r="K37" s="121">
        <v>0</v>
      </c>
      <c r="L37" s="126">
        <v>24943342</v>
      </c>
      <c r="M37" s="37"/>
      <c r="N37" s="121">
        <v>0</v>
      </c>
      <c r="O37" s="127">
        <v>24943342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10469149.74</v>
      </c>
      <c r="K38" s="38">
        <v>0</v>
      </c>
      <c r="L38" s="129">
        <v>10469149.74</v>
      </c>
      <c r="M38" s="37"/>
      <c r="N38" s="64">
        <v>0</v>
      </c>
      <c r="O38" s="130">
        <v>10469150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6732720.9400000004</v>
      </c>
      <c r="K39" s="38">
        <v>0</v>
      </c>
      <c r="L39" s="129">
        <v>6732720.9400000004</v>
      </c>
      <c r="M39" s="37"/>
      <c r="N39" s="64">
        <v>0</v>
      </c>
      <c r="O39" s="130">
        <v>6732721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387152.12</v>
      </c>
      <c r="K40" s="38">
        <v>0</v>
      </c>
      <c r="L40" s="129">
        <v>387152.12</v>
      </c>
      <c r="M40" s="37"/>
      <c r="N40" s="64">
        <v>1935331</v>
      </c>
      <c r="O40" s="130">
        <v>2322483</v>
      </c>
      <c r="P40" s="65"/>
    </row>
    <row r="41" spans="1:16" s="32" customFormat="1">
      <c r="A41" s="9" t="s">
        <v>61</v>
      </c>
      <c r="B41" s="57" t="s">
        <v>59</v>
      </c>
      <c r="C41" s="148" t="s">
        <v>322</v>
      </c>
      <c r="D41" s="149"/>
      <c r="E41" s="150"/>
      <c r="F41" s="150"/>
      <c r="G41" s="29"/>
      <c r="H41" s="11"/>
      <c r="I41" s="12"/>
      <c r="J41" s="128">
        <v>-1106380.17</v>
      </c>
      <c r="K41" s="38">
        <v>0</v>
      </c>
      <c r="L41" s="129">
        <v>-1106380.17</v>
      </c>
      <c r="M41" s="37"/>
      <c r="N41" s="64">
        <v>0</v>
      </c>
      <c r="O41" s="130">
        <v>-1106380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0</v>
      </c>
      <c r="K42" s="38">
        <v>0</v>
      </c>
      <c r="L42" s="129">
        <v>0</v>
      </c>
      <c r="M42" s="37"/>
      <c r="N42" s="64">
        <v>0</v>
      </c>
      <c r="O42" s="130">
        <v>0</v>
      </c>
      <c r="P42" s="65"/>
    </row>
    <row r="43" spans="1:16" s="32" customFormat="1">
      <c r="A43" s="9" t="s">
        <v>64</v>
      </c>
      <c r="B43" s="57" t="s">
        <v>65</v>
      </c>
      <c r="C43" s="30" t="s">
        <v>323</v>
      </c>
      <c r="D43" s="29"/>
      <c r="E43" s="11"/>
      <c r="F43" s="11"/>
      <c r="G43" s="29"/>
      <c r="H43" s="11"/>
      <c r="I43" s="12"/>
      <c r="J43" s="128">
        <v>4963.12</v>
      </c>
      <c r="K43" s="38">
        <v>0</v>
      </c>
      <c r="L43" s="129">
        <v>4963.12</v>
      </c>
      <c r="M43" s="37"/>
      <c r="N43" s="64">
        <v>0</v>
      </c>
      <c r="O43" s="130">
        <v>4963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0</v>
      </c>
      <c r="K44" s="38">
        <v>0</v>
      </c>
      <c r="L44" s="129">
        <v>0</v>
      </c>
      <c r="M44" s="37"/>
      <c r="N44" s="64">
        <v>0</v>
      </c>
      <c r="O44" s="130">
        <v>0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41430947.749999993</v>
      </c>
      <c r="K47" s="145">
        <v>0</v>
      </c>
      <c r="L47" s="146">
        <v>41430948</v>
      </c>
      <c r="M47" s="47"/>
      <c r="N47" s="145">
        <v>1935331</v>
      </c>
      <c r="O47" s="147">
        <v>43366279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334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1080630.1899999976</v>
      </c>
      <c r="K50" s="145">
        <v>1</v>
      </c>
      <c r="L50" s="146">
        <v>1080630</v>
      </c>
      <c r="M50" s="47"/>
      <c r="N50" s="145">
        <v>1808936</v>
      </c>
      <c r="O50" s="147">
        <v>2889566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152000</v>
      </c>
      <c r="K52" s="121">
        <v>0</v>
      </c>
      <c r="L52" s="126">
        <v>152000</v>
      </c>
      <c r="M52" s="37"/>
      <c r="N52" s="121">
        <v>0</v>
      </c>
      <c r="O52" s="127">
        <v>152000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1109755.28</v>
      </c>
      <c r="K53" s="38">
        <v>0</v>
      </c>
      <c r="L53" s="129">
        <v>1109755.28</v>
      </c>
      <c r="M53" s="123"/>
      <c r="N53" s="38">
        <v>0</v>
      </c>
      <c r="O53" s="130">
        <v>1109755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331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223336</v>
      </c>
      <c r="O55" s="135">
        <v>223336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1261755.28</v>
      </c>
      <c r="K57" s="137">
        <v>0</v>
      </c>
      <c r="L57" s="139">
        <v>1261755</v>
      </c>
      <c r="M57" s="144"/>
      <c r="N57" s="137">
        <v>223336</v>
      </c>
      <c r="O57" s="139">
        <v>1485091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326</v>
      </c>
      <c r="D59" s="29"/>
      <c r="E59" s="29"/>
      <c r="F59" s="11"/>
      <c r="G59" s="11"/>
      <c r="H59" s="11"/>
      <c r="I59" s="12"/>
      <c r="J59" s="156">
        <v>2342385.4699999979</v>
      </c>
      <c r="K59" s="145">
        <v>1</v>
      </c>
      <c r="L59" s="147">
        <v>2342385</v>
      </c>
      <c r="M59" s="75"/>
      <c r="N59" s="145">
        <v>2032272</v>
      </c>
      <c r="O59" s="147">
        <v>4374657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59417970</v>
      </c>
      <c r="M61" s="37"/>
      <c r="N61" s="79">
        <v>5745760</v>
      </c>
      <c r="O61" s="129">
        <v>65163730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>
        <v>0</v>
      </c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59417970</v>
      </c>
      <c r="M64" s="75"/>
      <c r="N64" s="73">
        <v>5745760</v>
      </c>
      <c r="O64" s="73">
        <v>65163730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61760355</v>
      </c>
      <c r="M66" s="75"/>
      <c r="N66" s="73">
        <v>7778032</v>
      </c>
      <c r="O66" s="73">
        <v>69538387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1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41" priority="9" operator="notEqual">
      <formula>0</formula>
    </cfRule>
    <cfRule type="cellIs" dxfId="40" priority="10" operator="equal">
      <formula>0</formula>
    </cfRule>
  </conditionalFormatting>
  <conditionalFormatting sqref="O69">
    <cfRule type="cellIs" dxfId="39" priority="3" operator="notEqual">
      <formula>0</formula>
    </cfRule>
    <cfRule type="cellIs" dxfId="38" priority="4" operator="equal">
      <formula>0</formula>
    </cfRule>
  </conditionalFormatting>
  <conditionalFormatting sqref="J69">
    <cfRule type="cellIs" dxfId="37" priority="1" operator="notEqual">
      <formula>0</formula>
    </cfRule>
    <cfRule type="cellIs" dxfId="36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94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23" width="11.140625" style="4"/>
    <col min="24" max="30" width="11.140625" style="4" customWidth="1"/>
    <col min="31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120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3.1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26159107.850000001</v>
      </c>
      <c r="G11" s="222"/>
      <c r="H11" s="34"/>
      <c r="I11" s="30"/>
      <c r="J11" s="157">
        <v>36566768.049999997</v>
      </c>
      <c r="K11" s="121">
        <v>0</v>
      </c>
      <c r="L11" s="126">
        <v>36566768.049999997</v>
      </c>
      <c r="M11" s="122"/>
      <c r="N11" s="121">
        <v>0</v>
      </c>
      <c r="O11" s="127">
        <v>36566768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453945.53</v>
      </c>
      <c r="K12" s="38">
        <v>0</v>
      </c>
      <c r="L12" s="129">
        <v>453945.53</v>
      </c>
      <c r="M12" s="123"/>
      <c r="N12" s="38">
        <v>0</v>
      </c>
      <c r="O12" s="130">
        <v>453946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1478397.7400000002</v>
      </c>
      <c r="K13" s="38">
        <v>0</v>
      </c>
      <c r="L13" s="129">
        <v>1478397.7400000002</v>
      </c>
      <c r="M13" s="123"/>
      <c r="N13" s="38">
        <v>0</v>
      </c>
      <c r="O13" s="130">
        <v>1478398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535974.16</v>
      </c>
      <c r="K14" s="38">
        <v>0</v>
      </c>
      <c r="L14" s="129">
        <v>535974.16</v>
      </c>
      <c r="M14" s="123"/>
      <c r="N14" s="38">
        <v>0</v>
      </c>
      <c r="O14" s="130">
        <v>535974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686296.18</v>
      </c>
      <c r="K15" s="38">
        <v>0</v>
      </c>
      <c r="L15" s="129">
        <v>686296.18</v>
      </c>
      <c r="M15" s="123"/>
      <c r="N15" s="38">
        <v>0</v>
      </c>
      <c r="O15" s="130">
        <v>686296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1635753.8</v>
      </c>
      <c r="K17" s="38">
        <v>0</v>
      </c>
      <c r="L17" s="129">
        <v>1635753.8</v>
      </c>
      <c r="M17" s="123"/>
      <c r="N17" s="38">
        <v>0</v>
      </c>
      <c r="O17" s="130">
        <v>1635754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1048212.7400000002</v>
      </c>
      <c r="K18" s="46">
        <v>52075</v>
      </c>
      <c r="L18" s="134">
        <v>1100287.7400000002</v>
      </c>
      <c r="M18" s="123"/>
      <c r="N18" s="46">
        <v>5717229</v>
      </c>
      <c r="O18" s="135">
        <v>6817517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42405348.199999996</v>
      </c>
      <c r="K20" s="137">
        <v>52075</v>
      </c>
      <c r="L20" s="138">
        <v>42457424</v>
      </c>
      <c r="M20" s="53"/>
      <c r="N20" s="137">
        <v>5717229</v>
      </c>
      <c r="O20" s="139">
        <v>48174653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123217595.69999999</v>
      </c>
      <c r="K24" s="121">
        <v>0</v>
      </c>
      <c r="L24" s="143">
        <v>123217595.69999999</v>
      </c>
      <c r="M24" s="123"/>
      <c r="N24" s="121">
        <v>0</v>
      </c>
      <c r="O24" s="127">
        <v>123217596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41971454.399999999</v>
      </c>
      <c r="K25" s="38">
        <v>0</v>
      </c>
      <c r="L25" s="129">
        <v>41971454.399999999</v>
      </c>
      <c r="M25" s="123"/>
      <c r="N25" s="38">
        <v>4157136</v>
      </c>
      <c r="O25" s="130">
        <v>46128590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5868179.9699999997</v>
      </c>
      <c r="K26" s="38">
        <v>0</v>
      </c>
      <c r="L26" s="129">
        <v>5868179.9699999997</v>
      </c>
      <c r="M26" s="123"/>
      <c r="N26" s="38">
        <v>0</v>
      </c>
      <c r="O26" s="130">
        <v>5868180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9939676.629999999</v>
      </c>
      <c r="K27" s="38">
        <v>0</v>
      </c>
      <c r="L27" s="129">
        <v>9939676.629999999</v>
      </c>
      <c r="M27" s="123"/>
      <c r="N27" s="38">
        <v>2367876</v>
      </c>
      <c r="O27" s="130">
        <v>12307553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6970313.9000000004</v>
      </c>
      <c r="K28" s="38">
        <v>0</v>
      </c>
      <c r="L28" s="129">
        <v>6970313.9000000004</v>
      </c>
      <c r="M28" s="123"/>
      <c r="N28" s="38">
        <v>0</v>
      </c>
      <c r="O28" s="130">
        <v>6970314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17964753.330000002</v>
      </c>
      <c r="K29" s="38">
        <v>0</v>
      </c>
      <c r="L29" s="129">
        <v>17964753.330000002</v>
      </c>
      <c r="M29" s="123"/>
      <c r="N29" s="38">
        <v>25952</v>
      </c>
      <c r="O29" s="130">
        <v>17990705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11425004.439999999</v>
      </c>
      <c r="K30" s="46">
        <v>0</v>
      </c>
      <c r="L30" s="134">
        <v>11425004.439999999</v>
      </c>
      <c r="M30" s="123"/>
      <c r="N30" s="46">
        <v>0</v>
      </c>
      <c r="O30" s="135">
        <v>11425004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217356978.37</v>
      </c>
      <c r="K32" s="137">
        <v>0</v>
      </c>
      <c r="L32" s="138">
        <v>217356978</v>
      </c>
      <c r="M32" s="144"/>
      <c r="N32" s="137">
        <v>6550964</v>
      </c>
      <c r="O32" s="139">
        <v>223907942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314</v>
      </c>
      <c r="E34" s="29"/>
      <c r="F34" s="11"/>
      <c r="G34" s="11"/>
      <c r="H34" s="11"/>
      <c r="I34" s="12"/>
      <c r="J34" s="162">
        <v>-174951630.17000002</v>
      </c>
      <c r="K34" s="145">
        <v>52075</v>
      </c>
      <c r="L34" s="146">
        <v>-174899554</v>
      </c>
      <c r="M34" s="53"/>
      <c r="N34" s="145">
        <v>-833735</v>
      </c>
      <c r="O34" s="147">
        <v>-175733289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73703010.930000007</v>
      </c>
      <c r="K37" s="121">
        <v>0</v>
      </c>
      <c r="L37" s="126">
        <v>73703010.930000007</v>
      </c>
      <c r="M37" s="37"/>
      <c r="N37" s="121">
        <v>0</v>
      </c>
      <c r="O37" s="127">
        <v>73703011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21200027.600000001</v>
      </c>
      <c r="K38" s="38">
        <v>39069378.43</v>
      </c>
      <c r="L38" s="129">
        <v>60269406.030000001</v>
      </c>
      <c r="M38" s="37"/>
      <c r="N38" s="64">
        <v>0</v>
      </c>
      <c r="O38" s="130">
        <v>60269406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66524037.469999991</v>
      </c>
      <c r="K39" s="38">
        <v>-39069378.43</v>
      </c>
      <c r="L39" s="129">
        <v>27454659.039999992</v>
      </c>
      <c r="M39" s="37"/>
      <c r="N39" s="64">
        <v>88211</v>
      </c>
      <c r="O39" s="130">
        <v>27542870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151615.24000000002</v>
      </c>
      <c r="K40" s="38">
        <v>0</v>
      </c>
      <c r="L40" s="129">
        <v>151615.24000000002</v>
      </c>
      <c r="M40" s="37"/>
      <c r="N40" s="64">
        <v>177307</v>
      </c>
      <c r="O40" s="130">
        <v>328922</v>
      </c>
      <c r="P40" s="65"/>
    </row>
    <row r="41" spans="1:16" s="32" customFormat="1">
      <c r="A41" s="9" t="s">
        <v>61</v>
      </c>
      <c r="B41" s="57" t="s">
        <v>59</v>
      </c>
      <c r="C41" s="148" t="s">
        <v>315</v>
      </c>
      <c r="D41" s="149"/>
      <c r="E41" s="150"/>
      <c r="F41" s="150"/>
      <c r="G41" s="29"/>
      <c r="H41" s="11"/>
      <c r="I41" s="12"/>
      <c r="J41" s="128">
        <v>-124432.56</v>
      </c>
      <c r="K41" s="38">
        <v>0</v>
      </c>
      <c r="L41" s="129">
        <v>-124432.56</v>
      </c>
      <c r="M41" s="37"/>
      <c r="N41" s="64">
        <v>28881540</v>
      </c>
      <c r="O41" s="130">
        <v>28757107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0</v>
      </c>
      <c r="K42" s="38">
        <v>0</v>
      </c>
      <c r="L42" s="129">
        <v>0</v>
      </c>
      <c r="M42" s="37"/>
      <c r="N42" s="64">
        <v>0</v>
      </c>
      <c r="O42" s="130">
        <v>0</v>
      </c>
      <c r="P42" s="65"/>
    </row>
    <row r="43" spans="1:16" s="32" customFormat="1">
      <c r="A43" s="9" t="s">
        <v>64</v>
      </c>
      <c r="B43" s="57" t="s">
        <v>65</v>
      </c>
      <c r="C43" s="30" t="s">
        <v>323</v>
      </c>
      <c r="D43" s="29"/>
      <c r="E43" s="11"/>
      <c r="F43" s="11"/>
      <c r="G43" s="29"/>
      <c r="H43" s="11"/>
      <c r="I43" s="12"/>
      <c r="J43" s="128">
        <v>1984195.45</v>
      </c>
      <c r="K43" s="38"/>
      <c r="L43" s="129">
        <v>1984195.45</v>
      </c>
      <c r="M43" s="37"/>
      <c r="N43" s="64">
        <v>0</v>
      </c>
      <c r="O43" s="130">
        <v>1984195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-821382.62000000011</v>
      </c>
      <c r="K44" s="38">
        <v>0</v>
      </c>
      <c r="L44" s="129">
        <v>-821382.62000000011</v>
      </c>
      <c r="M44" s="37"/>
      <c r="N44" s="64">
        <v>0</v>
      </c>
      <c r="O44" s="130">
        <v>-821383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162617071.50999999</v>
      </c>
      <c r="K47" s="145">
        <v>0</v>
      </c>
      <c r="L47" s="146">
        <v>162617070</v>
      </c>
      <c r="M47" s="47"/>
      <c r="N47" s="145">
        <v>29147058</v>
      </c>
      <c r="O47" s="147">
        <v>191764128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317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-12334558.660000026</v>
      </c>
      <c r="K50" s="145">
        <v>52075</v>
      </c>
      <c r="L50" s="146">
        <v>-12282484</v>
      </c>
      <c r="M50" s="47"/>
      <c r="N50" s="145">
        <v>28313323</v>
      </c>
      <c r="O50" s="147">
        <v>16030839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637600</v>
      </c>
      <c r="K52" s="121">
        <v>0</v>
      </c>
      <c r="L52" s="126">
        <v>637600</v>
      </c>
      <c r="M52" s="37"/>
      <c r="N52" s="121">
        <v>0</v>
      </c>
      <c r="O52" s="127">
        <v>637600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6958686.71</v>
      </c>
      <c r="K53" s="38"/>
      <c r="L53" s="129">
        <v>6958686.71</v>
      </c>
      <c r="M53" s="123"/>
      <c r="N53" s="38">
        <v>0</v>
      </c>
      <c r="O53" s="130">
        <v>6958687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621435</v>
      </c>
      <c r="O54" s="130">
        <v>621435</v>
      </c>
      <c r="P54" s="39"/>
    </row>
    <row r="55" spans="1:16">
      <c r="A55" s="40" t="s">
        <v>81</v>
      </c>
      <c r="B55" s="41" t="s">
        <v>79</v>
      </c>
      <c r="C55" s="60" t="s">
        <v>318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7596286.71</v>
      </c>
      <c r="K57" s="137">
        <v>0</v>
      </c>
      <c r="L57" s="139">
        <v>7596287</v>
      </c>
      <c r="M57" s="144"/>
      <c r="N57" s="137">
        <v>621435</v>
      </c>
      <c r="O57" s="139">
        <v>8217722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319</v>
      </c>
      <c r="D59" s="29"/>
      <c r="E59" s="29"/>
      <c r="F59" s="11"/>
      <c r="G59" s="11"/>
      <c r="H59" s="11"/>
      <c r="I59" s="12"/>
      <c r="J59" s="156">
        <v>-4738271.9500000263</v>
      </c>
      <c r="K59" s="145">
        <v>52075</v>
      </c>
      <c r="L59" s="147">
        <v>-4686197</v>
      </c>
      <c r="M59" s="75"/>
      <c r="N59" s="145">
        <v>28934758</v>
      </c>
      <c r="O59" s="147">
        <v>24248561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195730142</v>
      </c>
      <c r="M61" s="37"/>
      <c r="N61" s="79">
        <v>69794022</v>
      </c>
      <c r="O61" s="129">
        <v>265524164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>
        <v>-1033730</v>
      </c>
      <c r="O62" s="134">
        <v>-1033730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195730142</v>
      </c>
      <c r="M64" s="75"/>
      <c r="N64" s="73">
        <v>68760292</v>
      </c>
      <c r="O64" s="73">
        <v>264490434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191043945</v>
      </c>
      <c r="M66" s="75"/>
      <c r="N66" s="73">
        <v>97695050</v>
      </c>
      <c r="O66" s="73">
        <v>288738995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1</v>
      </c>
      <c r="M69" s="91"/>
      <c r="N69" s="92">
        <v>0</v>
      </c>
      <c r="O69" s="92">
        <v>2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A93" s="9"/>
      <c r="B93" s="98"/>
    </row>
    <row r="94" spans="1:16">
      <c r="A94" s="4"/>
      <c r="B94" s="57"/>
      <c r="I94" s="4"/>
      <c r="J94" s="4"/>
      <c r="K94" s="4"/>
      <c r="M94" s="4"/>
    </row>
  </sheetData>
  <sheetProtection formatColumns="0" formatRows="0"/>
  <conditionalFormatting sqref="L69 N69">
    <cfRule type="cellIs" dxfId="35" priority="9" operator="notEqual">
      <formula>0</formula>
    </cfRule>
    <cfRule type="cellIs" dxfId="34" priority="10" operator="equal">
      <formula>0</formula>
    </cfRule>
  </conditionalFormatting>
  <conditionalFormatting sqref="O69">
    <cfRule type="cellIs" dxfId="33" priority="3" operator="notEqual">
      <formula>0</formula>
    </cfRule>
    <cfRule type="cellIs" dxfId="32" priority="4" operator="equal">
      <formula>0</formula>
    </cfRule>
  </conditionalFormatting>
  <conditionalFormatting sqref="J69">
    <cfRule type="cellIs" dxfId="31" priority="1" operator="notEqual">
      <formula>0</formula>
    </cfRule>
    <cfRule type="cellIs" dxfId="30" priority="2" operator="equal">
      <formula>0</formula>
    </cfRule>
  </conditionalFormatting>
  <printOptions horizontalCentered="1"/>
  <pageMargins left="0" right="0" top="0.75" bottom="0.5" header="0.5" footer="0.5"/>
  <pageSetup scale="62" orientation="portrait" r:id="rId1"/>
  <headerFooter>
    <oddHeader xml:space="preserve">&amp;L              Consolidated 19-20 SRECNP REPORT - WIP 10.12.20 YPH&amp;C                                                                                                                                 STPETE&amp;R          </oddHeader>
    <oddFooter>&amp;L&amp;"Arial,Regular"&amp;8&amp;D&amp;R&amp;"Arial,Regular"&amp;8&amp;P of &amp;N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0" width="16" style="8" customWidth="1"/>
    <col min="11" max="11" width="17.7109375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116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2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7853820.1500000004</v>
      </c>
      <c r="G11" s="222"/>
      <c r="H11" s="34"/>
      <c r="I11" s="30"/>
      <c r="J11" s="157">
        <v>25752213.91</v>
      </c>
      <c r="K11" s="121">
        <v>-424913.51</v>
      </c>
      <c r="L11" s="126">
        <v>25327300.399999999</v>
      </c>
      <c r="M11" s="122"/>
      <c r="N11" s="121">
        <v>0</v>
      </c>
      <c r="O11" s="127">
        <v>25327300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21696555.920000002</v>
      </c>
      <c r="K12" s="38">
        <v>-12149932.609999999</v>
      </c>
      <c r="L12" s="129">
        <v>9546623.3100000024</v>
      </c>
      <c r="M12" s="123"/>
      <c r="N12" s="38">
        <v>0</v>
      </c>
      <c r="O12" s="130">
        <v>9546623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593667.43999999994</v>
      </c>
      <c r="K13" s="38">
        <v>0</v>
      </c>
      <c r="L13" s="129">
        <v>593667.43999999994</v>
      </c>
      <c r="M13" s="123"/>
      <c r="N13" s="38">
        <v>0</v>
      </c>
      <c r="O13" s="130">
        <v>593667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314458.99</v>
      </c>
      <c r="K14" s="38">
        <v>0</v>
      </c>
      <c r="L14" s="129">
        <v>314458.99</v>
      </c>
      <c r="M14" s="123"/>
      <c r="N14" s="38">
        <v>40521894</v>
      </c>
      <c r="O14" s="130">
        <v>40836353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501524.73000000004</v>
      </c>
      <c r="K15" s="38">
        <v>0</v>
      </c>
      <c r="L15" s="129">
        <v>501524.73000000004</v>
      </c>
      <c r="M15" s="123"/>
      <c r="N15" s="38">
        <v>0</v>
      </c>
      <c r="O15" s="130">
        <v>501525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562956.86</v>
      </c>
      <c r="K17" s="38">
        <v>0</v>
      </c>
      <c r="L17" s="129">
        <v>562956.86</v>
      </c>
      <c r="M17" s="123"/>
      <c r="N17" s="38">
        <v>0</v>
      </c>
      <c r="O17" s="130">
        <v>562957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188789.93</v>
      </c>
      <c r="K18" s="46">
        <v>0</v>
      </c>
      <c r="L18" s="134">
        <v>188789.93</v>
      </c>
      <c r="M18" s="123"/>
      <c r="N18" s="46">
        <v>560064</v>
      </c>
      <c r="O18" s="135">
        <v>748854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49610167.779999994</v>
      </c>
      <c r="K20" s="137">
        <v>-12574847</v>
      </c>
      <c r="L20" s="138">
        <v>37035321</v>
      </c>
      <c r="M20" s="53"/>
      <c r="N20" s="137">
        <v>41081958</v>
      </c>
      <c r="O20" s="139">
        <v>78117279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72455730.040000007</v>
      </c>
      <c r="K24" s="121">
        <v>0</v>
      </c>
      <c r="L24" s="143">
        <v>72455730.040000007</v>
      </c>
      <c r="M24" s="123"/>
      <c r="N24" s="121">
        <v>0</v>
      </c>
      <c r="O24" s="127">
        <v>72455730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28858563.68</v>
      </c>
      <c r="K25" s="38">
        <v>-12574846.119999999</v>
      </c>
      <c r="L25" s="129">
        <v>16283717.560000001</v>
      </c>
      <c r="M25" s="123"/>
      <c r="N25" s="38">
        <v>845758</v>
      </c>
      <c r="O25" s="130">
        <v>17129476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2226663.1700000004</v>
      </c>
      <c r="K26" s="38">
        <v>0</v>
      </c>
      <c r="L26" s="129">
        <v>2226663.1700000004</v>
      </c>
      <c r="M26" s="123"/>
      <c r="N26" s="38">
        <v>0</v>
      </c>
      <c r="O26" s="130">
        <v>2226663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12177860.360000001</v>
      </c>
      <c r="K27" s="38">
        <v>0</v>
      </c>
      <c r="L27" s="129">
        <v>12177860.360000001</v>
      </c>
      <c r="M27" s="123"/>
      <c r="N27" s="38">
        <v>0</v>
      </c>
      <c r="O27" s="130">
        <v>12177860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5401728.04</v>
      </c>
      <c r="K28" s="38">
        <v>-282356.58</v>
      </c>
      <c r="L28" s="129">
        <v>5119371.46</v>
      </c>
      <c r="M28" s="123"/>
      <c r="N28" s="38">
        <v>747802</v>
      </c>
      <c r="O28" s="130">
        <v>5867173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8564849.4800000004</v>
      </c>
      <c r="K29" s="38">
        <v>0</v>
      </c>
      <c r="L29" s="129">
        <v>8564849.4800000004</v>
      </c>
      <c r="M29" s="123"/>
      <c r="N29" s="38">
        <v>0</v>
      </c>
      <c r="O29" s="130">
        <v>8564849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4878058.08</v>
      </c>
      <c r="K30" s="46">
        <v>0</v>
      </c>
      <c r="L30" s="134">
        <v>4878058.08</v>
      </c>
      <c r="M30" s="123"/>
      <c r="N30" s="46">
        <v>273173</v>
      </c>
      <c r="O30" s="135">
        <v>5151231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134563452.85000002</v>
      </c>
      <c r="K32" s="137">
        <v>-12857202.699999999</v>
      </c>
      <c r="L32" s="138">
        <v>121706249</v>
      </c>
      <c r="M32" s="144"/>
      <c r="N32" s="137">
        <v>1866733</v>
      </c>
      <c r="O32" s="139">
        <v>123572982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324</v>
      </c>
      <c r="E34" s="29"/>
      <c r="F34" s="11"/>
      <c r="G34" s="11"/>
      <c r="H34" s="11"/>
      <c r="I34" s="12"/>
      <c r="J34" s="162">
        <v>-84953285.070000023</v>
      </c>
      <c r="K34" s="145">
        <v>282355.69999999925</v>
      </c>
      <c r="L34" s="146">
        <v>-84670928</v>
      </c>
      <c r="M34" s="53"/>
      <c r="N34" s="145">
        <v>39215225</v>
      </c>
      <c r="O34" s="147">
        <v>-45455703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45027440</v>
      </c>
      <c r="K37" s="121">
        <v>0</v>
      </c>
      <c r="L37" s="126">
        <v>45027440</v>
      </c>
      <c r="M37" s="37"/>
      <c r="N37" s="121">
        <v>0</v>
      </c>
      <c r="O37" s="127">
        <v>45027440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24241526.399999999</v>
      </c>
      <c r="K38" s="38">
        <v>4972741.49</v>
      </c>
      <c r="L38" s="129">
        <v>29214267.890000001</v>
      </c>
      <c r="M38" s="37"/>
      <c r="N38" s="64">
        <v>0</v>
      </c>
      <c r="O38" s="130">
        <v>29214268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6878327.96</v>
      </c>
      <c r="K39" s="38">
        <v>-4972741.49</v>
      </c>
      <c r="L39" s="129">
        <v>1905586.4699999997</v>
      </c>
      <c r="M39" s="37"/>
      <c r="N39" s="64">
        <v>0</v>
      </c>
      <c r="O39" s="130">
        <v>1905586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1085367.5900000001</v>
      </c>
      <c r="K40" s="38">
        <v>0</v>
      </c>
      <c r="L40" s="129">
        <v>1085367.5900000001</v>
      </c>
      <c r="M40" s="37"/>
      <c r="N40" s="64">
        <v>2256783</v>
      </c>
      <c r="O40" s="130">
        <v>3342151</v>
      </c>
      <c r="P40" s="65"/>
    </row>
    <row r="41" spans="1:16" s="32" customFormat="1">
      <c r="A41" s="9" t="s">
        <v>61</v>
      </c>
      <c r="B41" s="57" t="s">
        <v>59</v>
      </c>
      <c r="C41" s="148" t="s">
        <v>322</v>
      </c>
      <c r="D41" s="149"/>
      <c r="E41" s="150"/>
      <c r="F41" s="150"/>
      <c r="G41" s="29"/>
      <c r="H41" s="11"/>
      <c r="I41" s="12"/>
      <c r="J41" s="128">
        <v>-2573999.8200000003</v>
      </c>
      <c r="K41" s="38">
        <v>0</v>
      </c>
      <c r="L41" s="129">
        <v>-2573999.8200000003</v>
      </c>
      <c r="M41" s="37"/>
      <c r="N41" s="64">
        <v>0</v>
      </c>
      <c r="O41" s="130">
        <v>-2574000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0</v>
      </c>
      <c r="K42" s="38"/>
      <c r="L42" s="129">
        <v>0</v>
      </c>
      <c r="M42" s="37"/>
      <c r="N42" s="64">
        <v>0</v>
      </c>
      <c r="O42" s="130">
        <v>0</v>
      </c>
      <c r="P42" s="65"/>
    </row>
    <row r="43" spans="1:16" s="32" customFormat="1">
      <c r="A43" s="9" t="s">
        <v>64</v>
      </c>
      <c r="B43" s="57" t="s">
        <v>65</v>
      </c>
      <c r="C43" s="30" t="s">
        <v>321</v>
      </c>
      <c r="D43" s="29"/>
      <c r="E43" s="11"/>
      <c r="F43" s="11"/>
      <c r="G43" s="29"/>
      <c r="H43" s="11"/>
      <c r="I43" s="12"/>
      <c r="J43" s="128">
        <v>1411.5</v>
      </c>
      <c r="K43" s="38">
        <v>-1411.5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-297500</v>
      </c>
      <c r="K44" s="38">
        <v>0</v>
      </c>
      <c r="L44" s="129">
        <v>-297500</v>
      </c>
      <c r="M44" s="37"/>
      <c r="N44" s="64">
        <v>0</v>
      </c>
      <c r="O44" s="130">
        <v>-297500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-280944.58</v>
      </c>
      <c r="L45" s="134">
        <v>-280944.58</v>
      </c>
      <c r="M45" s="37"/>
      <c r="N45" s="66">
        <v>0</v>
      </c>
      <c r="O45" s="135">
        <v>-280945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74362573.629999995</v>
      </c>
      <c r="K47" s="145">
        <v>-282356.08</v>
      </c>
      <c r="L47" s="146">
        <v>74080217</v>
      </c>
      <c r="M47" s="47"/>
      <c r="N47" s="145">
        <v>2256783</v>
      </c>
      <c r="O47" s="147">
        <v>76337000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317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-10590711.440000027</v>
      </c>
      <c r="K50" s="145">
        <v>-0.3800000007613562</v>
      </c>
      <c r="L50" s="146">
        <v>-10590711</v>
      </c>
      <c r="M50" s="47"/>
      <c r="N50" s="145">
        <v>41472008</v>
      </c>
      <c r="O50" s="147">
        <v>30881297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366000</v>
      </c>
      <c r="K52" s="121">
        <v>0</v>
      </c>
      <c r="L52" s="126">
        <v>366000</v>
      </c>
      <c r="M52" s="37"/>
      <c r="N52" s="121">
        <v>0</v>
      </c>
      <c r="O52" s="127">
        <v>366000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3228239.4499999997</v>
      </c>
      <c r="K53" s="38">
        <v>0</v>
      </c>
      <c r="L53" s="129">
        <v>3228239.4499999997</v>
      </c>
      <c r="M53" s="123"/>
      <c r="N53" s="38">
        <v>0</v>
      </c>
      <c r="O53" s="130">
        <v>3228239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763407</v>
      </c>
      <c r="O54" s="130">
        <v>763407</v>
      </c>
      <c r="P54" s="39"/>
    </row>
    <row r="55" spans="1:16">
      <c r="A55" s="40" t="s">
        <v>81</v>
      </c>
      <c r="B55" s="41" t="s">
        <v>79</v>
      </c>
      <c r="C55" s="60" t="s">
        <v>328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-426649</v>
      </c>
      <c r="O55" s="135">
        <v>-426649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3594239.4499999997</v>
      </c>
      <c r="K57" s="137">
        <v>0</v>
      </c>
      <c r="L57" s="139">
        <v>3594239</v>
      </c>
      <c r="M57" s="144"/>
      <c r="N57" s="137">
        <v>336758</v>
      </c>
      <c r="O57" s="139">
        <v>3930997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319</v>
      </c>
      <c r="D59" s="29"/>
      <c r="E59" s="29"/>
      <c r="F59" s="11"/>
      <c r="G59" s="11"/>
      <c r="H59" s="11"/>
      <c r="I59" s="12"/>
      <c r="J59" s="156">
        <v>-6996471.9900000282</v>
      </c>
      <c r="K59" s="145">
        <v>-0.3800000007613562</v>
      </c>
      <c r="L59" s="147">
        <v>-6996472</v>
      </c>
      <c r="M59" s="75"/>
      <c r="N59" s="145">
        <v>41808766</v>
      </c>
      <c r="O59" s="147">
        <v>34812294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110203794</v>
      </c>
      <c r="M61" s="37"/>
      <c r="N61" s="79">
        <v>57475555</v>
      </c>
      <c r="O61" s="129">
        <v>167679349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110203794</v>
      </c>
      <c r="M64" s="75"/>
      <c r="N64" s="73">
        <v>57475555</v>
      </c>
      <c r="O64" s="73">
        <v>167679349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103207322</v>
      </c>
      <c r="M66" s="75"/>
      <c r="N66" s="73">
        <v>99284321</v>
      </c>
      <c r="O66" s="73">
        <v>202491643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-1</v>
      </c>
      <c r="M69" s="91"/>
      <c r="N69" s="92">
        <v>0</v>
      </c>
      <c r="O69" s="92">
        <v>0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29" priority="9" operator="notEqual">
      <formula>0</formula>
    </cfRule>
    <cfRule type="cellIs" dxfId="28" priority="10" operator="equal">
      <formula>0</formula>
    </cfRule>
  </conditionalFormatting>
  <conditionalFormatting sqref="O69">
    <cfRule type="cellIs" dxfId="27" priority="3" operator="notEqual">
      <formula>0</formula>
    </cfRule>
    <cfRule type="cellIs" dxfId="26" priority="4" operator="equal">
      <formula>0</formula>
    </cfRule>
  </conditionalFormatting>
  <conditionalFormatting sqref="J69">
    <cfRule type="cellIs" dxfId="25" priority="1" operator="notEqual">
      <formula>0</formula>
    </cfRule>
    <cfRule type="cellIs" dxfId="24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117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12619657</v>
      </c>
      <c r="G11" s="222"/>
      <c r="H11" s="34"/>
      <c r="I11" s="30"/>
      <c r="J11" s="157">
        <v>21529408</v>
      </c>
      <c r="K11" s="121"/>
      <c r="L11" s="126">
        <v>21529408</v>
      </c>
      <c r="M11" s="122"/>
      <c r="N11" s="121">
        <v>0</v>
      </c>
      <c r="O11" s="127">
        <v>21529408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3046115</v>
      </c>
      <c r="K12" s="38"/>
      <c r="L12" s="129">
        <v>3046115</v>
      </c>
      <c r="M12" s="123"/>
      <c r="N12" s="38">
        <v>0</v>
      </c>
      <c r="O12" s="130">
        <v>3046115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646915</v>
      </c>
      <c r="K13" s="38"/>
      <c r="L13" s="129">
        <v>646915</v>
      </c>
      <c r="M13" s="123"/>
      <c r="N13" s="38">
        <v>0</v>
      </c>
      <c r="O13" s="130">
        <v>646915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2383308</v>
      </c>
      <c r="K14" s="38">
        <v>4302</v>
      </c>
      <c r="L14" s="129">
        <v>2387610</v>
      </c>
      <c r="M14" s="123"/>
      <c r="N14" s="38">
        <v>0</v>
      </c>
      <c r="O14" s="130">
        <v>2387610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81138</v>
      </c>
      <c r="K15" s="38"/>
      <c r="L15" s="129">
        <v>81138</v>
      </c>
      <c r="M15" s="123"/>
      <c r="N15" s="38">
        <v>0</v>
      </c>
      <c r="O15" s="130">
        <v>81138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/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1309899</v>
      </c>
      <c r="K17" s="38"/>
      <c r="L17" s="129">
        <v>1309899</v>
      </c>
      <c r="M17" s="123"/>
      <c r="N17" s="38">
        <v>0</v>
      </c>
      <c r="O17" s="130">
        <v>1309899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34110</v>
      </c>
      <c r="K18" s="46"/>
      <c r="L18" s="134">
        <v>34110</v>
      </c>
      <c r="M18" s="123"/>
      <c r="N18" s="46">
        <v>2636657</v>
      </c>
      <c r="O18" s="135">
        <v>2670767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29030893</v>
      </c>
      <c r="K20" s="137">
        <v>4302</v>
      </c>
      <c r="L20" s="138">
        <v>29035195</v>
      </c>
      <c r="M20" s="53"/>
      <c r="N20" s="137">
        <v>2636657</v>
      </c>
      <c r="O20" s="139">
        <v>31671852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74802305</v>
      </c>
      <c r="K24" s="121"/>
      <c r="L24" s="143">
        <v>74802305</v>
      </c>
      <c r="M24" s="123"/>
      <c r="N24" s="121">
        <v>582996</v>
      </c>
      <c r="O24" s="127">
        <v>75385301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22017757</v>
      </c>
      <c r="K25" s="38"/>
      <c r="L25" s="129">
        <v>22017757</v>
      </c>
      <c r="M25" s="123"/>
      <c r="N25" s="38">
        <v>2382837</v>
      </c>
      <c r="O25" s="130">
        <v>24400594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2383807</v>
      </c>
      <c r="K26" s="38"/>
      <c r="L26" s="129">
        <v>2383807</v>
      </c>
      <c r="M26" s="123"/>
      <c r="N26" s="38">
        <v>0</v>
      </c>
      <c r="O26" s="130">
        <v>2383807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3809984</v>
      </c>
      <c r="K27" s="38"/>
      <c r="L27" s="129">
        <v>3809984</v>
      </c>
      <c r="M27" s="123"/>
      <c r="N27" s="38">
        <v>291950</v>
      </c>
      <c r="O27" s="130">
        <v>4101934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6188233</v>
      </c>
      <c r="K28" s="38">
        <v>294295</v>
      </c>
      <c r="L28" s="129">
        <v>6482528</v>
      </c>
      <c r="M28" s="123"/>
      <c r="N28" s="38">
        <v>167164</v>
      </c>
      <c r="O28" s="130">
        <v>6649692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9352007</v>
      </c>
      <c r="K29" s="38"/>
      <c r="L29" s="129">
        <v>9352007</v>
      </c>
      <c r="M29" s="123"/>
      <c r="N29" s="38">
        <v>30590</v>
      </c>
      <c r="O29" s="130">
        <v>9382597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7816078</v>
      </c>
      <c r="K30" s="46"/>
      <c r="L30" s="134">
        <v>7816078</v>
      </c>
      <c r="M30" s="123"/>
      <c r="N30" s="46">
        <v>0</v>
      </c>
      <c r="O30" s="135">
        <v>7816078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126370171</v>
      </c>
      <c r="K32" s="137">
        <v>294295</v>
      </c>
      <c r="L32" s="138">
        <v>126664466</v>
      </c>
      <c r="M32" s="144"/>
      <c r="N32" s="137">
        <v>3455537</v>
      </c>
      <c r="O32" s="139">
        <v>130120003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314</v>
      </c>
      <c r="E34" s="29"/>
      <c r="F34" s="11"/>
      <c r="G34" s="11"/>
      <c r="H34" s="11"/>
      <c r="I34" s="12"/>
      <c r="J34" s="162">
        <v>-97339278</v>
      </c>
      <c r="K34" s="145">
        <v>-289993</v>
      </c>
      <c r="L34" s="146">
        <v>-97629271</v>
      </c>
      <c r="M34" s="53"/>
      <c r="N34" s="145">
        <v>-818880</v>
      </c>
      <c r="O34" s="147">
        <v>-98448151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47041502</v>
      </c>
      <c r="K37" s="121">
        <v>0</v>
      </c>
      <c r="L37" s="126">
        <v>47041502</v>
      </c>
      <c r="M37" s="37"/>
      <c r="N37" s="121">
        <v>111179</v>
      </c>
      <c r="O37" s="127">
        <v>47152681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32077596</v>
      </c>
      <c r="K38" s="38"/>
      <c r="L38" s="129">
        <v>32077596</v>
      </c>
      <c r="M38" s="37"/>
      <c r="N38" s="64">
        <v>0</v>
      </c>
      <c r="O38" s="130">
        <v>32077596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11300797</v>
      </c>
      <c r="K39" s="38"/>
      <c r="L39" s="129">
        <v>11300797</v>
      </c>
      <c r="M39" s="37"/>
      <c r="N39" s="64">
        <v>198407</v>
      </c>
      <c r="O39" s="130">
        <v>11499204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95365</v>
      </c>
      <c r="K40" s="38"/>
      <c r="L40" s="129">
        <v>95365</v>
      </c>
      <c r="M40" s="37"/>
      <c r="N40" s="64">
        <v>523167</v>
      </c>
      <c r="O40" s="130">
        <v>618532</v>
      </c>
      <c r="P40" s="65"/>
    </row>
    <row r="41" spans="1:16" s="32" customFormat="1">
      <c r="A41" s="9" t="s">
        <v>61</v>
      </c>
      <c r="B41" s="57" t="s">
        <v>59</v>
      </c>
      <c r="C41" s="148" t="s">
        <v>315</v>
      </c>
      <c r="D41" s="149"/>
      <c r="E41" s="150"/>
      <c r="F41" s="150"/>
      <c r="G41" s="29"/>
      <c r="H41" s="11"/>
      <c r="I41" s="12"/>
      <c r="J41" s="128">
        <v>-220100</v>
      </c>
      <c r="K41" s="38"/>
      <c r="L41" s="129">
        <v>-220100</v>
      </c>
      <c r="M41" s="37"/>
      <c r="N41" s="64">
        <v>4737534</v>
      </c>
      <c r="O41" s="130">
        <v>4517434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142051</v>
      </c>
      <c r="K42" s="38"/>
      <c r="L42" s="129">
        <v>142051</v>
      </c>
      <c r="M42" s="37"/>
      <c r="N42" s="64">
        <v>0</v>
      </c>
      <c r="O42" s="130">
        <v>142051</v>
      </c>
      <c r="P42" s="65"/>
    </row>
    <row r="43" spans="1:16" s="32" customFormat="1">
      <c r="A43" s="9" t="s">
        <v>64</v>
      </c>
      <c r="B43" s="57" t="s">
        <v>65</v>
      </c>
      <c r="C43" s="30" t="s">
        <v>323</v>
      </c>
      <c r="D43" s="29"/>
      <c r="E43" s="11"/>
      <c r="F43" s="11"/>
      <c r="G43" s="29"/>
      <c r="H43" s="11"/>
      <c r="I43" s="12"/>
      <c r="J43" s="128">
        <v>55643</v>
      </c>
      <c r="K43" s="38"/>
      <c r="L43" s="129">
        <v>55643</v>
      </c>
      <c r="M43" s="37"/>
      <c r="N43" s="64">
        <v>0</v>
      </c>
      <c r="O43" s="130">
        <v>55643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-175978</v>
      </c>
      <c r="K44" s="38"/>
      <c r="L44" s="129">
        <v>-175978</v>
      </c>
      <c r="M44" s="37"/>
      <c r="N44" s="64">
        <v>0</v>
      </c>
      <c r="O44" s="130">
        <v>-175978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90316876</v>
      </c>
      <c r="K47" s="145">
        <v>0</v>
      </c>
      <c r="L47" s="146">
        <v>90316876</v>
      </c>
      <c r="M47" s="47"/>
      <c r="N47" s="145">
        <v>5570287</v>
      </c>
      <c r="O47" s="147">
        <v>95887163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317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-7022402</v>
      </c>
      <c r="K50" s="145">
        <v>-289993</v>
      </c>
      <c r="L50" s="146">
        <v>-7312395</v>
      </c>
      <c r="M50" s="47"/>
      <c r="N50" s="145">
        <v>4751407</v>
      </c>
      <c r="O50" s="147">
        <v>-2560988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4961108</v>
      </c>
      <c r="K52" s="121">
        <v>0</v>
      </c>
      <c r="L52" s="126">
        <v>4961108</v>
      </c>
      <c r="M52" s="37"/>
      <c r="N52" s="121">
        <v>0</v>
      </c>
      <c r="O52" s="127">
        <v>4961108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3639946</v>
      </c>
      <c r="K53" s="38">
        <v>-4302</v>
      </c>
      <c r="L53" s="129">
        <v>3635644</v>
      </c>
      <c r="M53" s="123"/>
      <c r="N53" s="38">
        <v>0</v>
      </c>
      <c r="O53" s="130">
        <v>3635644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/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318</v>
      </c>
      <c r="D55" s="29"/>
      <c r="E55" s="11"/>
      <c r="F55" s="11"/>
      <c r="G55" s="11"/>
      <c r="H55" s="29"/>
      <c r="I55" s="12"/>
      <c r="J55" s="133">
        <v>0</v>
      </c>
      <c r="K55" s="46"/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8601054</v>
      </c>
      <c r="K57" s="137">
        <v>-4302</v>
      </c>
      <c r="L57" s="139">
        <v>8596752</v>
      </c>
      <c r="M57" s="144"/>
      <c r="N57" s="137">
        <v>0</v>
      </c>
      <c r="O57" s="139">
        <v>8596752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326</v>
      </c>
      <c r="D59" s="29"/>
      <c r="E59" s="29"/>
      <c r="F59" s="11"/>
      <c r="G59" s="11"/>
      <c r="H59" s="11"/>
      <c r="I59" s="12"/>
      <c r="J59" s="156">
        <v>1578652</v>
      </c>
      <c r="K59" s="145">
        <v>-294295</v>
      </c>
      <c r="L59" s="147">
        <v>1284357</v>
      </c>
      <c r="M59" s="75"/>
      <c r="N59" s="145">
        <v>4751407</v>
      </c>
      <c r="O59" s="147">
        <v>6035764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180517213</v>
      </c>
      <c r="M61" s="37"/>
      <c r="N61" s="79">
        <v>32151061</v>
      </c>
      <c r="O61" s="129">
        <v>212668274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180517213</v>
      </c>
      <c r="M64" s="75"/>
      <c r="N64" s="73">
        <v>32151061</v>
      </c>
      <c r="O64" s="73">
        <v>212668274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181801570</v>
      </c>
      <c r="M66" s="75"/>
      <c r="N66" s="73">
        <v>36902468</v>
      </c>
      <c r="O66" s="73">
        <v>218704038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0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23" priority="9" operator="notEqual">
      <formula>0</formula>
    </cfRule>
    <cfRule type="cellIs" dxfId="22" priority="10" operator="equal">
      <formula>0</formula>
    </cfRule>
  </conditionalFormatting>
  <conditionalFormatting sqref="O69">
    <cfRule type="cellIs" dxfId="21" priority="3" operator="notEqual">
      <formula>0</formula>
    </cfRule>
    <cfRule type="cellIs" dxfId="20" priority="4" operator="equal">
      <formula>0</formula>
    </cfRule>
  </conditionalFormatting>
  <conditionalFormatting sqref="J69">
    <cfRule type="cellIs" dxfId="19" priority="1" operator="notEqual">
      <formula>0</formula>
    </cfRule>
    <cfRule type="cellIs" dxfId="18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118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3029799</v>
      </c>
      <c r="G11" s="222"/>
      <c r="H11" s="34"/>
      <c r="I11" s="30"/>
      <c r="J11" s="157">
        <v>3255672.69</v>
      </c>
      <c r="K11" s="121">
        <v>0</v>
      </c>
      <c r="L11" s="126">
        <v>3255672.69</v>
      </c>
      <c r="M11" s="122"/>
      <c r="N11" s="121">
        <v>0</v>
      </c>
      <c r="O11" s="127">
        <v>3255673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674155.8</v>
      </c>
      <c r="K12" s="38">
        <v>0</v>
      </c>
      <c r="L12" s="129">
        <v>674155.8</v>
      </c>
      <c r="M12" s="123"/>
      <c r="N12" s="38">
        <v>0</v>
      </c>
      <c r="O12" s="130">
        <v>674156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622336.52</v>
      </c>
      <c r="K13" s="38">
        <v>0</v>
      </c>
      <c r="L13" s="129">
        <v>622336.52</v>
      </c>
      <c r="M13" s="123"/>
      <c r="N13" s="38">
        <v>0</v>
      </c>
      <c r="O13" s="130">
        <v>622337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47283.39</v>
      </c>
      <c r="K14" s="38">
        <v>0</v>
      </c>
      <c r="L14" s="129">
        <v>47283.39</v>
      </c>
      <c r="M14" s="123"/>
      <c r="N14" s="38">
        <v>0</v>
      </c>
      <c r="O14" s="130">
        <v>47283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212183.77000000002</v>
      </c>
      <c r="K15" s="38">
        <v>0</v>
      </c>
      <c r="L15" s="129">
        <v>212183.77000000002</v>
      </c>
      <c r="M15" s="123"/>
      <c r="N15" s="38">
        <v>0</v>
      </c>
      <c r="O15" s="130">
        <v>212184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794289.13000000012</v>
      </c>
      <c r="K17" s="38">
        <v>0</v>
      </c>
      <c r="L17" s="129">
        <v>794289.13000000012</v>
      </c>
      <c r="M17" s="123"/>
      <c r="N17" s="38">
        <v>0</v>
      </c>
      <c r="O17" s="130">
        <v>794289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113531.19</v>
      </c>
      <c r="K18" s="46">
        <v>17430</v>
      </c>
      <c r="L18" s="134">
        <v>130961.19</v>
      </c>
      <c r="M18" s="123"/>
      <c r="N18" s="46">
        <v>348367</v>
      </c>
      <c r="O18" s="135">
        <v>479328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5719452.4900000002</v>
      </c>
      <c r="K20" s="137">
        <v>17430</v>
      </c>
      <c r="L20" s="138">
        <v>5736883</v>
      </c>
      <c r="M20" s="53"/>
      <c r="N20" s="137">
        <v>348367</v>
      </c>
      <c r="O20" s="139">
        <v>6085250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22786557.849999994</v>
      </c>
      <c r="K24" s="121">
        <v>0</v>
      </c>
      <c r="L24" s="143">
        <v>22786557.849999994</v>
      </c>
      <c r="M24" s="123"/>
      <c r="N24" s="121">
        <v>0</v>
      </c>
      <c r="O24" s="127">
        <v>22786558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3589968.4400000004</v>
      </c>
      <c r="K25" s="38">
        <v>0</v>
      </c>
      <c r="L25" s="129">
        <v>3589968.4400000004</v>
      </c>
      <c r="M25" s="123"/>
      <c r="N25" s="38">
        <v>669453</v>
      </c>
      <c r="O25" s="130">
        <v>4259421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1535347.1900000002</v>
      </c>
      <c r="K26" s="38">
        <v>0</v>
      </c>
      <c r="L26" s="129">
        <v>1535347.1900000002</v>
      </c>
      <c r="M26" s="123"/>
      <c r="N26" s="38">
        <v>0</v>
      </c>
      <c r="O26" s="130">
        <v>1535347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3380423.4800000004</v>
      </c>
      <c r="K27" s="38">
        <v>0</v>
      </c>
      <c r="L27" s="129">
        <v>3380423.4800000004</v>
      </c>
      <c r="M27" s="123"/>
      <c r="N27" s="38">
        <v>0</v>
      </c>
      <c r="O27" s="130">
        <v>3380423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2741564.14</v>
      </c>
      <c r="K28" s="38"/>
      <c r="L28" s="129">
        <v>2741564.14</v>
      </c>
      <c r="M28" s="123"/>
      <c r="N28" s="38">
        <v>603153</v>
      </c>
      <c r="O28" s="130">
        <v>3344717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2625793.2399999993</v>
      </c>
      <c r="K29" s="38">
        <v>0</v>
      </c>
      <c r="L29" s="129">
        <v>2625793.2399999993</v>
      </c>
      <c r="M29" s="123"/>
      <c r="N29" s="38">
        <v>295555</v>
      </c>
      <c r="O29" s="130">
        <v>2921348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2350927</v>
      </c>
      <c r="K30" s="46"/>
      <c r="L30" s="134">
        <v>2350927</v>
      </c>
      <c r="M30" s="123"/>
      <c r="N30" s="46">
        <v>42955</v>
      </c>
      <c r="O30" s="135">
        <v>2393882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39010581.339999996</v>
      </c>
      <c r="K32" s="137">
        <v>0</v>
      </c>
      <c r="L32" s="138">
        <v>39010580</v>
      </c>
      <c r="M32" s="144"/>
      <c r="N32" s="137">
        <v>1611116</v>
      </c>
      <c r="O32" s="139">
        <v>40621696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314</v>
      </c>
      <c r="E34" s="29"/>
      <c r="F34" s="11"/>
      <c r="G34" s="11"/>
      <c r="H34" s="11"/>
      <c r="I34" s="12"/>
      <c r="J34" s="162">
        <v>-33291128.849999994</v>
      </c>
      <c r="K34" s="145">
        <v>17430</v>
      </c>
      <c r="L34" s="146">
        <v>-33273697</v>
      </c>
      <c r="M34" s="53"/>
      <c r="N34" s="145">
        <v>-1262749</v>
      </c>
      <c r="O34" s="147">
        <v>-34536446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17079929</v>
      </c>
      <c r="K37" s="121">
        <v>0</v>
      </c>
      <c r="L37" s="126">
        <v>17079929</v>
      </c>
      <c r="M37" s="37"/>
      <c r="N37" s="121">
        <v>0</v>
      </c>
      <c r="O37" s="127">
        <v>17079929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6313547.7800000003</v>
      </c>
      <c r="K38" s="38">
        <v>0</v>
      </c>
      <c r="L38" s="129">
        <v>6313547.7800000003</v>
      </c>
      <c r="M38" s="37"/>
      <c r="N38" s="64">
        <v>0</v>
      </c>
      <c r="O38" s="130">
        <v>6313548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4366989.62</v>
      </c>
      <c r="K39" s="38">
        <v>0</v>
      </c>
      <c r="L39" s="129">
        <v>4366989.62</v>
      </c>
      <c r="M39" s="37"/>
      <c r="N39" s="64">
        <v>1700626</v>
      </c>
      <c r="O39" s="130">
        <v>6067616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26405.61</v>
      </c>
      <c r="K40" s="38"/>
      <c r="L40" s="129">
        <v>26405.61</v>
      </c>
      <c r="M40" s="37"/>
      <c r="N40" s="64">
        <v>2199918</v>
      </c>
      <c r="O40" s="130">
        <v>2226324</v>
      </c>
      <c r="P40" s="65"/>
    </row>
    <row r="41" spans="1:16" s="32" customFormat="1">
      <c r="A41" s="9" t="s">
        <v>61</v>
      </c>
      <c r="B41" s="57" t="s">
        <v>59</v>
      </c>
      <c r="C41" s="148" t="s">
        <v>315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0</v>
      </c>
      <c r="O41" s="130">
        <v>0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5595</v>
      </c>
      <c r="K42" s="38"/>
      <c r="L42" s="129">
        <v>5595</v>
      </c>
      <c r="M42" s="37"/>
      <c r="N42" s="64">
        <v>0</v>
      </c>
      <c r="O42" s="130">
        <v>5595</v>
      </c>
      <c r="P42" s="65"/>
    </row>
    <row r="43" spans="1:16" s="32" customFormat="1">
      <c r="A43" s="9" t="s">
        <v>64</v>
      </c>
      <c r="B43" s="57" t="s">
        <v>65</v>
      </c>
      <c r="C43" s="30" t="s">
        <v>321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0</v>
      </c>
      <c r="K44" s="38">
        <v>0</v>
      </c>
      <c r="L44" s="129">
        <v>0</v>
      </c>
      <c r="M44" s="37"/>
      <c r="N44" s="64">
        <v>0</v>
      </c>
      <c r="O44" s="130">
        <v>0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/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27792467.010000002</v>
      </c>
      <c r="K47" s="145">
        <v>0</v>
      </c>
      <c r="L47" s="146">
        <v>27792468</v>
      </c>
      <c r="M47" s="47"/>
      <c r="N47" s="145">
        <v>3900544</v>
      </c>
      <c r="O47" s="147">
        <v>31693012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317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-5498661.8399999924</v>
      </c>
      <c r="K50" s="145">
        <v>17430</v>
      </c>
      <c r="L50" s="146">
        <v>-5481229</v>
      </c>
      <c r="M50" s="47"/>
      <c r="N50" s="145">
        <v>2637795</v>
      </c>
      <c r="O50" s="147">
        <v>-2843434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66000</v>
      </c>
      <c r="K52" s="121">
        <v>0</v>
      </c>
      <c r="L52" s="126">
        <v>66000</v>
      </c>
      <c r="M52" s="37"/>
      <c r="N52" s="121">
        <v>0</v>
      </c>
      <c r="O52" s="127">
        <v>66000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332342.57999999996</v>
      </c>
      <c r="K53" s="38"/>
      <c r="L53" s="129">
        <v>332342.57999999996</v>
      </c>
      <c r="M53" s="123"/>
      <c r="N53" s="38">
        <v>0</v>
      </c>
      <c r="O53" s="130">
        <v>332343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318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398342.57999999996</v>
      </c>
      <c r="K57" s="137">
        <v>0</v>
      </c>
      <c r="L57" s="139">
        <v>398343</v>
      </c>
      <c r="M57" s="144"/>
      <c r="N57" s="137">
        <v>0</v>
      </c>
      <c r="O57" s="139">
        <v>398343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319</v>
      </c>
      <c r="D59" s="29"/>
      <c r="E59" s="29"/>
      <c r="F59" s="11"/>
      <c r="G59" s="11"/>
      <c r="H59" s="11"/>
      <c r="I59" s="12"/>
      <c r="J59" s="156">
        <v>-5100319.2599999923</v>
      </c>
      <c r="K59" s="145">
        <v>17430</v>
      </c>
      <c r="L59" s="147">
        <v>-5082886</v>
      </c>
      <c r="M59" s="75"/>
      <c r="N59" s="145">
        <v>2637795</v>
      </c>
      <c r="O59" s="147">
        <v>-2445091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47163237</v>
      </c>
      <c r="M61" s="37"/>
      <c r="N61" s="79">
        <v>15654265</v>
      </c>
      <c r="O61" s="129">
        <v>62817502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47163237</v>
      </c>
      <c r="M64" s="75"/>
      <c r="N64" s="73">
        <v>15654265</v>
      </c>
      <c r="O64" s="73">
        <v>62817502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42080351</v>
      </c>
      <c r="M66" s="75"/>
      <c r="N66" s="73">
        <v>18292060</v>
      </c>
      <c r="O66" s="73">
        <v>60372411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0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17" priority="9" operator="notEqual">
      <formula>0</formula>
    </cfRule>
    <cfRule type="cellIs" dxfId="16" priority="10" operator="equal">
      <formula>0</formula>
    </cfRule>
  </conditionalFormatting>
  <conditionalFormatting sqref="O69">
    <cfRule type="cellIs" dxfId="15" priority="3" operator="notEqual">
      <formula>0</formula>
    </cfRule>
    <cfRule type="cellIs" dxfId="14" priority="4" operator="equal">
      <formula>0</formula>
    </cfRule>
  </conditionalFormatting>
  <conditionalFormatting sqref="J69">
    <cfRule type="cellIs" dxfId="13" priority="1" operator="notEqual">
      <formula>0</formula>
    </cfRule>
    <cfRule type="cellIs" dxfId="1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0" width="17" style="8" customWidth="1"/>
    <col min="11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122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10272929.16</v>
      </c>
      <c r="G11" s="222"/>
      <c r="H11" s="34"/>
      <c r="I11" s="30"/>
      <c r="J11" s="157">
        <v>18908102.760000002</v>
      </c>
      <c r="K11" s="121">
        <v>0</v>
      </c>
      <c r="L11" s="126">
        <v>18908102.760000002</v>
      </c>
      <c r="M11" s="122"/>
      <c r="N11" s="121">
        <v>0</v>
      </c>
      <c r="O11" s="127">
        <v>18908103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5697553.5</v>
      </c>
      <c r="K12" s="38">
        <v>0</v>
      </c>
      <c r="L12" s="129">
        <v>5697553.5</v>
      </c>
      <c r="M12" s="123"/>
      <c r="N12" s="38">
        <v>0</v>
      </c>
      <c r="O12" s="130">
        <v>5697554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13361654.68</v>
      </c>
      <c r="K13" s="38">
        <v>0</v>
      </c>
      <c r="L13" s="129">
        <v>13361654.68</v>
      </c>
      <c r="M13" s="123"/>
      <c r="N13" s="38">
        <v>0</v>
      </c>
      <c r="O13" s="130">
        <v>13361655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1707149.25</v>
      </c>
      <c r="K14" s="38">
        <v>0</v>
      </c>
      <c r="L14" s="129">
        <v>1707149.25</v>
      </c>
      <c r="M14" s="123"/>
      <c r="N14" s="38">
        <v>0</v>
      </c>
      <c r="O14" s="130">
        <v>1707149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24040.53</v>
      </c>
      <c r="K15" s="38">
        <v>-24040.53</v>
      </c>
      <c r="L15" s="129">
        <v>0</v>
      </c>
      <c r="M15" s="123"/>
      <c r="N15" s="38">
        <v>0</v>
      </c>
      <c r="O15" s="130">
        <v>0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21201.1</v>
      </c>
      <c r="G17" s="222"/>
      <c r="H17" s="43"/>
      <c r="I17" s="29"/>
      <c r="J17" s="128">
        <v>2195666.42</v>
      </c>
      <c r="K17" s="38">
        <v>24040.53</v>
      </c>
      <c r="L17" s="129">
        <v>2219706.9499999997</v>
      </c>
      <c r="M17" s="123"/>
      <c r="N17" s="38">
        <v>0</v>
      </c>
      <c r="O17" s="130">
        <v>2219707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1966984.51</v>
      </c>
      <c r="K18" s="46">
        <v>0</v>
      </c>
      <c r="L18" s="134">
        <v>1966984.51</v>
      </c>
      <c r="M18" s="123"/>
      <c r="N18" s="46">
        <v>2843214</v>
      </c>
      <c r="O18" s="135">
        <v>4810199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43861151.649999999</v>
      </c>
      <c r="K20" s="137">
        <v>0</v>
      </c>
      <c r="L20" s="138">
        <v>43861153</v>
      </c>
      <c r="M20" s="53"/>
      <c r="N20" s="137">
        <v>2843214</v>
      </c>
      <c r="O20" s="139">
        <v>46704367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60267606.420000002</v>
      </c>
      <c r="K24" s="121">
        <v>0</v>
      </c>
      <c r="L24" s="143">
        <v>60267606.420000002</v>
      </c>
      <c r="M24" s="123"/>
      <c r="N24" s="121">
        <v>439661</v>
      </c>
      <c r="O24" s="127">
        <v>60707267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19738382.18</v>
      </c>
      <c r="K25" s="38">
        <v>0</v>
      </c>
      <c r="L25" s="129">
        <v>19738382.18</v>
      </c>
      <c r="M25" s="123"/>
      <c r="N25" s="38">
        <v>362036</v>
      </c>
      <c r="O25" s="130">
        <v>20100418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2235760.81</v>
      </c>
      <c r="K26" s="38">
        <v>0</v>
      </c>
      <c r="L26" s="129">
        <v>2235760.81</v>
      </c>
      <c r="M26" s="123"/>
      <c r="N26" s="38">
        <v>0</v>
      </c>
      <c r="O26" s="130">
        <v>2235761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14043905.879999999</v>
      </c>
      <c r="K27" s="38">
        <v>0</v>
      </c>
      <c r="L27" s="129">
        <v>14043905.879999999</v>
      </c>
      <c r="M27" s="123"/>
      <c r="N27" s="38">
        <v>254159</v>
      </c>
      <c r="O27" s="130">
        <v>14298065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12226635.18</v>
      </c>
      <c r="K28" s="38">
        <v>0</v>
      </c>
      <c r="L28" s="129">
        <v>12226635.18</v>
      </c>
      <c r="M28" s="123"/>
      <c r="N28" s="38">
        <v>861614</v>
      </c>
      <c r="O28" s="130">
        <v>13088249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4577903.7</v>
      </c>
      <c r="K29" s="38">
        <v>0</v>
      </c>
      <c r="L29" s="129">
        <v>4577903.7</v>
      </c>
      <c r="M29" s="123"/>
      <c r="N29" s="38">
        <v>139253</v>
      </c>
      <c r="O29" s="130">
        <v>4717157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6763215.3700000001</v>
      </c>
      <c r="K30" s="46">
        <v>0</v>
      </c>
      <c r="L30" s="134">
        <v>6763215.3700000001</v>
      </c>
      <c r="M30" s="123"/>
      <c r="N30" s="46">
        <v>245409</v>
      </c>
      <c r="O30" s="135">
        <v>7008624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119853409.54000001</v>
      </c>
      <c r="K32" s="137">
        <v>0</v>
      </c>
      <c r="L32" s="138">
        <v>119853409</v>
      </c>
      <c r="M32" s="144"/>
      <c r="N32" s="137">
        <v>2302132</v>
      </c>
      <c r="O32" s="139">
        <v>122155541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324</v>
      </c>
      <c r="E34" s="29"/>
      <c r="F34" s="11"/>
      <c r="G34" s="11"/>
      <c r="H34" s="11"/>
      <c r="I34" s="12"/>
      <c r="J34" s="162">
        <v>-75992257.890000015</v>
      </c>
      <c r="K34" s="145">
        <v>0</v>
      </c>
      <c r="L34" s="146">
        <v>-75992256</v>
      </c>
      <c r="M34" s="53"/>
      <c r="N34" s="145">
        <v>541082</v>
      </c>
      <c r="O34" s="147">
        <v>-75451174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34768456.899999999</v>
      </c>
      <c r="K37" s="121">
        <v>0</v>
      </c>
      <c r="L37" s="126">
        <v>34768456.899999999</v>
      </c>
      <c r="M37" s="37"/>
      <c r="N37" s="121">
        <v>0</v>
      </c>
      <c r="O37" s="127">
        <v>34768457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25243607.350000001</v>
      </c>
      <c r="K38" s="38">
        <v>0</v>
      </c>
      <c r="L38" s="129">
        <v>25243607.350000001</v>
      </c>
      <c r="M38" s="37"/>
      <c r="N38" s="64">
        <v>0</v>
      </c>
      <c r="O38" s="130">
        <v>25243607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5354404.45</v>
      </c>
      <c r="K39" s="38">
        <v>0</v>
      </c>
      <c r="L39" s="129">
        <v>5354404.45</v>
      </c>
      <c r="M39" s="37"/>
      <c r="N39" s="64">
        <v>0</v>
      </c>
      <c r="O39" s="130">
        <v>5354404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24668.520000000004</v>
      </c>
      <c r="K40" s="38">
        <v>0</v>
      </c>
      <c r="L40" s="129">
        <v>24668.520000000004</v>
      </c>
      <c r="M40" s="37"/>
      <c r="N40" s="64">
        <v>5984348</v>
      </c>
      <c r="O40" s="130">
        <v>6009017</v>
      </c>
      <c r="P40" s="65"/>
    </row>
    <row r="41" spans="1:16" s="32" customFormat="1">
      <c r="A41" s="9" t="s">
        <v>61</v>
      </c>
      <c r="B41" s="57" t="s">
        <v>59</v>
      </c>
      <c r="C41" s="148" t="s">
        <v>322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-94385</v>
      </c>
      <c r="O41" s="130">
        <v>-94385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67693.549999999988</v>
      </c>
      <c r="K42" s="38">
        <v>0</v>
      </c>
      <c r="L42" s="129">
        <v>67693.549999999988</v>
      </c>
      <c r="M42" s="37"/>
      <c r="N42" s="64">
        <v>0</v>
      </c>
      <c r="O42" s="130">
        <v>67694</v>
      </c>
      <c r="P42" s="65"/>
    </row>
    <row r="43" spans="1:16" s="32" customFormat="1">
      <c r="A43" s="9" t="s">
        <v>64</v>
      </c>
      <c r="B43" s="57" t="s">
        <v>65</v>
      </c>
      <c r="C43" s="30" t="s">
        <v>321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-500068.24</v>
      </c>
      <c r="K44" s="38">
        <v>0</v>
      </c>
      <c r="L44" s="129">
        <v>-500068.24</v>
      </c>
      <c r="M44" s="37"/>
      <c r="N44" s="64">
        <v>0</v>
      </c>
      <c r="O44" s="130">
        <v>-500068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64958762.530000001</v>
      </c>
      <c r="K47" s="145">
        <v>0</v>
      </c>
      <c r="L47" s="146">
        <v>64958763</v>
      </c>
      <c r="M47" s="47"/>
      <c r="N47" s="145">
        <v>5889963</v>
      </c>
      <c r="O47" s="147">
        <v>70848726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317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-11033495.360000014</v>
      </c>
      <c r="K50" s="145">
        <v>0</v>
      </c>
      <c r="L50" s="146">
        <v>-11033493</v>
      </c>
      <c r="M50" s="47"/>
      <c r="N50" s="145">
        <v>6431045</v>
      </c>
      <c r="O50" s="147">
        <v>-4602448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716257.36</v>
      </c>
      <c r="K52" s="121">
        <v>0</v>
      </c>
      <c r="L52" s="126">
        <v>716257.36</v>
      </c>
      <c r="M52" s="37"/>
      <c r="N52" s="121">
        <v>0</v>
      </c>
      <c r="O52" s="127">
        <v>716257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3193012.19</v>
      </c>
      <c r="K53" s="38">
        <v>0</v>
      </c>
      <c r="L53" s="129">
        <v>3193012.19</v>
      </c>
      <c r="M53" s="123"/>
      <c r="N53" s="38">
        <v>0</v>
      </c>
      <c r="O53" s="130">
        <v>3193012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318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3909269.55</v>
      </c>
      <c r="K57" s="137">
        <v>0</v>
      </c>
      <c r="L57" s="139">
        <v>3909269</v>
      </c>
      <c r="M57" s="144"/>
      <c r="N57" s="137">
        <v>0</v>
      </c>
      <c r="O57" s="139">
        <v>3909269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319</v>
      </c>
      <c r="D59" s="29"/>
      <c r="E59" s="29"/>
      <c r="F59" s="11"/>
      <c r="G59" s="11"/>
      <c r="H59" s="11"/>
      <c r="I59" s="12"/>
      <c r="J59" s="156">
        <v>-7124225.8100000145</v>
      </c>
      <c r="K59" s="145">
        <v>0</v>
      </c>
      <c r="L59" s="147">
        <v>-7124224</v>
      </c>
      <c r="M59" s="75"/>
      <c r="N59" s="145">
        <v>6431045</v>
      </c>
      <c r="O59" s="147">
        <v>-693179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87373056</v>
      </c>
      <c r="M61" s="37"/>
      <c r="N61" s="79">
        <v>17543875</v>
      </c>
      <c r="O61" s="129">
        <v>104916931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87373056</v>
      </c>
      <c r="M64" s="75"/>
      <c r="N64" s="73">
        <v>17543875</v>
      </c>
      <c r="O64" s="73">
        <v>104916931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80248832</v>
      </c>
      <c r="M66" s="75"/>
      <c r="N66" s="73">
        <v>23974920</v>
      </c>
      <c r="O66" s="73">
        <v>104223752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3</v>
      </c>
      <c r="M69" s="91"/>
      <c r="N69" s="92">
        <v>0</v>
      </c>
      <c r="O69" s="92">
        <v>2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11" priority="9" operator="notEqual">
      <formula>0</formula>
    </cfRule>
    <cfRule type="cellIs" dxfId="10" priority="10" operator="equal">
      <formula>0</formula>
    </cfRule>
  </conditionalFormatting>
  <conditionalFormatting sqref="O69">
    <cfRule type="cellIs" dxfId="9" priority="3" operator="notEqual">
      <formula>0</formula>
    </cfRule>
    <cfRule type="cellIs" dxfId="8" priority="4" operator="equal">
      <formula>0</formula>
    </cfRule>
  </conditionalFormatting>
  <conditionalFormatting sqref="J69">
    <cfRule type="cellIs" dxfId="7" priority="1" operator="notEqual">
      <formula>0</formula>
    </cfRule>
    <cfRule type="cellIs" dxfId="6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100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9847330.7300000004</v>
      </c>
      <c r="G11" s="222"/>
      <c r="H11" s="34"/>
      <c r="I11" s="30"/>
      <c r="J11" s="157">
        <v>16729590.169999998</v>
      </c>
      <c r="K11" s="121">
        <v>-384.4499999973923</v>
      </c>
      <c r="L11" s="126">
        <v>16729205.720000001</v>
      </c>
      <c r="M11" s="122"/>
      <c r="N11" s="121">
        <v>0</v>
      </c>
      <c r="O11" s="127">
        <v>16729206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1948640.21</v>
      </c>
      <c r="K12" s="38">
        <v>0</v>
      </c>
      <c r="L12" s="129">
        <v>1948640.21</v>
      </c>
      <c r="M12" s="123"/>
      <c r="N12" s="38">
        <v>0</v>
      </c>
      <c r="O12" s="130">
        <v>1948640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1984367.47</v>
      </c>
      <c r="K13" s="38">
        <v>0</v>
      </c>
      <c r="L13" s="129">
        <v>1984367.47</v>
      </c>
      <c r="M13" s="123"/>
      <c r="N13" s="38">
        <v>0</v>
      </c>
      <c r="O13" s="130">
        <v>1984367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75000</v>
      </c>
      <c r="K14" s="38">
        <v>386008.06</v>
      </c>
      <c r="L14" s="129">
        <v>461008.06</v>
      </c>
      <c r="M14" s="123"/>
      <c r="N14" s="38">
        <v>0</v>
      </c>
      <c r="O14" s="130">
        <v>461008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100984.7</v>
      </c>
      <c r="K15" s="38">
        <v>4479</v>
      </c>
      <c r="L15" s="129">
        <v>105463.7</v>
      </c>
      <c r="M15" s="123"/>
      <c r="N15" s="38">
        <v>0</v>
      </c>
      <c r="O15" s="130">
        <v>105464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1256106.31</v>
      </c>
      <c r="K17" s="38">
        <v>-4479</v>
      </c>
      <c r="L17" s="129">
        <v>1251627.31</v>
      </c>
      <c r="M17" s="123"/>
      <c r="N17" s="38">
        <v>0</v>
      </c>
      <c r="O17" s="130">
        <v>1251627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820099.46</v>
      </c>
      <c r="K18" s="46">
        <v>0</v>
      </c>
      <c r="L18" s="134">
        <v>820099.46</v>
      </c>
      <c r="M18" s="123"/>
      <c r="N18" s="46">
        <v>914641</v>
      </c>
      <c r="O18" s="135">
        <v>1734740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22914788.319999997</v>
      </c>
      <c r="K20" s="137">
        <v>385624</v>
      </c>
      <c r="L20" s="138">
        <v>23300411</v>
      </c>
      <c r="M20" s="53"/>
      <c r="N20" s="137">
        <v>914641</v>
      </c>
      <c r="O20" s="139">
        <v>24215052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67537645.710000008</v>
      </c>
      <c r="K24" s="121">
        <v>0</v>
      </c>
      <c r="L24" s="143">
        <v>67537645.710000008</v>
      </c>
      <c r="M24" s="123"/>
      <c r="N24" s="121">
        <v>277630</v>
      </c>
      <c r="O24" s="127">
        <v>67815276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25494105.669999998</v>
      </c>
      <c r="K25" s="38">
        <v>0</v>
      </c>
      <c r="L25" s="129">
        <v>25494105.669999998</v>
      </c>
      <c r="M25" s="123"/>
      <c r="N25" s="38">
        <v>761882</v>
      </c>
      <c r="O25" s="130">
        <v>26255988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3117986.17</v>
      </c>
      <c r="K26" s="38">
        <v>0</v>
      </c>
      <c r="L26" s="129">
        <v>3117986.17</v>
      </c>
      <c r="M26" s="123"/>
      <c r="N26" s="38">
        <v>1529</v>
      </c>
      <c r="O26" s="130">
        <v>3119515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6014440.2599999998</v>
      </c>
      <c r="K27" s="38">
        <v>0</v>
      </c>
      <c r="L27" s="129">
        <v>6014440.2599999998</v>
      </c>
      <c r="M27" s="123"/>
      <c r="N27" s="38">
        <v>342930</v>
      </c>
      <c r="O27" s="130">
        <v>6357370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6839472.1099999994</v>
      </c>
      <c r="K28" s="38">
        <v>-298785.05999999959</v>
      </c>
      <c r="L28" s="129">
        <v>6540687.0499999998</v>
      </c>
      <c r="M28" s="123"/>
      <c r="N28" s="38">
        <v>123487</v>
      </c>
      <c r="O28" s="130">
        <v>6664174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6697591.3099999996</v>
      </c>
      <c r="K29" s="38">
        <v>0</v>
      </c>
      <c r="L29" s="129">
        <v>6697591.3099999996</v>
      </c>
      <c r="M29" s="123"/>
      <c r="N29" s="38">
        <v>107482</v>
      </c>
      <c r="O29" s="130">
        <v>6805073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8838671.6300000008</v>
      </c>
      <c r="K30" s="46">
        <v>0</v>
      </c>
      <c r="L30" s="134">
        <v>8838671.6300000008</v>
      </c>
      <c r="M30" s="123"/>
      <c r="N30" s="46">
        <v>1960</v>
      </c>
      <c r="O30" s="135">
        <v>8840632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124539912.86000001</v>
      </c>
      <c r="K32" s="137">
        <v>-298785.05999999959</v>
      </c>
      <c r="L32" s="138">
        <v>124241128</v>
      </c>
      <c r="M32" s="144"/>
      <c r="N32" s="137">
        <v>1616900</v>
      </c>
      <c r="O32" s="139">
        <v>125858028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314</v>
      </c>
      <c r="E34" s="29"/>
      <c r="F34" s="11"/>
      <c r="G34" s="11"/>
      <c r="H34" s="11"/>
      <c r="I34" s="12"/>
      <c r="J34" s="162">
        <v>-101625124.54000002</v>
      </c>
      <c r="K34" s="145">
        <v>684409.05999999959</v>
      </c>
      <c r="L34" s="146">
        <v>-100940717</v>
      </c>
      <c r="M34" s="53"/>
      <c r="N34" s="145">
        <v>-702259</v>
      </c>
      <c r="O34" s="147">
        <v>-101642976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45284872</v>
      </c>
      <c r="K37" s="121">
        <v>0</v>
      </c>
      <c r="L37" s="126">
        <v>45284872</v>
      </c>
      <c r="M37" s="37"/>
      <c r="N37" s="121">
        <v>0</v>
      </c>
      <c r="O37" s="127">
        <v>45284872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34196986.719999999</v>
      </c>
      <c r="K38" s="38">
        <v>-8197337.3699999973</v>
      </c>
      <c r="L38" s="129">
        <v>25999649.350000001</v>
      </c>
      <c r="M38" s="37"/>
      <c r="N38" s="64">
        <v>0</v>
      </c>
      <c r="O38" s="130">
        <v>25999649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12976505.029999999</v>
      </c>
      <c r="K39" s="38">
        <v>7676795.1699999999</v>
      </c>
      <c r="L39" s="129">
        <v>20653300.199999999</v>
      </c>
      <c r="M39" s="37"/>
      <c r="N39" s="64">
        <v>819136</v>
      </c>
      <c r="O39" s="130">
        <v>21472436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443584.82</v>
      </c>
      <c r="K40" s="38">
        <v>0</v>
      </c>
      <c r="L40" s="129">
        <v>443584.82</v>
      </c>
      <c r="M40" s="37"/>
      <c r="N40" s="64">
        <v>5693206</v>
      </c>
      <c r="O40" s="130">
        <v>6136791</v>
      </c>
      <c r="P40" s="65"/>
    </row>
    <row r="41" spans="1:16" s="32" customFormat="1">
      <c r="A41" s="9" t="s">
        <v>61</v>
      </c>
      <c r="B41" s="57" t="s">
        <v>59</v>
      </c>
      <c r="C41" s="148" t="s">
        <v>315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0</v>
      </c>
      <c r="O41" s="130">
        <v>0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0</v>
      </c>
      <c r="K42" s="38">
        <v>0</v>
      </c>
      <c r="L42" s="129">
        <v>0</v>
      </c>
      <c r="M42" s="37"/>
      <c r="N42" s="64">
        <v>0</v>
      </c>
      <c r="O42" s="130">
        <v>0</v>
      </c>
      <c r="P42" s="65"/>
    </row>
    <row r="43" spans="1:16" s="32" customFormat="1">
      <c r="A43" s="9" t="s">
        <v>64</v>
      </c>
      <c r="B43" s="57" t="s">
        <v>65</v>
      </c>
      <c r="C43" s="30" t="s">
        <v>316</v>
      </c>
      <c r="D43" s="29"/>
      <c r="E43" s="11"/>
      <c r="F43" s="11"/>
      <c r="G43" s="29"/>
      <c r="H43" s="11"/>
      <c r="I43" s="12"/>
      <c r="J43" s="128">
        <v>0</v>
      </c>
      <c r="K43" s="38">
        <v>-212398.56</v>
      </c>
      <c r="L43" s="129">
        <v>-212398.56</v>
      </c>
      <c r="M43" s="37"/>
      <c r="N43" s="64">
        <v>0</v>
      </c>
      <c r="O43" s="130">
        <v>-212399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-109898.26</v>
      </c>
      <c r="K44" s="38">
        <v>0</v>
      </c>
      <c r="L44" s="129">
        <v>-109898.26</v>
      </c>
      <c r="M44" s="37"/>
      <c r="N44" s="64">
        <v>-151459</v>
      </c>
      <c r="O44" s="130">
        <v>-261357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/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92792050.309999987</v>
      </c>
      <c r="K47" s="145">
        <v>-732940.75999999745</v>
      </c>
      <c r="L47" s="146">
        <v>92059109</v>
      </c>
      <c r="M47" s="47"/>
      <c r="N47" s="145">
        <v>6360883</v>
      </c>
      <c r="O47" s="147">
        <v>98419992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317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-8833074.230000034</v>
      </c>
      <c r="K50" s="145">
        <v>-48531.699999997858</v>
      </c>
      <c r="L50" s="146">
        <v>-8881608</v>
      </c>
      <c r="M50" s="47"/>
      <c r="N50" s="145">
        <v>5658624</v>
      </c>
      <c r="O50" s="147">
        <v>-3222984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320884</v>
      </c>
      <c r="K52" s="121">
        <v>0</v>
      </c>
      <c r="L52" s="126">
        <v>320884</v>
      </c>
      <c r="M52" s="37"/>
      <c r="N52" s="121">
        <v>0</v>
      </c>
      <c r="O52" s="127">
        <v>320884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3928732.7</v>
      </c>
      <c r="K53" s="38">
        <v>48532.119999999646</v>
      </c>
      <c r="L53" s="129">
        <v>3977264.82</v>
      </c>
      <c r="M53" s="123"/>
      <c r="N53" s="38">
        <v>0</v>
      </c>
      <c r="O53" s="130">
        <v>3977265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189186</v>
      </c>
      <c r="O54" s="130">
        <v>189186</v>
      </c>
      <c r="P54" s="39"/>
    </row>
    <row r="55" spans="1:16">
      <c r="A55" s="40" t="s">
        <v>81</v>
      </c>
      <c r="B55" s="41" t="s">
        <v>79</v>
      </c>
      <c r="C55" s="60" t="s">
        <v>318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4249616.7</v>
      </c>
      <c r="K57" s="137">
        <v>48532.119999999646</v>
      </c>
      <c r="L57" s="139">
        <v>4298149</v>
      </c>
      <c r="M57" s="144"/>
      <c r="N57" s="137">
        <v>189186</v>
      </c>
      <c r="O57" s="139">
        <v>4487335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319</v>
      </c>
      <c r="D59" s="29"/>
      <c r="E59" s="29"/>
      <c r="F59" s="11"/>
      <c r="G59" s="11"/>
      <c r="H59" s="11"/>
      <c r="I59" s="12"/>
      <c r="J59" s="156">
        <v>-4583457.5300000338</v>
      </c>
      <c r="K59" s="145">
        <v>0.42000000178813934</v>
      </c>
      <c r="L59" s="147">
        <v>-4583459</v>
      </c>
      <c r="M59" s="75"/>
      <c r="N59" s="145">
        <v>5847810</v>
      </c>
      <c r="O59" s="147">
        <v>1264351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119594945</v>
      </c>
      <c r="M61" s="37"/>
      <c r="N61" s="79">
        <v>23631247</v>
      </c>
      <c r="O61" s="129">
        <v>143226192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119594945</v>
      </c>
      <c r="M64" s="75"/>
      <c r="N64" s="73">
        <v>23631247</v>
      </c>
      <c r="O64" s="73">
        <v>143226192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115011486</v>
      </c>
      <c r="M66" s="75"/>
      <c r="N66" s="73">
        <v>29479057</v>
      </c>
      <c r="O66" s="73">
        <v>144490543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-1</v>
      </c>
      <c r="M69" s="91"/>
      <c r="N69" s="92">
        <v>0</v>
      </c>
      <c r="O69" s="92">
        <v>-3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167" priority="9" operator="notEqual">
      <formula>0</formula>
    </cfRule>
    <cfRule type="cellIs" dxfId="166" priority="10" operator="equal">
      <formula>0</formula>
    </cfRule>
  </conditionalFormatting>
  <conditionalFormatting sqref="O69">
    <cfRule type="cellIs" dxfId="165" priority="3" operator="notEqual">
      <formula>0</formula>
    </cfRule>
    <cfRule type="cellIs" dxfId="164" priority="4" operator="equal">
      <formula>0</formula>
    </cfRule>
  </conditionalFormatting>
  <conditionalFormatting sqref="J69">
    <cfRule type="cellIs" dxfId="163" priority="1" operator="notEqual">
      <formula>0</formula>
    </cfRule>
    <cfRule type="cellIs" dxfId="16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42578125" defaultRowHeight="12.75"/>
  <cols>
    <col min="1" max="1" width="5.42578125" style="1" hidden="1" customWidth="1"/>
    <col min="2" max="2" width="6.5703125" style="16" hidden="1" customWidth="1"/>
    <col min="3" max="3" width="2" style="4" customWidth="1"/>
    <col min="4" max="4" width="9.42578125" style="4" customWidth="1"/>
    <col min="5" max="5" width="14.5703125" style="4" customWidth="1"/>
    <col min="6" max="6" width="14" style="4" customWidth="1"/>
    <col min="7" max="7" width="9.42578125" style="4" customWidth="1"/>
    <col min="8" max="8" width="9.42578125" style="4" hidden="1" customWidth="1"/>
    <col min="9" max="9" width="9.42578125" style="8" hidden="1" customWidth="1"/>
    <col min="10" max="11" width="16" style="8" customWidth="1"/>
    <col min="12" max="12" width="16" style="4" customWidth="1"/>
    <col min="13" max="13" width="0.5703125" style="8" customWidth="1"/>
    <col min="14" max="15" width="16" style="4" customWidth="1"/>
    <col min="16" max="16" width="11.42578125" style="4" customWidth="1"/>
    <col min="17" max="16384" width="11.425781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123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47636757</v>
      </c>
      <c r="G11" s="222"/>
      <c r="H11" s="34"/>
      <c r="I11" s="30"/>
      <c r="J11" s="157">
        <v>70691973.719999984</v>
      </c>
      <c r="K11" s="121">
        <v>0</v>
      </c>
      <c r="L11" s="126">
        <v>70691973.719999984</v>
      </c>
      <c r="M11" s="122"/>
      <c r="N11" s="121">
        <v>0</v>
      </c>
      <c r="O11" s="127">
        <v>70691974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1130065.3</v>
      </c>
      <c r="K12" s="38">
        <v>0</v>
      </c>
      <c r="L12" s="129">
        <v>1130065.3</v>
      </c>
      <c r="M12" s="123"/>
      <c r="N12" s="38">
        <v>0</v>
      </c>
      <c r="O12" s="130">
        <v>1130065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0</v>
      </c>
      <c r="K13" s="38">
        <v>0</v>
      </c>
      <c r="L13" s="129">
        <v>0</v>
      </c>
      <c r="M13" s="123"/>
      <c r="N13" s="38">
        <v>272103</v>
      </c>
      <c r="O13" s="130">
        <v>272103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0</v>
      </c>
      <c r="K14" s="38">
        <v>0</v>
      </c>
      <c r="L14" s="129">
        <v>0</v>
      </c>
      <c r="M14" s="123"/>
      <c r="N14" s="38">
        <v>2503152</v>
      </c>
      <c r="O14" s="130">
        <v>2503152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33040</v>
      </c>
      <c r="K15" s="38">
        <v>0</v>
      </c>
      <c r="L15" s="129">
        <v>33040</v>
      </c>
      <c r="M15" s="123"/>
      <c r="N15" s="38">
        <v>0</v>
      </c>
      <c r="O15" s="130">
        <v>33040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4535571</v>
      </c>
      <c r="G17" s="222"/>
      <c r="H17" s="43"/>
      <c r="I17" s="29"/>
      <c r="J17" s="128">
        <v>7220367.2799999984</v>
      </c>
      <c r="K17" s="38">
        <v>0</v>
      </c>
      <c r="L17" s="129">
        <v>7220367.2799999984</v>
      </c>
      <c r="M17" s="123"/>
      <c r="N17" s="38">
        <v>0</v>
      </c>
      <c r="O17" s="130">
        <v>7220367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710765.53000000014</v>
      </c>
      <c r="K18" s="46">
        <v>190965</v>
      </c>
      <c r="L18" s="134">
        <v>901730.53000000014</v>
      </c>
      <c r="M18" s="123"/>
      <c r="N18" s="46">
        <v>782070</v>
      </c>
      <c r="O18" s="135">
        <v>1683801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79786211.829999983</v>
      </c>
      <c r="K20" s="137">
        <v>190965</v>
      </c>
      <c r="L20" s="138">
        <v>79977177</v>
      </c>
      <c r="M20" s="53"/>
      <c r="N20" s="137">
        <v>3557325</v>
      </c>
      <c r="O20" s="139">
        <v>83534502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200056808.74000007</v>
      </c>
      <c r="K24" s="121">
        <v>0</v>
      </c>
      <c r="L24" s="143">
        <v>200056808.74000007</v>
      </c>
      <c r="M24" s="123"/>
      <c r="N24" s="121">
        <v>1107060</v>
      </c>
      <c r="O24" s="127">
        <v>201163869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65160587.280000001</v>
      </c>
      <c r="K25" s="38">
        <v>0</v>
      </c>
      <c r="L25" s="129">
        <v>65160587.280000001</v>
      </c>
      <c r="M25" s="123"/>
      <c r="N25" s="38">
        <v>6075778</v>
      </c>
      <c r="O25" s="130">
        <v>71236365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4398434.3600000003</v>
      </c>
      <c r="K26" s="38">
        <v>0</v>
      </c>
      <c r="L26" s="129">
        <v>4398434.3600000003</v>
      </c>
      <c r="M26" s="123"/>
      <c r="N26" s="38">
        <v>0</v>
      </c>
      <c r="O26" s="130">
        <v>4398434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10618847.359999999</v>
      </c>
      <c r="K27" s="38">
        <v>0</v>
      </c>
      <c r="L27" s="129">
        <v>10618847.359999999</v>
      </c>
      <c r="M27" s="123"/>
      <c r="N27" s="38">
        <v>382239</v>
      </c>
      <c r="O27" s="130">
        <v>11001086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8526093.4299999997</v>
      </c>
      <c r="K28" s="38">
        <v>1</v>
      </c>
      <c r="L28" s="129">
        <v>8526094.4299999997</v>
      </c>
      <c r="M28" s="123"/>
      <c r="N28" s="38">
        <v>1682978</v>
      </c>
      <c r="O28" s="130">
        <v>10209072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34429850.569999993</v>
      </c>
      <c r="K29" s="38">
        <v>0</v>
      </c>
      <c r="L29" s="129">
        <v>34429850.569999993</v>
      </c>
      <c r="M29" s="123"/>
      <c r="N29" s="38">
        <v>18782</v>
      </c>
      <c r="O29" s="130">
        <v>34448633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11017585.620000001</v>
      </c>
      <c r="K30" s="46">
        <v>0</v>
      </c>
      <c r="L30" s="134">
        <v>11017585.620000001</v>
      </c>
      <c r="M30" s="123"/>
      <c r="N30" s="46">
        <v>160729</v>
      </c>
      <c r="O30" s="135">
        <v>11178315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334208207.36000007</v>
      </c>
      <c r="K32" s="137">
        <v>1</v>
      </c>
      <c r="L32" s="138">
        <v>334208208</v>
      </c>
      <c r="M32" s="144"/>
      <c r="N32" s="137">
        <v>9427566</v>
      </c>
      <c r="O32" s="139">
        <v>343635774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314</v>
      </c>
      <c r="E34" s="29"/>
      <c r="F34" s="11"/>
      <c r="G34" s="11"/>
      <c r="H34" s="11"/>
      <c r="I34" s="12"/>
      <c r="J34" s="162">
        <v>-254421995.53000009</v>
      </c>
      <c r="K34" s="145">
        <v>190964</v>
      </c>
      <c r="L34" s="146">
        <v>-254231031</v>
      </c>
      <c r="M34" s="53"/>
      <c r="N34" s="145">
        <v>-5870241</v>
      </c>
      <c r="O34" s="147">
        <v>-260101272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95308089</v>
      </c>
      <c r="K37" s="121">
        <v>0</v>
      </c>
      <c r="L37" s="126">
        <v>95308089</v>
      </c>
      <c r="M37" s="37"/>
      <c r="N37" s="121">
        <v>0</v>
      </c>
      <c r="O37" s="127">
        <v>95308089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103669206.78</v>
      </c>
      <c r="K38" s="38">
        <v>0</v>
      </c>
      <c r="L38" s="129">
        <v>103669206.78</v>
      </c>
      <c r="M38" s="37"/>
      <c r="N38" s="64">
        <v>0</v>
      </c>
      <c r="O38" s="130">
        <v>103669207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34269621.199999996</v>
      </c>
      <c r="K39" s="38">
        <v>0</v>
      </c>
      <c r="L39" s="129">
        <v>34269621.199999996</v>
      </c>
      <c r="M39" s="37"/>
      <c r="N39" s="64">
        <v>0</v>
      </c>
      <c r="O39" s="130">
        <v>34269621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445775.91</v>
      </c>
      <c r="K40" s="38">
        <v>0</v>
      </c>
      <c r="L40" s="129">
        <v>445775.91</v>
      </c>
      <c r="M40" s="37"/>
      <c r="N40" s="64">
        <v>3267217</v>
      </c>
      <c r="O40" s="130">
        <v>3712993</v>
      </c>
      <c r="P40" s="65"/>
    </row>
    <row r="41" spans="1:16" s="32" customFormat="1">
      <c r="A41" s="9" t="s">
        <v>61</v>
      </c>
      <c r="B41" s="57" t="s">
        <v>59</v>
      </c>
      <c r="C41" s="148" t="s">
        <v>315</v>
      </c>
      <c r="D41" s="149"/>
      <c r="E41" s="150"/>
      <c r="F41" s="150"/>
      <c r="G41" s="29"/>
      <c r="H41" s="11"/>
      <c r="I41" s="12"/>
      <c r="J41" s="128">
        <v>-112353.06999999999</v>
      </c>
      <c r="K41" s="38">
        <v>0</v>
      </c>
      <c r="L41" s="129">
        <v>-112353.06999999999</v>
      </c>
      <c r="M41" s="37"/>
      <c r="N41" s="64">
        <v>23062399</v>
      </c>
      <c r="O41" s="130">
        <v>22950046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325912.44</v>
      </c>
      <c r="K42" s="38">
        <v>0</v>
      </c>
      <c r="L42" s="129">
        <v>325912.44</v>
      </c>
      <c r="M42" s="37"/>
      <c r="N42" s="64">
        <v>0</v>
      </c>
      <c r="O42" s="130">
        <v>325912</v>
      </c>
      <c r="P42" s="65"/>
    </row>
    <row r="43" spans="1:16" s="32" customFormat="1">
      <c r="A43" s="9" t="s">
        <v>64</v>
      </c>
      <c r="B43" s="57" t="s">
        <v>65</v>
      </c>
      <c r="C43" s="30" t="s">
        <v>323</v>
      </c>
      <c r="D43" s="29"/>
      <c r="E43" s="11"/>
      <c r="F43" s="11"/>
      <c r="G43" s="29"/>
      <c r="H43" s="11"/>
      <c r="I43" s="12"/>
      <c r="J43" s="128">
        <v>26352.36</v>
      </c>
      <c r="K43" s="38">
        <v>0</v>
      </c>
      <c r="L43" s="129">
        <v>26352.36</v>
      </c>
      <c r="M43" s="37"/>
      <c r="N43" s="64">
        <v>0</v>
      </c>
      <c r="O43" s="130">
        <v>26352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-548299.09</v>
      </c>
      <c r="K44" s="38">
        <v>0</v>
      </c>
      <c r="L44" s="129">
        <v>-548299.09</v>
      </c>
      <c r="M44" s="37"/>
      <c r="N44" s="64">
        <v>0</v>
      </c>
      <c r="O44" s="130">
        <v>-548299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233384305.53</v>
      </c>
      <c r="K47" s="145">
        <v>0</v>
      </c>
      <c r="L47" s="146">
        <v>233384305</v>
      </c>
      <c r="M47" s="47"/>
      <c r="N47" s="145">
        <v>26329616</v>
      </c>
      <c r="O47" s="147">
        <v>259713921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317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-21037690.000000089</v>
      </c>
      <c r="K50" s="145">
        <v>190964</v>
      </c>
      <c r="L50" s="146">
        <v>-20846726</v>
      </c>
      <c r="M50" s="47"/>
      <c r="N50" s="145">
        <v>20459375</v>
      </c>
      <c r="O50" s="147">
        <v>-387351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1263200</v>
      </c>
      <c r="K52" s="121">
        <v>0</v>
      </c>
      <c r="L52" s="126">
        <v>1263200</v>
      </c>
      <c r="M52" s="37"/>
      <c r="N52" s="121">
        <v>0</v>
      </c>
      <c r="O52" s="127">
        <v>1263200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5906741.6299999999</v>
      </c>
      <c r="K53" s="38">
        <v>0</v>
      </c>
      <c r="L53" s="129">
        <v>5906741.6299999999</v>
      </c>
      <c r="M53" s="123"/>
      <c r="N53" s="38">
        <v>0</v>
      </c>
      <c r="O53" s="130">
        <v>5906742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318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7169941.6299999999</v>
      </c>
      <c r="K57" s="137">
        <v>0</v>
      </c>
      <c r="L57" s="139">
        <v>7169942</v>
      </c>
      <c r="M57" s="144"/>
      <c r="N57" s="137">
        <v>0</v>
      </c>
      <c r="O57" s="139">
        <v>7169942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319</v>
      </c>
      <c r="D59" s="29"/>
      <c r="E59" s="29"/>
      <c r="F59" s="11"/>
      <c r="G59" s="11"/>
      <c r="H59" s="11"/>
      <c r="I59" s="12"/>
      <c r="J59" s="156">
        <v>-13867748.37000009</v>
      </c>
      <c r="K59" s="145">
        <v>190964</v>
      </c>
      <c r="L59" s="147">
        <v>-13676784</v>
      </c>
      <c r="M59" s="75"/>
      <c r="N59" s="145">
        <v>20459375</v>
      </c>
      <c r="O59" s="147">
        <v>6782591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247726110</v>
      </c>
      <c r="M61" s="37"/>
      <c r="N61" s="79">
        <v>86567956</v>
      </c>
      <c r="O61" s="129">
        <v>334294066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247726110</v>
      </c>
      <c r="M64" s="75"/>
      <c r="N64" s="73">
        <v>86567956</v>
      </c>
      <c r="O64" s="73">
        <v>334294066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234049326</v>
      </c>
      <c r="M66" s="75"/>
      <c r="N66" s="73">
        <v>107027331</v>
      </c>
      <c r="O66" s="73">
        <v>341076657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0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5" priority="9" operator="notEqual">
      <formula>0</formula>
    </cfRule>
    <cfRule type="cellIs" dxfId="4" priority="10" operator="equal">
      <formula>0</formula>
    </cfRule>
  </conditionalFormatting>
  <conditionalFormatting sqref="O69">
    <cfRule type="cellIs" dxfId="3" priority="3" operator="notEqual">
      <formula>0</formula>
    </cfRule>
    <cfRule type="cellIs" dxfId="2" priority="4" operator="equal">
      <formula>0</formula>
    </cfRule>
  </conditionalFormatting>
  <conditionalFormatting sqref="J69">
    <cfRule type="cellIs" dxfId="1" priority="1" operator="notEqual">
      <formula>0</formula>
    </cfRule>
    <cfRule type="cellIs" dxfId="0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96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37067548</v>
      </c>
      <c r="G11" s="222"/>
      <c r="H11" s="34"/>
      <c r="I11" s="30"/>
      <c r="J11" s="157">
        <v>45349047</v>
      </c>
      <c r="K11" s="121">
        <v>0</v>
      </c>
      <c r="L11" s="126">
        <v>45349047</v>
      </c>
      <c r="M11" s="122"/>
      <c r="N11" s="121">
        <v>0</v>
      </c>
      <c r="O11" s="127">
        <v>45349047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9062695</v>
      </c>
      <c r="K12" s="38">
        <v>0</v>
      </c>
      <c r="L12" s="129">
        <v>9062695</v>
      </c>
      <c r="M12" s="123"/>
      <c r="N12" s="38">
        <v>0</v>
      </c>
      <c r="O12" s="130">
        <v>9062695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3487977</v>
      </c>
      <c r="K13" s="38">
        <v>0</v>
      </c>
      <c r="L13" s="129">
        <v>3487977</v>
      </c>
      <c r="M13" s="123"/>
      <c r="N13" s="38">
        <v>0</v>
      </c>
      <c r="O13" s="130">
        <v>3487977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9944356</v>
      </c>
      <c r="K14" s="38">
        <v>0</v>
      </c>
      <c r="L14" s="129">
        <v>9944356</v>
      </c>
      <c r="M14" s="123"/>
      <c r="N14" s="38">
        <v>0</v>
      </c>
      <c r="O14" s="130">
        <v>9944356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46341</v>
      </c>
      <c r="K15" s="38">
        <v>0</v>
      </c>
      <c r="L15" s="129">
        <v>46341</v>
      </c>
      <c r="M15" s="123"/>
      <c r="N15" s="38">
        <v>0</v>
      </c>
      <c r="O15" s="130">
        <v>46341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2120538</v>
      </c>
      <c r="K17" s="38">
        <v>0</v>
      </c>
      <c r="L17" s="129">
        <v>2120538</v>
      </c>
      <c r="M17" s="123"/>
      <c r="N17" s="38">
        <v>0</v>
      </c>
      <c r="O17" s="130">
        <v>2120538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2848123</v>
      </c>
      <c r="K18" s="46">
        <v>0</v>
      </c>
      <c r="L18" s="134">
        <v>2848123</v>
      </c>
      <c r="M18" s="123"/>
      <c r="N18" s="46">
        <v>4441350</v>
      </c>
      <c r="O18" s="135">
        <v>7289473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72859077</v>
      </c>
      <c r="K20" s="137">
        <v>0</v>
      </c>
      <c r="L20" s="138">
        <v>72859077</v>
      </c>
      <c r="M20" s="53"/>
      <c r="N20" s="137">
        <v>4441350</v>
      </c>
      <c r="O20" s="139">
        <v>77300427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161365499</v>
      </c>
      <c r="K24" s="121">
        <v>0</v>
      </c>
      <c r="L24" s="143">
        <v>161365499</v>
      </c>
      <c r="M24" s="123"/>
      <c r="N24" s="121">
        <v>0</v>
      </c>
      <c r="O24" s="127">
        <v>161365499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79042347</v>
      </c>
      <c r="K25" s="38">
        <v>0</v>
      </c>
      <c r="L25" s="129">
        <v>79042347</v>
      </c>
      <c r="M25" s="123"/>
      <c r="N25" s="38">
        <v>0</v>
      </c>
      <c r="O25" s="130">
        <v>79042347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3702455</v>
      </c>
      <c r="K26" s="38">
        <v>0</v>
      </c>
      <c r="L26" s="129">
        <v>3702455</v>
      </c>
      <c r="M26" s="123"/>
      <c r="N26" s="38">
        <v>0</v>
      </c>
      <c r="O26" s="130">
        <v>3702455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26678131</v>
      </c>
      <c r="K27" s="38">
        <v>0</v>
      </c>
      <c r="L27" s="129">
        <v>26678131</v>
      </c>
      <c r="M27" s="123"/>
      <c r="N27" s="38">
        <v>8658098</v>
      </c>
      <c r="O27" s="130">
        <v>35336229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9343699</v>
      </c>
      <c r="K28" s="38">
        <v>0</v>
      </c>
      <c r="L28" s="129">
        <v>9343699</v>
      </c>
      <c r="M28" s="123"/>
      <c r="N28" s="38">
        <v>0</v>
      </c>
      <c r="O28" s="130">
        <v>9343699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7695333</v>
      </c>
      <c r="K29" s="38">
        <v>0</v>
      </c>
      <c r="L29" s="129">
        <v>7695333</v>
      </c>
      <c r="M29" s="123"/>
      <c r="N29" s="38">
        <v>0</v>
      </c>
      <c r="O29" s="130">
        <v>7695333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10329837</v>
      </c>
      <c r="K30" s="46">
        <v>0</v>
      </c>
      <c r="L30" s="134">
        <v>10329837</v>
      </c>
      <c r="M30" s="123"/>
      <c r="N30" s="46">
        <v>0</v>
      </c>
      <c r="O30" s="135">
        <v>10329837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298157301</v>
      </c>
      <c r="K32" s="137">
        <v>0</v>
      </c>
      <c r="L32" s="138">
        <v>298157301</v>
      </c>
      <c r="M32" s="144"/>
      <c r="N32" s="137">
        <v>8658098</v>
      </c>
      <c r="O32" s="139">
        <v>306815399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314</v>
      </c>
      <c r="E34" s="29"/>
      <c r="F34" s="11"/>
      <c r="G34" s="11"/>
      <c r="H34" s="11"/>
      <c r="I34" s="12"/>
      <c r="J34" s="162">
        <v>-225298224</v>
      </c>
      <c r="K34" s="145">
        <v>0</v>
      </c>
      <c r="L34" s="146">
        <v>-225298224</v>
      </c>
      <c r="M34" s="53"/>
      <c r="N34" s="145">
        <v>-4216748</v>
      </c>
      <c r="O34" s="147">
        <v>-229514972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92457170</v>
      </c>
      <c r="K37" s="121">
        <v>0</v>
      </c>
      <c r="L37" s="126">
        <v>92457170</v>
      </c>
      <c r="M37" s="37"/>
      <c r="N37" s="121">
        <v>0</v>
      </c>
      <c r="O37" s="127">
        <v>92457170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101688015</v>
      </c>
      <c r="K38" s="38">
        <v>0</v>
      </c>
      <c r="L38" s="129">
        <v>101688015</v>
      </c>
      <c r="M38" s="37"/>
      <c r="N38" s="64">
        <v>0</v>
      </c>
      <c r="O38" s="130">
        <v>101688015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27424114</v>
      </c>
      <c r="K39" s="38">
        <v>0</v>
      </c>
      <c r="L39" s="129">
        <v>27424114</v>
      </c>
      <c r="M39" s="37"/>
      <c r="N39" s="64">
        <v>0</v>
      </c>
      <c r="O39" s="130">
        <v>27424114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1502413</v>
      </c>
      <c r="K40" s="38">
        <v>0</v>
      </c>
      <c r="L40" s="129">
        <v>1502413</v>
      </c>
      <c r="M40" s="37"/>
      <c r="N40" s="64">
        <v>0</v>
      </c>
      <c r="O40" s="130">
        <v>1502413</v>
      </c>
      <c r="P40" s="65"/>
    </row>
    <row r="41" spans="1:16" s="32" customFormat="1">
      <c r="A41" s="9" t="s">
        <v>61</v>
      </c>
      <c r="B41" s="57" t="s">
        <v>59</v>
      </c>
      <c r="C41" s="148" t="s">
        <v>320</v>
      </c>
      <c r="D41" s="149"/>
      <c r="E41" s="150"/>
      <c r="F41" s="150"/>
      <c r="G41" s="29"/>
      <c r="H41" s="11"/>
      <c r="I41" s="12"/>
      <c r="J41" s="128">
        <v>2069223</v>
      </c>
      <c r="K41" s="38">
        <v>0</v>
      </c>
      <c r="L41" s="129">
        <v>2069223</v>
      </c>
      <c r="M41" s="37"/>
      <c r="N41" s="64">
        <v>9123780</v>
      </c>
      <c r="O41" s="130">
        <v>11193003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31430</v>
      </c>
      <c r="K42" s="38">
        <v>0</v>
      </c>
      <c r="L42" s="129">
        <v>31430</v>
      </c>
      <c r="M42" s="37"/>
      <c r="N42" s="64">
        <v>0</v>
      </c>
      <c r="O42" s="130">
        <v>31430</v>
      </c>
      <c r="P42" s="65"/>
    </row>
    <row r="43" spans="1:16" s="32" customFormat="1">
      <c r="A43" s="9" t="s">
        <v>64</v>
      </c>
      <c r="B43" s="57" t="s">
        <v>65</v>
      </c>
      <c r="C43" s="30" t="s">
        <v>321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-510366</v>
      </c>
      <c r="K44" s="38">
        <v>0</v>
      </c>
      <c r="L44" s="129">
        <v>-510366</v>
      </c>
      <c r="M44" s="37"/>
      <c r="N44" s="64">
        <v>0</v>
      </c>
      <c r="O44" s="130">
        <v>-510366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224661999</v>
      </c>
      <c r="K47" s="145">
        <v>0</v>
      </c>
      <c r="L47" s="146">
        <v>224661999</v>
      </c>
      <c r="M47" s="47"/>
      <c r="N47" s="145">
        <v>9123780</v>
      </c>
      <c r="O47" s="147">
        <v>233785779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317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-636225</v>
      </c>
      <c r="K50" s="145">
        <v>0</v>
      </c>
      <c r="L50" s="146">
        <v>-636225</v>
      </c>
      <c r="M50" s="47"/>
      <c r="N50" s="145">
        <v>4907032</v>
      </c>
      <c r="O50" s="147">
        <v>4270807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926000</v>
      </c>
      <c r="K52" s="121">
        <v>0</v>
      </c>
      <c r="L52" s="126">
        <v>926000</v>
      </c>
      <c r="M52" s="37"/>
      <c r="N52" s="121">
        <v>0</v>
      </c>
      <c r="O52" s="127">
        <v>926000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9109660</v>
      </c>
      <c r="K53" s="38">
        <v>0</v>
      </c>
      <c r="L53" s="129">
        <v>9109660</v>
      </c>
      <c r="M53" s="123"/>
      <c r="N53" s="38">
        <v>0</v>
      </c>
      <c r="O53" s="130">
        <v>9109660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22293</v>
      </c>
      <c r="K54" s="38">
        <v>0</v>
      </c>
      <c r="L54" s="129">
        <v>22293</v>
      </c>
      <c r="M54" s="123"/>
      <c r="N54" s="72">
        <v>0</v>
      </c>
      <c r="O54" s="130">
        <v>22293</v>
      </c>
      <c r="P54" s="39"/>
    </row>
    <row r="55" spans="1:16">
      <c r="A55" s="40" t="s">
        <v>81</v>
      </c>
      <c r="B55" s="41" t="s">
        <v>79</v>
      </c>
      <c r="C55" s="60" t="s">
        <v>331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299375</v>
      </c>
      <c r="O55" s="135">
        <v>299375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10057953</v>
      </c>
      <c r="K57" s="137">
        <v>0</v>
      </c>
      <c r="L57" s="139">
        <v>10057953</v>
      </c>
      <c r="M57" s="144"/>
      <c r="N57" s="137">
        <v>299375</v>
      </c>
      <c r="O57" s="139">
        <v>10357328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326</v>
      </c>
      <c r="D59" s="29"/>
      <c r="E59" s="29"/>
      <c r="F59" s="11"/>
      <c r="G59" s="11"/>
      <c r="H59" s="11"/>
      <c r="I59" s="12"/>
      <c r="J59" s="156">
        <v>9421728</v>
      </c>
      <c r="K59" s="145">
        <v>0</v>
      </c>
      <c r="L59" s="147">
        <v>9421728</v>
      </c>
      <c r="M59" s="75"/>
      <c r="N59" s="145">
        <v>5206407</v>
      </c>
      <c r="O59" s="147">
        <v>14628135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235980500</v>
      </c>
      <c r="M61" s="37"/>
      <c r="N61" s="79">
        <v>88146084</v>
      </c>
      <c r="O61" s="129">
        <v>324126584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1821</v>
      </c>
      <c r="M62" s="37"/>
      <c r="N62" s="66"/>
      <c r="O62" s="134">
        <v>1821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235982321</v>
      </c>
      <c r="M64" s="75"/>
      <c r="N64" s="73">
        <v>88146084</v>
      </c>
      <c r="O64" s="73">
        <v>324128405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245404049</v>
      </c>
      <c r="M66" s="75"/>
      <c r="N66" s="73">
        <v>93352491</v>
      </c>
      <c r="O66" s="73">
        <v>338756540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0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161" priority="9" operator="notEqual">
      <formula>0</formula>
    </cfRule>
    <cfRule type="cellIs" dxfId="160" priority="10" operator="equal">
      <formula>0</formula>
    </cfRule>
  </conditionalFormatting>
  <conditionalFormatting sqref="O69">
    <cfRule type="cellIs" dxfId="159" priority="3" operator="notEqual">
      <formula>0</formula>
    </cfRule>
    <cfRule type="cellIs" dxfId="158" priority="4" operator="equal">
      <formula>0</formula>
    </cfRule>
  </conditionalFormatting>
  <conditionalFormatting sqref="J69">
    <cfRule type="cellIs" dxfId="157" priority="1" operator="notEqual">
      <formula>0</formula>
    </cfRule>
    <cfRule type="cellIs" dxfId="156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1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98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7271689.8700000001</v>
      </c>
      <c r="G11" s="222"/>
      <c r="H11" s="34"/>
      <c r="I11" s="30"/>
      <c r="J11" s="157">
        <v>6306347.2599999998</v>
      </c>
      <c r="K11" s="121">
        <v>0</v>
      </c>
      <c r="L11" s="126">
        <v>6306347.2599999998</v>
      </c>
      <c r="M11" s="122"/>
      <c r="N11" s="121">
        <v>0</v>
      </c>
      <c r="O11" s="127">
        <v>6306347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2153050.1799999997</v>
      </c>
      <c r="K12" s="38">
        <v>0</v>
      </c>
      <c r="L12" s="129">
        <v>2153050.1799999997</v>
      </c>
      <c r="M12" s="123"/>
      <c r="N12" s="38">
        <v>0</v>
      </c>
      <c r="O12" s="130">
        <v>2153050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162095.01</v>
      </c>
      <c r="K13" s="38">
        <v>0</v>
      </c>
      <c r="L13" s="129">
        <v>162095.01</v>
      </c>
      <c r="M13" s="123"/>
      <c r="N13" s="38">
        <v>0</v>
      </c>
      <c r="O13" s="130">
        <v>162095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3851378.33</v>
      </c>
      <c r="K14" s="38">
        <v>0</v>
      </c>
      <c r="L14" s="129">
        <v>3851378.33</v>
      </c>
      <c r="M14" s="123"/>
      <c r="N14" s="38">
        <v>0</v>
      </c>
      <c r="O14" s="130">
        <v>3851378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284608.05</v>
      </c>
      <c r="K15" s="38">
        <v>0</v>
      </c>
      <c r="L15" s="129">
        <v>284608.05</v>
      </c>
      <c r="M15" s="123"/>
      <c r="N15" s="38">
        <v>0</v>
      </c>
      <c r="O15" s="130">
        <v>284608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805873.24000000011</v>
      </c>
      <c r="K17" s="38">
        <v>0</v>
      </c>
      <c r="L17" s="129">
        <v>805873.24000000011</v>
      </c>
      <c r="M17" s="123"/>
      <c r="N17" s="38">
        <v>3285330</v>
      </c>
      <c r="O17" s="130">
        <v>4091203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1210287.32</v>
      </c>
      <c r="K18" s="46">
        <v>0</v>
      </c>
      <c r="L18" s="134">
        <v>1210287.32</v>
      </c>
      <c r="M18" s="123"/>
      <c r="N18" s="46">
        <v>0</v>
      </c>
      <c r="O18" s="135">
        <v>1210287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14773639.390000001</v>
      </c>
      <c r="K20" s="137">
        <v>0</v>
      </c>
      <c r="L20" s="138">
        <v>14773638</v>
      </c>
      <c r="M20" s="53"/>
      <c r="N20" s="137">
        <v>3285330</v>
      </c>
      <c r="O20" s="139">
        <v>18058968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35288369.650000006</v>
      </c>
      <c r="K24" s="121">
        <v>0</v>
      </c>
      <c r="L24" s="143">
        <v>35288369.650000006</v>
      </c>
      <c r="M24" s="123"/>
      <c r="N24" s="121">
        <v>0</v>
      </c>
      <c r="O24" s="127">
        <v>35288370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9488513.4899999984</v>
      </c>
      <c r="K25" s="38"/>
      <c r="L25" s="129">
        <v>9488513.4899999984</v>
      </c>
      <c r="M25" s="123"/>
      <c r="N25" s="38">
        <v>0</v>
      </c>
      <c r="O25" s="130">
        <v>9488513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2062897.02</v>
      </c>
      <c r="K26" s="38"/>
      <c r="L26" s="129">
        <v>2062897.02</v>
      </c>
      <c r="M26" s="123"/>
      <c r="N26" s="38">
        <v>0</v>
      </c>
      <c r="O26" s="130">
        <v>2062897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5883772.2999999998</v>
      </c>
      <c r="K27" s="38">
        <v>0</v>
      </c>
      <c r="L27" s="129">
        <v>5883772.2999999998</v>
      </c>
      <c r="M27" s="123"/>
      <c r="N27" s="38">
        <v>0</v>
      </c>
      <c r="O27" s="130">
        <v>5883772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7500719.2400000002</v>
      </c>
      <c r="K28" s="38">
        <v>0</v>
      </c>
      <c r="L28" s="129">
        <v>7500719.2400000002</v>
      </c>
      <c r="M28" s="123"/>
      <c r="N28" s="38">
        <v>4421288</v>
      </c>
      <c r="O28" s="130">
        <v>11922007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4109031.81</v>
      </c>
      <c r="K29" s="38">
        <v>0</v>
      </c>
      <c r="L29" s="129">
        <v>4109031.81</v>
      </c>
      <c r="M29" s="123"/>
      <c r="N29" s="38">
        <v>724410</v>
      </c>
      <c r="O29" s="130">
        <v>4833442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4155873.05</v>
      </c>
      <c r="K30" s="46">
        <v>0</v>
      </c>
      <c r="L30" s="134">
        <v>4155873.05</v>
      </c>
      <c r="M30" s="123"/>
      <c r="N30" s="46"/>
      <c r="O30" s="135">
        <v>4155873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68489176.560000002</v>
      </c>
      <c r="K32" s="137">
        <v>0</v>
      </c>
      <c r="L32" s="138">
        <v>68489176</v>
      </c>
      <c r="M32" s="144"/>
      <c r="N32" s="137">
        <v>5145698</v>
      </c>
      <c r="O32" s="139">
        <v>73634874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314</v>
      </c>
      <c r="E34" s="29"/>
      <c r="F34" s="11"/>
      <c r="G34" s="11"/>
      <c r="H34" s="11"/>
      <c r="I34" s="12"/>
      <c r="J34" s="162">
        <v>-53715537.170000002</v>
      </c>
      <c r="K34" s="145">
        <v>0</v>
      </c>
      <c r="L34" s="146">
        <v>-53715538</v>
      </c>
      <c r="M34" s="53"/>
      <c r="N34" s="145">
        <v>-1860368</v>
      </c>
      <c r="O34" s="147">
        <v>-55575906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26368370</v>
      </c>
      <c r="K37" s="121">
        <v>0</v>
      </c>
      <c r="L37" s="126">
        <v>26368370</v>
      </c>
      <c r="M37" s="37"/>
      <c r="N37" s="121">
        <v>0</v>
      </c>
      <c r="O37" s="127">
        <v>26368370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3919212.88</v>
      </c>
      <c r="K38" s="38">
        <v>11597176</v>
      </c>
      <c r="L38" s="129">
        <v>15516388.879999999</v>
      </c>
      <c r="M38" s="37"/>
      <c r="N38" s="64">
        <v>0</v>
      </c>
      <c r="O38" s="130">
        <v>15516389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18889325.892999995</v>
      </c>
      <c r="K39" s="38">
        <v>-11597176</v>
      </c>
      <c r="L39" s="129">
        <v>7292149.8929999955</v>
      </c>
      <c r="M39" s="37"/>
      <c r="N39" s="64">
        <v>0</v>
      </c>
      <c r="O39" s="130">
        <v>7292150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308963.69999999995</v>
      </c>
      <c r="K40" s="38">
        <v>0</v>
      </c>
      <c r="L40" s="129">
        <v>308963.69999999995</v>
      </c>
      <c r="M40" s="37"/>
      <c r="N40" s="64">
        <v>6729054</v>
      </c>
      <c r="O40" s="130">
        <v>7038018</v>
      </c>
      <c r="P40" s="65"/>
    </row>
    <row r="41" spans="1:16" s="32" customFormat="1">
      <c r="A41" s="9" t="s">
        <v>61</v>
      </c>
      <c r="B41" s="57" t="s">
        <v>59</v>
      </c>
      <c r="C41" s="148" t="s">
        <v>322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-42522</v>
      </c>
      <c r="O41" s="130">
        <v>-42522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0</v>
      </c>
      <c r="K42" s="38">
        <v>0</v>
      </c>
      <c r="L42" s="129">
        <v>0</v>
      </c>
      <c r="M42" s="37"/>
      <c r="N42" s="64"/>
      <c r="O42" s="130">
        <v>0</v>
      </c>
      <c r="P42" s="65"/>
    </row>
    <row r="43" spans="1:16" s="32" customFormat="1">
      <c r="A43" s="9" t="s">
        <v>64</v>
      </c>
      <c r="B43" s="57" t="s">
        <v>65</v>
      </c>
      <c r="C43" s="30" t="s">
        <v>323</v>
      </c>
      <c r="D43" s="29"/>
      <c r="E43" s="11"/>
      <c r="F43" s="11"/>
      <c r="G43" s="29"/>
      <c r="H43" s="11"/>
      <c r="I43" s="12"/>
      <c r="J43" s="128">
        <v>920</v>
      </c>
      <c r="K43" s="38">
        <v>0</v>
      </c>
      <c r="L43" s="129">
        <v>920</v>
      </c>
      <c r="M43" s="37"/>
      <c r="N43" s="64">
        <v>0</v>
      </c>
      <c r="O43" s="130">
        <v>920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-104000</v>
      </c>
      <c r="K44" s="38">
        <v>0</v>
      </c>
      <c r="L44" s="129">
        <v>-104000</v>
      </c>
      <c r="M44" s="37"/>
      <c r="N44" s="64">
        <v>0</v>
      </c>
      <c r="O44" s="130">
        <v>-104000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/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49382792.472999997</v>
      </c>
      <c r="K47" s="145">
        <v>0</v>
      </c>
      <c r="L47" s="146">
        <v>49382793</v>
      </c>
      <c r="M47" s="47"/>
      <c r="N47" s="145">
        <v>6686532</v>
      </c>
      <c r="O47" s="147">
        <v>56069325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317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-4332744.6970000044</v>
      </c>
      <c r="K50" s="145">
        <v>0</v>
      </c>
      <c r="L50" s="146">
        <v>-4332745</v>
      </c>
      <c r="M50" s="47"/>
      <c r="N50" s="145">
        <v>4826164</v>
      </c>
      <c r="O50" s="147">
        <v>493419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152756</v>
      </c>
      <c r="K52" s="121">
        <v>0</v>
      </c>
      <c r="L52" s="126">
        <v>152756</v>
      </c>
      <c r="M52" s="37"/>
      <c r="N52" s="121">
        <v>0</v>
      </c>
      <c r="O52" s="127">
        <v>152756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1693367.58</v>
      </c>
      <c r="K53" s="38">
        <v>0</v>
      </c>
      <c r="L53" s="129">
        <v>1693367.58</v>
      </c>
      <c r="M53" s="123"/>
      <c r="N53" s="38">
        <v>0</v>
      </c>
      <c r="O53" s="130">
        <v>1693368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518103.5</v>
      </c>
      <c r="K54" s="38">
        <v>0</v>
      </c>
      <c r="L54" s="129">
        <v>518103.5</v>
      </c>
      <c r="M54" s="123"/>
      <c r="N54" s="72">
        <v>5797812</v>
      </c>
      <c r="O54" s="130">
        <v>6315916</v>
      </c>
      <c r="P54" s="39"/>
    </row>
    <row r="55" spans="1:16">
      <c r="A55" s="40" t="s">
        <v>81</v>
      </c>
      <c r="B55" s="41" t="s">
        <v>79</v>
      </c>
      <c r="C55" s="60" t="s">
        <v>318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2364227.08</v>
      </c>
      <c r="K57" s="137">
        <v>0</v>
      </c>
      <c r="L57" s="139">
        <v>2364228</v>
      </c>
      <c r="M57" s="144"/>
      <c r="N57" s="137">
        <v>5797812</v>
      </c>
      <c r="O57" s="139">
        <v>8162040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319</v>
      </c>
      <c r="D59" s="29"/>
      <c r="E59" s="29"/>
      <c r="F59" s="11"/>
      <c r="G59" s="11"/>
      <c r="H59" s="11"/>
      <c r="I59" s="12"/>
      <c r="J59" s="156">
        <v>-1968517.6170000043</v>
      </c>
      <c r="K59" s="145">
        <v>0</v>
      </c>
      <c r="L59" s="147">
        <v>-1968517</v>
      </c>
      <c r="M59" s="75"/>
      <c r="N59" s="145">
        <v>10623976</v>
      </c>
      <c r="O59" s="147">
        <v>8655459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86224509</v>
      </c>
      <c r="M61" s="37"/>
      <c r="N61" s="79">
        <v>102863789</v>
      </c>
      <c r="O61" s="129">
        <v>189088298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224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86224509</v>
      </c>
      <c r="M64" s="75"/>
      <c r="N64" s="73">
        <v>102863789</v>
      </c>
      <c r="O64" s="73">
        <v>189088298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84255992</v>
      </c>
      <c r="M66" s="75"/>
      <c r="N66" s="73">
        <v>113487765</v>
      </c>
      <c r="O66" s="73">
        <v>197743757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2</v>
      </c>
      <c r="M69" s="91"/>
      <c r="N69" s="92">
        <v>0</v>
      </c>
      <c r="O69" s="92">
        <v>2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155" priority="9" operator="notEqual">
      <formula>0</formula>
    </cfRule>
    <cfRule type="cellIs" dxfId="154" priority="10" operator="equal">
      <formula>0</formula>
    </cfRule>
  </conditionalFormatting>
  <conditionalFormatting sqref="O69">
    <cfRule type="cellIs" dxfId="153" priority="3" operator="notEqual">
      <formula>0</formula>
    </cfRule>
    <cfRule type="cellIs" dxfId="152" priority="4" operator="equal">
      <formula>0</formula>
    </cfRule>
  </conditionalFormatting>
  <conditionalFormatting sqref="J69">
    <cfRule type="cellIs" dxfId="151" priority="1" operator="notEqual">
      <formula>0</formula>
    </cfRule>
    <cfRule type="cellIs" dxfId="150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97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6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221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881921.19</v>
      </c>
      <c r="G11" s="222"/>
      <c r="H11" s="34"/>
      <c r="I11" s="30"/>
      <c r="J11" s="157">
        <v>2240739.9600000009</v>
      </c>
      <c r="K11" s="121">
        <v>0</v>
      </c>
      <c r="L11" s="126">
        <v>2240739.9600000009</v>
      </c>
      <c r="M11" s="122"/>
      <c r="N11" s="121">
        <v>0</v>
      </c>
      <c r="O11" s="127">
        <v>2240740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434519.38</v>
      </c>
      <c r="K12" s="38">
        <v>0</v>
      </c>
      <c r="L12" s="129">
        <v>434519.38</v>
      </c>
      <c r="M12" s="123"/>
      <c r="N12" s="38">
        <v>0</v>
      </c>
      <c r="O12" s="130">
        <v>434519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64334</v>
      </c>
      <c r="K13" s="38">
        <v>0</v>
      </c>
      <c r="L13" s="129">
        <v>64334</v>
      </c>
      <c r="M13" s="123"/>
      <c r="N13" s="38">
        <v>0</v>
      </c>
      <c r="O13" s="130">
        <v>64334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247681.69</v>
      </c>
      <c r="K14" s="38">
        <v>0</v>
      </c>
      <c r="L14" s="129">
        <v>247681.69</v>
      </c>
      <c r="M14" s="123"/>
      <c r="N14" s="38">
        <v>1320049</v>
      </c>
      <c r="O14" s="130">
        <v>1567731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26281.55</v>
      </c>
      <c r="K15" s="38">
        <v>0</v>
      </c>
      <c r="L15" s="129">
        <v>26281.55</v>
      </c>
      <c r="M15" s="123"/>
      <c r="N15" s="38">
        <v>0</v>
      </c>
      <c r="O15" s="130">
        <v>26282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5098.33</v>
      </c>
      <c r="G17" s="222"/>
      <c r="H17" s="43"/>
      <c r="I17" s="29"/>
      <c r="J17" s="128">
        <v>213686.02000000002</v>
      </c>
      <c r="K17" s="38">
        <v>0</v>
      </c>
      <c r="L17" s="129">
        <v>213686.02000000002</v>
      </c>
      <c r="M17" s="123"/>
      <c r="N17" s="38">
        <v>0</v>
      </c>
      <c r="O17" s="130">
        <v>213686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24268.14</v>
      </c>
      <c r="K18" s="46">
        <v>0</v>
      </c>
      <c r="L18" s="134">
        <v>24268.14</v>
      </c>
      <c r="M18" s="123"/>
      <c r="N18" s="46">
        <v>0</v>
      </c>
      <c r="O18" s="135">
        <v>24268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3251510.7400000007</v>
      </c>
      <c r="K20" s="137">
        <v>0</v>
      </c>
      <c r="L20" s="138">
        <v>3251511</v>
      </c>
      <c r="M20" s="53"/>
      <c r="N20" s="137">
        <v>1320049</v>
      </c>
      <c r="O20" s="139">
        <v>4571560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12972571.730000002</v>
      </c>
      <c r="K24" s="121">
        <v>0</v>
      </c>
      <c r="L24" s="143">
        <v>12972571.730000002</v>
      </c>
      <c r="M24" s="123"/>
      <c r="N24" s="121">
        <v>0</v>
      </c>
      <c r="O24" s="127">
        <v>12972572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3812553.14</v>
      </c>
      <c r="K25" s="38">
        <v>0</v>
      </c>
      <c r="L25" s="129">
        <v>3812553.14</v>
      </c>
      <c r="M25" s="123"/>
      <c r="N25" s="38">
        <v>736808</v>
      </c>
      <c r="O25" s="130">
        <v>4549361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1091838.0699999998</v>
      </c>
      <c r="K26" s="38">
        <v>0</v>
      </c>
      <c r="L26" s="129">
        <v>1091838.0699999998</v>
      </c>
      <c r="M26" s="123"/>
      <c r="N26" s="38">
        <v>0</v>
      </c>
      <c r="O26" s="130">
        <v>1091838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944405.45</v>
      </c>
      <c r="K27" s="38">
        <v>0</v>
      </c>
      <c r="L27" s="129">
        <v>944405.45</v>
      </c>
      <c r="M27" s="123"/>
      <c r="N27" s="38">
        <v>0</v>
      </c>
      <c r="O27" s="130">
        <v>944405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1280764.03</v>
      </c>
      <c r="K28" s="38">
        <v>0</v>
      </c>
      <c r="L28" s="129">
        <v>1280764.03</v>
      </c>
      <c r="M28" s="123"/>
      <c r="N28" s="38">
        <v>632810</v>
      </c>
      <c r="O28" s="130">
        <v>1913574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1742729.36</v>
      </c>
      <c r="K29" s="38">
        <v>0</v>
      </c>
      <c r="L29" s="129">
        <v>1742729.36</v>
      </c>
      <c r="M29" s="123"/>
      <c r="N29" s="38">
        <v>0</v>
      </c>
      <c r="O29" s="130">
        <v>1742729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2352688.02</v>
      </c>
      <c r="K30" s="46">
        <v>0</v>
      </c>
      <c r="L30" s="134">
        <v>2352688.02</v>
      </c>
      <c r="M30" s="123"/>
      <c r="N30" s="46">
        <v>0</v>
      </c>
      <c r="O30" s="135">
        <v>2352688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24197549.800000001</v>
      </c>
      <c r="K32" s="137">
        <v>0</v>
      </c>
      <c r="L32" s="138">
        <v>24197549</v>
      </c>
      <c r="M32" s="144"/>
      <c r="N32" s="137">
        <v>1369618</v>
      </c>
      <c r="O32" s="139">
        <v>25567167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314</v>
      </c>
      <c r="E34" s="29"/>
      <c r="F34" s="11"/>
      <c r="G34" s="11"/>
      <c r="H34" s="11"/>
      <c r="I34" s="12"/>
      <c r="J34" s="162">
        <v>-20946039.059999999</v>
      </c>
      <c r="K34" s="145">
        <v>0</v>
      </c>
      <c r="L34" s="146">
        <v>-20946038</v>
      </c>
      <c r="M34" s="53"/>
      <c r="N34" s="145">
        <v>-49569</v>
      </c>
      <c r="O34" s="147">
        <v>-20995607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12765588</v>
      </c>
      <c r="K37" s="121">
        <v>0</v>
      </c>
      <c r="L37" s="126">
        <v>12765588</v>
      </c>
      <c r="M37" s="37"/>
      <c r="N37" s="121">
        <v>0</v>
      </c>
      <c r="O37" s="127">
        <v>12765588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4231270.24</v>
      </c>
      <c r="K38" s="38">
        <v>0</v>
      </c>
      <c r="L38" s="129">
        <v>4231270.24</v>
      </c>
      <c r="M38" s="37"/>
      <c r="N38" s="64">
        <v>0</v>
      </c>
      <c r="O38" s="130">
        <v>4231270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2088024.8</v>
      </c>
      <c r="K39" s="38">
        <v>0</v>
      </c>
      <c r="L39" s="129">
        <v>2088024.8</v>
      </c>
      <c r="M39" s="37"/>
      <c r="N39" s="64">
        <v>0</v>
      </c>
      <c r="O39" s="130">
        <v>2088025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14536.829999999998</v>
      </c>
      <c r="K40" s="38">
        <v>0</v>
      </c>
      <c r="L40" s="129">
        <v>14536.829999999998</v>
      </c>
      <c r="M40" s="37"/>
      <c r="N40" s="64">
        <v>481780</v>
      </c>
      <c r="O40" s="130">
        <v>496317</v>
      </c>
      <c r="P40" s="65"/>
    </row>
    <row r="41" spans="1:16" s="32" customFormat="1">
      <c r="A41" s="9" t="s">
        <v>61</v>
      </c>
      <c r="B41" s="57" t="s">
        <v>59</v>
      </c>
      <c r="C41" s="148" t="s">
        <v>320</v>
      </c>
      <c r="D41" s="149"/>
      <c r="E41" s="150"/>
      <c r="F41" s="150"/>
      <c r="G41" s="29"/>
      <c r="H41" s="11"/>
      <c r="I41" s="12"/>
      <c r="J41" s="128">
        <v>0</v>
      </c>
      <c r="K41" s="38">
        <v>0</v>
      </c>
      <c r="L41" s="129">
        <v>0</v>
      </c>
      <c r="M41" s="37"/>
      <c r="N41" s="64">
        <v>3798656</v>
      </c>
      <c r="O41" s="130">
        <v>3798656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0</v>
      </c>
      <c r="K42" s="38">
        <v>0</v>
      </c>
      <c r="L42" s="129">
        <v>0</v>
      </c>
      <c r="M42" s="37"/>
      <c r="N42" s="64">
        <v>0</v>
      </c>
      <c r="O42" s="130">
        <v>0</v>
      </c>
      <c r="P42" s="65"/>
    </row>
    <row r="43" spans="1:16" s="32" customFormat="1">
      <c r="A43" s="9" t="s">
        <v>64</v>
      </c>
      <c r="B43" s="57" t="s">
        <v>65</v>
      </c>
      <c r="C43" s="30" t="s">
        <v>323</v>
      </c>
      <c r="D43" s="29"/>
      <c r="E43" s="11"/>
      <c r="F43" s="11"/>
      <c r="G43" s="29"/>
      <c r="H43" s="11"/>
      <c r="I43" s="12"/>
      <c r="J43" s="128">
        <v>58097.26</v>
      </c>
      <c r="K43" s="38">
        <v>0</v>
      </c>
      <c r="L43" s="129">
        <v>58097.26</v>
      </c>
      <c r="M43" s="37"/>
      <c r="N43" s="64">
        <v>0</v>
      </c>
      <c r="O43" s="130">
        <v>58097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0</v>
      </c>
      <c r="K44" s="38">
        <v>0</v>
      </c>
      <c r="L44" s="129">
        <v>0</v>
      </c>
      <c r="M44" s="37"/>
      <c r="N44" s="64">
        <v>0</v>
      </c>
      <c r="O44" s="130">
        <v>0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19157517.130000003</v>
      </c>
      <c r="K47" s="145">
        <v>0</v>
      </c>
      <c r="L47" s="146">
        <v>19157517</v>
      </c>
      <c r="M47" s="47"/>
      <c r="N47" s="145">
        <v>4280436</v>
      </c>
      <c r="O47" s="147">
        <v>23437953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317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-1788521.929999996</v>
      </c>
      <c r="K50" s="145">
        <v>0</v>
      </c>
      <c r="L50" s="146">
        <v>-1788521</v>
      </c>
      <c r="M50" s="47"/>
      <c r="N50" s="145">
        <v>4230867</v>
      </c>
      <c r="O50" s="147">
        <v>2442346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42591.4</v>
      </c>
      <c r="K52" s="121">
        <v>0</v>
      </c>
      <c r="L52" s="126">
        <v>42591.4</v>
      </c>
      <c r="M52" s="37"/>
      <c r="N52" s="121">
        <v>0</v>
      </c>
      <c r="O52" s="127">
        <v>42591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323174.03999999998</v>
      </c>
      <c r="K53" s="38">
        <v>0</v>
      </c>
      <c r="L53" s="129">
        <v>323174.03999999998</v>
      </c>
      <c r="M53" s="123"/>
      <c r="N53" s="38">
        <v>0</v>
      </c>
      <c r="O53" s="130">
        <v>323174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77844</v>
      </c>
      <c r="O54" s="130">
        <v>77844</v>
      </c>
      <c r="P54" s="39"/>
    </row>
    <row r="55" spans="1:16">
      <c r="A55" s="40" t="s">
        <v>81</v>
      </c>
      <c r="B55" s="41" t="s">
        <v>79</v>
      </c>
      <c r="C55" s="60" t="s">
        <v>318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365765.44</v>
      </c>
      <c r="K57" s="137">
        <v>0</v>
      </c>
      <c r="L57" s="139">
        <v>365765</v>
      </c>
      <c r="M57" s="144"/>
      <c r="N57" s="137">
        <v>77844</v>
      </c>
      <c r="O57" s="139">
        <v>443609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319</v>
      </c>
      <c r="D59" s="29"/>
      <c r="E59" s="29"/>
      <c r="F59" s="11"/>
      <c r="G59" s="11"/>
      <c r="H59" s="11"/>
      <c r="I59" s="12"/>
      <c r="J59" s="156">
        <v>-1422756.489999996</v>
      </c>
      <c r="K59" s="145">
        <v>0</v>
      </c>
      <c r="L59" s="147">
        <v>-1422756</v>
      </c>
      <c r="M59" s="75"/>
      <c r="N59" s="145">
        <v>4308711</v>
      </c>
      <c r="O59" s="147">
        <v>2885955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51847824</v>
      </c>
      <c r="M61" s="37"/>
      <c r="N61" s="79">
        <v>20017261</v>
      </c>
      <c r="O61" s="129">
        <v>71865085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>
        <v>355853</v>
      </c>
      <c r="O62" s="134">
        <v>355853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51847824</v>
      </c>
      <c r="M64" s="75"/>
      <c r="N64" s="73">
        <v>20373114</v>
      </c>
      <c r="O64" s="73">
        <v>72220938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50425068</v>
      </c>
      <c r="M66" s="75"/>
      <c r="N66" s="73">
        <v>24681825</v>
      </c>
      <c r="O66" s="73">
        <v>75106893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-1</v>
      </c>
      <c r="M69" s="91"/>
      <c r="N69" s="92">
        <v>0</v>
      </c>
      <c r="O69" s="92">
        <v>0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149" priority="9" operator="notEqual">
      <formula>0</formula>
    </cfRule>
    <cfRule type="cellIs" dxfId="148" priority="10" operator="equal">
      <formula>0</formula>
    </cfRule>
  </conditionalFormatting>
  <conditionalFormatting sqref="O69">
    <cfRule type="cellIs" dxfId="147" priority="3" operator="notEqual">
      <formula>0</formula>
    </cfRule>
    <cfRule type="cellIs" dxfId="146" priority="4" operator="equal">
      <formula>0</formula>
    </cfRule>
  </conditionalFormatting>
  <conditionalFormatting sqref="J69">
    <cfRule type="cellIs" dxfId="145" priority="1" operator="notEqual">
      <formula>0</formula>
    </cfRule>
    <cfRule type="cellIs" dxfId="144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28" t="s">
        <v>99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28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29" t="s">
        <v>1</v>
      </c>
      <c r="K3" s="70"/>
      <c r="L3" s="70"/>
      <c r="M3" s="70"/>
      <c r="N3" s="70"/>
      <c r="O3" s="70"/>
      <c r="P3" s="6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19"/>
      <c r="P4" s="221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27"/>
      <c r="L6" s="230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10469289</v>
      </c>
      <c r="G11" s="222"/>
      <c r="H11" s="34"/>
      <c r="I11" s="30"/>
      <c r="J11" s="157">
        <v>19840883.32</v>
      </c>
      <c r="K11" s="121">
        <v>0</v>
      </c>
      <c r="L11" s="126">
        <v>19840883.32</v>
      </c>
      <c r="M11" s="122"/>
      <c r="N11" s="121">
        <v>0</v>
      </c>
      <c r="O11" s="127">
        <v>19840883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4370436.25</v>
      </c>
      <c r="K12" s="38">
        <v>0</v>
      </c>
      <c r="L12" s="129">
        <v>4370436.25</v>
      </c>
      <c r="M12" s="123"/>
      <c r="N12" s="38">
        <v>0</v>
      </c>
      <c r="O12" s="130">
        <v>4370436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895590.95000000007</v>
      </c>
      <c r="K13" s="38">
        <v>0</v>
      </c>
      <c r="L13" s="129">
        <v>895590.95000000007</v>
      </c>
      <c r="M13" s="123"/>
      <c r="N13" s="38">
        <v>313003</v>
      </c>
      <c r="O13" s="130">
        <v>1208594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204543.79</v>
      </c>
      <c r="K14" s="38">
        <v>0</v>
      </c>
      <c r="L14" s="129">
        <v>204543.79</v>
      </c>
      <c r="M14" s="123"/>
      <c r="N14" s="38">
        <v>0</v>
      </c>
      <c r="O14" s="130">
        <v>204544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48317.79</v>
      </c>
      <c r="K15" s="38">
        <v>0</v>
      </c>
      <c r="L15" s="129">
        <v>48317.79</v>
      </c>
      <c r="M15" s="123"/>
      <c r="N15" s="38">
        <v>0</v>
      </c>
      <c r="O15" s="130">
        <v>48318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5678240.5800000001</v>
      </c>
      <c r="K17" s="38">
        <v>0</v>
      </c>
      <c r="L17" s="129">
        <v>5678240.5800000001</v>
      </c>
      <c r="M17" s="123"/>
      <c r="N17" s="38">
        <v>0</v>
      </c>
      <c r="O17" s="130">
        <v>5678241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1339802.9699999997</v>
      </c>
      <c r="K18" s="46">
        <v>8590</v>
      </c>
      <c r="L18" s="134">
        <v>1348392.9699999997</v>
      </c>
      <c r="M18" s="123"/>
      <c r="N18" s="46">
        <v>1557807</v>
      </c>
      <c r="O18" s="135">
        <v>2906200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32377815.649999999</v>
      </c>
      <c r="K20" s="137">
        <v>8590</v>
      </c>
      <c r="L20" s="138">
        <v>32386406</v>
      </c>
      <c r="M20" s="53"/>
      <c r="N20" s="137">
        <v>1870810</v>
      </c>
      <c r="O20" s="139">
        <v>34257216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66790908.339999989</v>
      </c>
      <c r="K24" s="121">
        <v>0</v>
      </c>
      <c r="L24" s="143">
        <v>66790908.339999989</v>
      </c>
      <c r="M24" s="123"/>
      <c r="N24" s="121">
        <v>313003</v>
      </c>
      <c r="O24" s="127">
        <v>67103911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16555637.140000001</v>
      </c>
      <c r="K25" s="38">
        <v>0</v>
      </c>
      <c r="L25" s="129">
        <v>16555637.140000001</v>
      </c>
      <c r="M25" s="123"/>
      <c r="N25" s="38">
        <v>942135</v>
      </c>
      <c r="O25" s="130">
        <v>17497772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3536664.69</v>
      </c>
      <c r="K26" s="38">
        <v>0</v>
      </c>
      <c r="L26" s="129">
        <v>3536664.69</v>
      </c>
      <c r="M26" s="123"/>
      <c r="N26" s="38">
        <v>0</v>
      </c>
      <c r="O26" s="130">
        <v>3536665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10464095.640000001</v>
      </c>
      <c r="K27" s="38">
        <v>0</v>
      </c>
      <c r="L27" s="129">
        <v>10464095.640000001</v>
      </c>
      <c r="M27" s="123"/>
      <c r="N27" s="38">
        <v>60086</v>
      </c>
      <c r="O27" s="130">
        <v>10524182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5661168.1799999997</v>
      </c>
      <c r="K28" s="38">
        <v>0</v>
      </c>
      <c r="L28" s="129">
        <v>5661168.1799999997</v>
      </c>
      <c r="M28" s="123"/>
      <c r="N28" s="38">
        <v>3640348</v>
      </c>
      <c r="O28" s="130">
        <v>9301516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8637770.5500000007</v>
      </c>
      <c r="K29" s="38">
        <v>-4</v>
      </c>
      <c r="L29" s="129">
        <v>8637766.5500000007</v>
      </c>
      <c r="M29" s="123"/>
      <c r="N29" s="38">
        <v>19174</v>
      </c>
      <c r="O29" s="130">
        <v>8656941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8616213.0299999993</v>
      </c>
      <c r="K30" s="46">
        <v>0</v>
      </c>
      <c r="L30" s="134">
        <v>8616213.0299999993</v>
      </c>
      <c r="M30" s="123"/>
      <c r="N30" s="46">
        <v>0</v>
      </c>
      <c r="O30" s="135">
        <v>8616213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120262457.56999998</v>
      </c>
      <c r="K32" s="137">
        <v>-4</v>
      </c>
      <c r="L32" s="138">
        <v>120262454</v>
      </c>
      <c r="M32" s="144"/>
      <c r="N32" s="137">
        <v>4974746</v>
      </c>
      <c r="O32" s="139">
        <v>125237200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314</v>
      </c>
      <c r="E34" s="29"/>
      <c r="F34" s="11"/>
      <c r="G34" s="11"/>
      <c r="H34" s="11"/>
      <c r="I34" s="12"/>
      <c r="J34" s="162">
        <v>-87884641.919999987</v>
      </c>
      <c r="K34" s="145">
        <v>8594</v>
      </c>
      <c r="L34" s="146">
        <v>-87876048</v>
      </c>
      <c r="M34" s="53"/>
      <c r="N34" s="145">
        <v>-3103936</v>
      </c>
      <c r="O34" s="147">
        <v>-90979984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51533853.100000001</v>
      </c>
      <c r="K37" s="121">
        <v>0</v>
      </c>
      <c r="L37" s="126">
        <v>51533853.100000001</v>
      </c>
      <c r="M37" s="37"/>
      <c r="N37" s="121">
        <v>0</v>
      </c>
      <c r="O37" s="127">
        <v>51533853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30183380.209999997</v>
      </c>
      <c r="K38" s="38">
        <v>0</v>
      </c>
      <c r="L38" s="129">
        <v>30183380.209999997</v>
      </c>
      <c r="M38" s="37"/>
      <c r="N38" s="64">
        <v>0</v>
      </c>
      <c r="O38" s="130">
        <v>30183380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10838768.710000001</v>
      </c>
      <c r="K39" s="38">
        <v>0</v>
      </c>
      <c r="L39" s="129">
        <v>10838768.710000001</v>
      </c>
      <c r="M39" s="37"/>
      <c r="N39" s="64">
        <v>1683385</v>
      </c>
      <c r="O39" s="130">
        <v>12522154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988053.26000000013</v>
      </c>
      <c r="K40" s="38">
        <v>0</v>
      </c>
      <c r="L40" s="129">
        <v>988053.26000000013</v>
      </c>
      <c r="M40" s="37"/>
      <c r="N40" s="64">
        <v>598816</v>
      </c>
      <c r="O40" s="130">
        <v>1586869</v>
      </c>
      <c r="P40" s="65"/>
    </row>
    <row r="41" spans="1:16" s="32" customFormat="1">
      <c r="A41" s="9" t="s">
        <v>61</v>
      </c>
      <c r="B41" s="57" t="s">
        <v>59</v>
      </c>
      <c r="C41" s="148" t="s">
        <v>315</v>
      </c>
      <c r="D41" s="149"/>
      <c r="E41" s="150"/>
      <c r="F41" s="150"/>
      <c r="G41" s="29"/>
      <c r="H41" s="11"/>
      <c r="I41" s="12"/>
      <c r="J41" s="128">
        <v>-2666227.33</v>
      </c>
      <c r="K41" s="38">
        <v>0</v>
      </c>
      <c r="L41" s="129">
        <v>-2666227.33</v>
      </c>
      <c r="M41" s="37"/>
      <c r="N41" s="64">
        <v>3485210</v>
      </c>
      <c r="O41" s="130">
        <v>818983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0</v>
      </c>
      <c r="K42" s="38">
        <v>0</v>
      </c>
      <c r="L42" s="129">
        <v>0</v>
      </c>
      <c r="M42" s="37"/>
      <c r="N42" s="64">
        <v>0</v>
      </c>
      <c r="O42" s="130">
        <v>0</v>
      </c>
      <c r="P42" s="65"/>
    </row>
    <row r="43" spans="1:16" s="32" customFormat="1">
      <c r="A43" s="9" t="s">
        <v>64</v>
      </c>
      <c r="B43" s="57" t="s">
        <v>65</v>
      </c>
      <c r="C43" s="30" t="s">
        <v>321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-259535.74999999997</v>
      </c>
      <c r="K44" s="38">
        <v>0</v>
      </c>
      <c r="L44" s="129">
        <v>-259535.74999999997</v>
      </c>
      <c r="M44" s="37"/>
      <c r="N44" s="64">
        <v>0</v>
      </c>
      <c r="O44" s="130">
        <v>-259536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>
        <v>0</v>
      </c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90618292.200000018</v>
      </c>
      <c r="K47" s="145">
        <v>0</v>
      </c>
      <c r="L47" s="146">
        <v>90618292</v>
      </c>
      <c r="M47" s="47"/>
      <c r="N47" s="145">
        <v>5767411</v>
      </c>
      <c r="O47" s="147">
        <v>96385703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334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2733650.280000031</v>
      </c>
      <c r="K50" s="145">
        <v>8594</v>
      </c>
      <c r="L50" s="146">
        <v>2742244</v>
      </c>
      <c r="M50" s="47"/>
      <c r="N50" s="145">
        <v>2663475</v>
      </c>
      <c r="O50" s="147">
        <v>5405719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592000</v>
      </c>
      <c r="K52" s="121">
        <v>0</v>
      </c>
      <c r="L52" s="126">
        <v>592000</v>
      </c>
      <c r="M52" s="37"/>
      <c r="N52" s="121">
        <v>0</v>
      </c>
      <c r="O52" s="127">
        <v>592000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2373062.4499999997</v>
      </c>
      <c r="K53" s="38">
        <v>123744</v>
      </c>
      <c r="L53" s="129">
        <v>2496806.4499999997</v>
      </c>
      <c r="M53" s="123"/>
      <c r="N53" s="38">
        <v>0</v>
      </c>
      <c r="O53" s="130">
        <v>2496806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0</v>
      </c>
      <c r="O54" s="130">
        <v>0</v>
      </c>
      <c r="P54" s="39"/>
    </row>
    <row r="55" spans="1:16">
      <c r="A55" s="40" t="s">
        <v>81</v>
      </c>
      <c r="B55" s="41" t="s">
        <v>79</v>
      </c>
      <c r="C55" s="60" t="s">
        <v>318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2965062.4499999997</v>
      </c>
      <c r="K57" s="137">
        <v>123744</v>
      </c>
      <c r="L57" s="139">
        <v>3088806</v>
      </c>
      <c r="M57" s="144"/>
      <c r="N57" s="137">
        <v>0</v>
      </c>
      <c r="O57" s="139">
        <v>3088806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326</v>
      </c>
      <c r="D59" s="29"/>
      <c r="E59" s="29"/>
      <c r="F59" s="11"/>
      <c r="G59" s="11"/>
      <c r="H59" s="11"/>
      <c r="I59" s="12"/>
      <c r="J59" s="156">
        <v>5698712.7300000302</v>
      </c>
      <c r="K59" s="145">
        <v>132338</v>
      </c>
      <c r="L59" s="147">
        <v>5831050</v>
      </c>
      <c r="M59" s="75"/>
      <c r="N59" s="145">
        <v>2663475</v>
      </c>
      <c r="O59" s="147">
        <v>8494525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196875392</v>
      </c>
      <c r="M61" s="37"/>
      <c r="N61" s="79">
        <v>36914737</v>
      </c>
      <c r="O61" s="129">
        <v>233790129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816</v>
      </c>
      <c r="M62" s="37"/>
      <c r="N62" s="66"/>
      <c r="O62" s="134">
        <v>816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196876208</v>
      </c>
      <c r="M64" s="75"/>
      <c r="N64" s="73">
        <v>36914737</v>
      </c>
      <c r="O64" s="73">
        <v>233790945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202707258</v>
      </c>
      <c r="M66" s="75"/>
      <c r="N66" s="73">
        <v>39578212</v>
      </c>
      <c r="O66" s="73">
        <v>242285470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0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2:2">
      <c r="B97" s="57"/>
    </row>
  </sheetData>
  <sheetProtection formatColumns="0" formatRows="0"/>
  <conditionalFormatting sqref="L69 N69">
    <cfRule type="cellIs" dxfId="143" priority="9" operator="notEqual">
      <formula>0</formula>
    </cfRule>
    <cfRule type="cellIs" dxfId="142" priority="10" operator="equal">
      <formula>0</formula>
    </cfRule>
  </conditionalFormatting>
  <conditionalFormatting sqref="O69">
    <cfRule type="cellIs" dxfId="141" priority="3" operator="notEqual">
      <formula>0</formula>
    </cfRule>
    <cfRule type="cellIs" dxfId="140" priority="4" operator="equal">
      <formula>0</formula>
    </cfRule>
  </conditionalFormatting>
  <conditionalFormatting sqref="J69">
    <cfRule type="cellIs" dxfId="139" priority="1" operator="notEqual">
      <formula>0</formula>
    </cfRule>
    <cfRule type="cellIs" dxfId="138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325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18601565.02</v>
      </c>
      <c r="G11" s="222"/>
      <c r="H11" s="34"/>
      <c r="I11" s="30"/>
      <c r="J11" s="157">
        <v>16839772.400000002</v>
      </c>
      <c r="K11" s="121">
        <v>-121900</v>
      </c>
      <c r="L11" s="126">
        <v>16717872.400000002</v>
      </c>
      <c r="M11" s="122"/>
      <c r="N11" s="121">
        <v>0</v>
      </c>
      <c r="O11" s="127">
        <v>16717872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860177.97000000009</v>
      </c>
      <c r="K12" s="38">
        <v>0</v>
      </c>
      <c r="L12" s="129">
        <v>860177.97000000009</v>
      </c>
      <c r="M12" s="123"/>
      <c r="N12" s="38">
        <v>0</v>
      </c>
      <c r="O12" s="130">
        <v>860178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7883936.0299999993</v>
      </c>
      <c r="K13" s="38">
        <v>-5386689.3099999996</v>
      </c>
      <c r="L13" s="129">
        <v>2497246.7199999997</v>
      </c>
      <c r="M13" s="123"/>
      <c r="N13" s="38">
        <v>0</v>
      </c>
      <c r="O13" s="130">
        <v>2497247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2704947.3000000003</v>
      </c>
      <c r="K14" s="38">
        <v>0</v>
      </c>
      <c r="L14" s="129">
        <v>2704947.3000000003</v>
      </c>
      <c r="M14" s="123"/>
      <c r="N14" s="38">
        <v>0</v>
      </c>
      <c r="O14" s="130">
        <v>2704947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937482.28</v>
      </c>
      <c r="K15" s="38">
        <v>0</v>
      </c>
      <c r="L15" s="129">
        <v>937482.28</v>
      </c>
      <c r="M15" s="123"/>
      <c r="N15" s="38">
        <v>0</v>
      </c>
      <c r="O15" s="130">
        <v>937482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>
        <v>0</v>
      </c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3422038.3200000003</v>
      </c>
      <c r="K17" s="38">
        <v>-163885.84</v>
      </c>
      <c r="L17" s="129">
        <v>3258152.4800000004</v>
      </c>
      <c r="M17" s="123"/>
      <c r="N17" s="38">
        <v>0</v>
      </c>
      <c r="O17" s="130">
        <v>3258152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-555936.19000000006</v>
      </c>
      <c r="K18" s="46">
        <v>606538.94999999995</v>
      </c>
      <c r="L18" s="134">
        <v>50602.759999999893</v>
      </c>
      <c r="M18" s="123"/>
      <c r="N18" s="46">
        <v>729175</v>
      </c>
      <c r="O18" s="135">
        <v>779778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32092418.109999999</v>
      </c>
      <c r="K20" s="137">
        <v>-5065936</v>
      </c>
      <c r="L20" s="138">
        <v>27026481</v>
      </c>
      <c r="M20" s="53"/>
      <c r="N20" s="137">
        <v>729175</v>
      </c>
      <c r="O20" s="139">
        <v>27755656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67361254.622000009</v>
      </c>
      <c r="K24" s="121"/>
      <c r="L24" s="143">
        <v>67361254.622000009</v>
      </c>
      <c r="M24" s="123"/>
      <c r="N24" s="121">
        <v>0</v>
      </c>
      <c r="O24" s="127">
        <v>67361255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14092132.039999995</v>
      </c>
      <c r="K25" s="38">
        <v>0</v>
      </c>
      <c r="L25" s="129">
        <v>14092132.039999995</v>
      </c>
      <c r="M25" s="123"/>
      <c r="N25" s="38">
        <v>2360127</v>
      </c>
      <c r="O25" s="130">
        <v>16452259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2586685.54</v>
      </c>
      <c r="K26" s="38">
        <v>13724.1</v>
      </c>
      <c r="L26" s="129">
        <v>2600409.64</v>
      </c>
      <c r="M26" s="123"/>
      <c r="N26" s="38">
        <v>0</v>
      </c>
      <c r="O26" s="130">
        <v>2600410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16054596.409999998</v>
      </c>
      <c r="K27" s="38">
        <v>0</v>
      </c>
      <c r="L27" s="129">
        <v>16054596.409999998</v>
      </c>
      <c r="M27" s="123"/>
      <c r="N27" s="38">
        <v>0</v>
      </c>
      <c r="O27" s="130">
        <v>16054596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7245347.3000000007</v>
      </c>
      <c r="K28" s="38">
        <v>-5917.42</v>
      </c>
      <c r="L28" s="129">
        <v>7239429.8800000008</v>
      </c>
      <c r="M28" s="123"/>
      <c r="N28" s="38">
        <v>1043626</v>
      </c>
      <c r="O28" s="130">
        <v>8283056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6196868.2600000007</v>
      </c>
      <c r="K29" s="38">
        <v>-13726.1</v>
      </c>
      <c r="L29" s="129">
        <v>6183142.1600000011</v>
      </c>
      <c r="M29" s="123"/>
      <c r="N29" s="38">
        <v>0</v>
      </c>
      <c r="O29" s="130">
        <v>6183142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6875436.7400000002</v>
      </c>
      <c r="K30" s="46">
        <v>0</v>
      </c>
      <c r="L30" s="134">
        <v>6875436.7400000002</v>
      </c>
      <c r="M30" s="123"/>
      <c r="N30" s="46">
        <v>0</v>
      </c>
      <c r="O30" s="135">
        <v>6875437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120412320.912</v>
      </c>
      <c r="K32" s="137">
        <v>-5919.42</v>
      </c>
      <c r="L32" s="138">
        <v>120406402</v>
      </c>
      <c r="M32" s="144"/>
      <c r="N32" s="137">
        <v>3403753</v>
      </c>
      <c r="O32" s="139">
        <v>123810155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314</v>
      </c>
      <c r="E34" s="29"/>
      <c r="F34" s="11"/>
      <c r="G34" s="11"/>
      <c r="H34" s="11"/>
      <c r="I34" s="12"/>
      <c r="J34" s="162">
        <v>-88319902.802000001</v>
      </c>
      <c r="K34" s="145">
        <v>-5060016.58</v>
      </c>
      <c r="L34" s="146">
        <v>-93379921</v>
      </c>
      <c r="M34" s="53"/>
      <c r="N34" s="145">
        <v>-2674578</v>
      </c>
      <c r="O34" s="147">
        <v>-96054499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37267033.689999998</v>
      </c>
      <c r="K37" s="121">
        <v>5393571.9900000002</v>
      </c>
      <c r="L37" s="126">
        <v>42660605.68</v>
      </c>
      <c r="M37" s="37"/>
      <c r="N37" s="121">
        <v>0</v>
      </c>
      <c r="O37" s="127">
        <v>42660606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12785725.75</v>
      </c>
      <c r="K38" s="38">
        <v>23135305.309999999</v>
      </c>
      <c r="L38" s="129">
        <v>35921031.060000002</v>
      </c>
      <c r="M38" s="37"/>
      <c r="N38" s="64">
        <v>0</v>
      </c>
      <c r="O38" s="130">
        <v>35921031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31121297.369999997</v>
      </c>
      <c r="K39" s="38">
        <v>-23913402.989999998</v>
      </c>
      <c r="L39" s="129">
        <v>7207894.379999999</v>
      </c>
      <c r="M39" s="37"/>
      <c r="N39" s="64">
        <v>0</v>
      </c>
      <c r="O39" s="130">
        <v>7207894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272666.11</v>
      </c>
      <c r="K40" s="38">
        <v>0</v>
      </c>
      <c r="L40" s="129">
        <v>272666.11</v>
      </c>
      <c r="M40" s="37"/>
      <c r="N40" s="64">
        <v>1120148</v>
      </c>
      <c r="O40" s="130">
        <v>1392814</v>
      </c>
      <c r="P40" s="65"/>
    </row>
    <row r="41" spans="1:16" s="32" customFormat="1">
      <c r="A41" s="9" t="s">
        <v>61</v>
      </c>
      <c r="B41" s="57" t="s">
        <v>59</v>
      </c>
      <c r="C41" s="148" t="s">
        <v>320</v>
      </c>
      <c r="D41" s="149"/>
      <c r="E41" s="150"/>
      <c r="F41" s="150"/>
      <c r="G41" s="29"/>
      <c r="H41" s="11"/>
      <c r="I41" s="12"/>
      <c r="J41" s="128">
        <v>81943.060000000012</v>
      </c>
      <c r="K41" s="38">
        <v>0</v>
      </c>
      <c r="L41" s="129">
        <v>81943.060000000012</v>
      </c>
      <c r="M41" s="37"/>
      <c r="N41" s="64">
        <v>10726283</v>
      </c>
      <c r="O41" s="130">
        <v>10808226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15602.92</v>
      </c>
      <c r="K42" s="38">
        <v>37901.910000000003</v>
      </c>
      <c r="L42" s="129">
        <v>53504.83</v>
      </c>
      <c r="M42" s="37"/>
      <c r="N42" s="64">
        <v>0</v>
      </c>
      <c r="O42" s="130">
        <v>53505</v>
      </c>
      <c r="P42" s="65"/>
    </row>
    <row r="43" spans="1:16" s="32" customFormat="1">
      <c r="A43" s="9" t="s">
        <v>64</v>
      </c>
      <c r="B43" s="57" t="s">
        <v>65</v>
      </c>
      <c r="C43" s="30" t="s">
        <v>321</v>
      </c>
      <c r="D43" s="29"/>
      <c r="E43" s="11"/>
      <c r="F43" s="11"/>
      <c r="G43" s="29"/>
      <c r="H43" s="11"/>
      <c r="I43" s="12"/>
      <c r="J43" s="128">
        <v>0</v>
      </c>
      <c r="K43" s="38">
        <v>0</v>
      </c>
      <c r="L43" s="129">
        <v>0</v>
      </c>
      <c r="M43" s="37"/>
      <c r="N43" s="64">
        <v>0</v>
      </c>
      <c r="O43" s="130">
        <v>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-1080264.77</v>
      </c>
      <c r="K44" s="38">
        <v>0</v>
      </c>
      <c r="L44" s="129">
        <v>-1080264.77</v>
      </c>
      <c r="M44" s="37"/>
      <c r="N44" s="64">
        <v>0</v>
      </c>
      <c r="O44" s="130">
        <v>-1080265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/>
      <c r="L45" s="134">
        <v>0</v>
      </c>
      <c r="M45" s="37"/>
      <c r="N45" s="66">
        <v>-52774</v>
      </c>
      <c r="O45" s="135">
        <v>-52774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80464004.13000001</v>
      </c>
      <c r="K47" s="145">
        <v>4653376.2199999988</v>
      </c>
      <c r="L47" s="146">
        <v>85117380</v>
      </c>
      <c r="M47" s="47"/>
      <c r="N47" s="145">
        <v>11793657</v>
      </c>
      <c r="O47" s="147">
        <v>96911037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317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-7855898.6719999909</v>
      </c>
      <c r="K50" s="145">
        <v>-406640.36000000127</v>
      </c>
      <c r="L50" s="146">
        <v>-8262541</v>
      </c>
      <c r="M50" s="47"/>
      <c r="N50" s="145">
        <v>9119079</v>
      </c>
      <c r="O50" s="147">
        <v>856538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310400</v>
      </c>
      <c r="K52" s="121">
        <v>412558.5</v>
      </c>
      <c r="L52" s="126">
        <v>722958.5</v>
      </c>
      <c r="M52" s="37"/>
      <c r="N52" s="121">
        <v>0</v>
      </c>
      <c r="O52" s="127">
        <v>722959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4062180.71</v>
      </c>
      <c r="K53" s="38">
        <v>70000</v>
      </c>
      <c r="L53" s="129">
        <v>4132180.71</v>
      </c>
      <c r="M53" s="123"/>
      <c r="N53" s="38">
        <v>0</v>
      </c>
      <c r="O53" s="130">
        <v>4132181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10950</v>
      </c>
      <c r="O54" s="130">
        <v>10950</v>
      </c>
      <c r="P54" s="39"/>
    </row>
    <row r="55" spans="1:16">
      <c r="A55" s="40" t="s">
        <v>81</v>
      </c>
      <c r="B55" s="41" t="s">
        <v>79</v>
      </c>
      <c r="C55" s="60" t="s">
        <v>328</v>
      </c>
      <c r="D55" s="29"/>
      <c r="E55" s="11"/>
      <c r="F55" s="11"/>
      <c r="G55" s="11"/>
      <c r="H55" s="29"/>
      <c r="I55" s="12"/>
      <c r="J55" s="133">
        <v>0</v>
      </c>
      <c r="K55" s="46">
        <v>-5916</v>
      </c>
      <c r="L55" s="134">
        <v>-5916</v>
      </c>
      <c r="M55" s="123"/>
      <c r="N55" s="46">
        <v>0</v>
      </c>
      <c r="O55" s="135">
        <v>-5916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4372580.71</v>
      </c>
      <c r="K57" s="137">
        <v>476642.5</v>
      </c>
      <c r="L57" s="139">
        <v>4849224</v>
      </c>
      <c r="M57" s="144"/>
      <c r="N57" s="137">
        <v>10950</v>
      </c>
      <c r="O57" s="139">
        <v>4860174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319</v>
      </c>
      <c r="D59" s="29"/>
      <c r="E59" s="29"/>
      <c r="F59" s="11"/>
      <c r="G59" s="11"/>
      <c r="H59" s="11"/>
      <c r="I59" s="12"/>
      <c r="J59" s="156">
        <v>-3483317.961999991</v>
      </c>
      <c r="K59" s="145">
        <v>70002.139999998733</v>
      </c>
      <c r="L59" s="147">
        <v>-3413317</v>
      </c>
      <c r="M59" s="75"/>
      <c r="N59" s="145">
        <v>9130029</v>
      </c>
      <c r="O59" s="147">
        <v>5716712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139279983</v>
      </c>
      <c r="M61" s="37"/>
      <c r="N61" s="79">
        <v>41630749</v>
      </c>
      <c r="O61" s="129">
        <v>180910732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/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139279983</v>
      </c>
      <c r="M64" s="75"/>
      <c r="N64" s="73">
        <v>41630749</v>
      </c>
      <c r="O64" s="73">
        <v>180910732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135866666</v>
      </c>
      <c r="M66" s="75"/>
      <c r="N66" s="73">
        <v>50760778</v>
      </c>
      <c r="O66" s="73">
        <v>186627444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0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137" priority="9" operator="notEqual">
      <formula>0</formula>
    </cfRule>
    <cfRule type="cellIs" dxfId="136" priority="10" operator="equal">
      <formula>0</formula>
    </cfRule>
  </conditionalFormatting>
  <conditionalFormatting sqref="O69">
    <cfRule type="cellIs" dxfId="135" priority="3" operator="notEqual">
      <formula>0</formula>
    </cfRule>
    <cfRule type="cellIs" dxfId="134" priority="4" operator="equal">
      <formula>0</formula>
    </cfRule>
  </conditionalFormatting>
  <conditionalFormatting sqref="J69">
    <cfRule type="cellIs" dxfId="133" priority="1" operator="notEqual">
      <formula>0</formula>
    </cfRule>
    <cfRule type="cellIs" dxfId="13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Normal="10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6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9.42578125" style="4" customWidth="1"/>
    <col min="8" max="8" width="9.140625" style="4" hidden="1" customWidth="1"/>
    <col min="9" max="9" width="9.140625" style="8" hidden="1" customWidth="1"/>
    <col min="10" max="11" width="16" style="8" customWidth="1"/>
    <col min="12" max="12" width="16" style="4" customWidth="1"/>
    <col min="13" max="13" width="0.7109375" style="8" customWidth="1"/>
    <col min="14" max="15" width="16" style="4" customWidth="1"/>
    <col min="16" max="16" width="11.28515625" style="4" customWidth="1"/>
    <col min="17" max="16384" width="11.140625" style="4"/>
  </cols>
  <sheetData>
    <row r="1" spans="1:16">
      <c r="B1" s="2"/>
      <c r="C1" s="217"/>
      <c r="D1" s="217"/>
      <c r="E1" s="217"/>
      <c r="F1" s="217"/>
      <c r="G1" s="217"/>
      <c r="H1" s="217"/>
      <c r="I1" s="217"/>
      <c r="J1" s="214" t="s">
        <v>104</v>
      </c>
      <c r="K1" s="217"/>
      <c r="L1" s="217"/>
      <c r="M1" s="217"/>
      <c r="N1" s="217"/>
      <c r="O1" s="217"/>
      <c r="P1" s="3"/>
    </row>
    <row r="2" spans="1:16">
      <c r="B2" s="2"/>
      <c r="C2" s="217"/>
      <c r="D2" s="217"/>
      <c r="E2" s="217"/>
      <c r="F2" s="217"/>
      <c r="G2" s="217"/>
      <c r="H2" s="217"/>
      <c r="I2" s="217"/>
      <c r="J2" s="214" t="s">
        <v>0</v>
      </c>
      <c r="K2" s="217"/>
      <c r="L2" s="217"/>
      <c r="M2" s="217"/>
      <c r="N2" s="217"/>
      <c r="O2" s="217"/>
      <c r="P2" s="5"/>
    </row>
    <row r="3" spans="1:16" ht="12.75" customHeight="1">
      <c r="B3" s="2"/>
      <c r="C3" s="70"/>
      <c r="D3" s="70"/>
      <c r="E3" s="70"/>
      <c r="F3" s="70"/>
      <c r="G3" s="70"/>
      <c r="H3" s="70"/>
      <c r="I3" s="70"/>
      <c r="J3" s="215" t="s">
        <v>1</v>
      </c>
      <c r="K3" s="70"/>
      <c r="L3" s="70"/>
      <c r="M3" s="70"/>
      <c r="N3" s="70"/>
      <c r="O3" s="231"/>
      <c r="P3" s="4" t="s">
        <v>2</v>
      </c>
    </row>
    <row r="4" spans="1:16">
      <c r="B4" s="2"/>
      <c r="C4" s="218"/>
      <c r="D4" s="219"/>
      <c r="E4" s="219"/>
      <c r="F4" s="219"/>
      <c r="G4" s="219"/>
      <c r="H4" s="219"/>
      <c r="I4" s="219"/>
      <c r="J4" s="220" t="s">
        <v>332</v>
      </c>
      <c r="K4" s="219"/>
      <c r="L4" s="219"/>
      <c r="M4" s="219"/>
      <c r="N4" s="219"/>
      <c r="O4" s="232"/>
      <c r="P4" s="4" t="s">
        <v>333</v>
      </c>
    </row>
    <row r="5" spans="1:16">
      <c r="A5" s="9"/>
      <c r="B5" s="10"/>
      <c r="C5" s="11"/>
      <c r="D5" s="11"/>
      <c r="E5" s="11"/>
      <c r="F5" s="11"/>
      <c r="G5" s="11"/>
      <c r="H5" s="11"/>
      <c r="I5" s="12"/>
      <c r="J5" s="30"/>
      <c r="K5" s="47"/>
      <c r="L5" s="13"/>
      <c r="M5" s="14"/>
      <c r="N5" s="13"/>
      <c r="O5" s="13"/>
      <c r="P5" s="15"/>
    </row>
    <row r="6" spans="1:16">
      <c r="C6" s="11"/>
      <c r="D6" s="11"/>
      <c r="E6" s="11"/>
      <c r="F6" s="11"/>
      <c r="G6" s="11"/>
      <c r="H6" s="11"/>
      <c r="I6" s="12"/>
      <c r="J6" s="119" t="s">
        <v>3</v>
      </c>
      <c r="K6" s="213"/>
      <c r="L6" s="216" t="s">
        <v>3</v>
      </c>
      <c r="M6" s="17"/>
      <c r="N6" s="18" t="s">
        <v>4</v>
      </c>
      <c r="O6" s="18" t="s">
        <v>5</v>
      </c>
      <c r="P6" s="19"/>
    </row>
    <row r="7" spans="1:16">
      <c r="C7" s="11"/>
      <c r="D7" s="11"/>
      <c r="E7" s="11"/>
      <c r="F7" s="11"/>
      <c r="G7" s="11"/>
      <c r="H7" s="11"/>
      <c r="I7" s="12"/>
      <c r="J7" s="22" t="s">
        <v>294</v>
      </c>
      <c r="K7" s="125" t="s">
        <v>295</v>
      </c>
      <c r="L7" s="20"/>
      <c r="M7" s="21"/>
      <c r="N7" s="22" t="s">
        <v>128</v>
      </c>
      <c r="O7" s="22"/>
      <c r="P7" s="23"/>
    </row>
    <row r="8" spans="1:16">
      <c r="C8" s="24" t="s">
        <v>6</v>
      </c>
      <c r="D8" s="11"/>
      <c r="E8" s="11"/>
      <c r="F8" s="11"/>
      <c r="G8" s="11"/>
      <c r="H8" s="11"/>
      <c r="I8" s="12"/>
      <c r="L8" s="21"/>
      <c r="M8" s="21"/>
      <c r="N8" s="21"/>
      <c r="O8" s="21"/>
      <c r="P8" s="25"/>
    </row>
    <row r="9" spans="1:16">
      <c r="A9" s="26" t="s">
        <v>7</v>
      </c>
      <c r="B9" s="27" t="s">
        <v>8</v>
      </c>
      <c r="C9" s="11" t="s">
        <v>9</v>
      </c>
      <c r="D9" s="11"/>
      <c r="E9" s="11"/>
      <c r="F9" s="11"/>
      <c r="G9" s="11"/>
      <c r="H9" s="11"/>
      <c r="I9" s="12"/>
      <c r="J9" s="12"/>
      <c r="K9" s="12"/>
      <c r="L9" s="14"/>
      <c r="M9" s="14"/>
      <c r="N9" s="14"/>
      <c r="O9" s="14"/>
      <c r="P9" s="15"/>
    </row>
    <row r="10" spans="1:16" s="32" customFormat="1">
      <c r="A10" s="1"/>
      <c r="B10" s="28"/>
      <c r="C10" s="29"/>
      <c r="D10" s="30" t="s">
        <v>10</v>
      </c>
      <c r="E10" s="11"/>
      <c r="F10" s="11"/>
      <c r="G10" s="11"/>
      <c r="H10" s="11"/>
      <c r="I10" s="29"/>
      <c r="J10" s="29"/>
      <c r="K10" s="29"/>
      <c r="L10" s="29"/>
      <c r="M10" s="14"/>
      <c r="N10" s="29"/>
      <c r="O10" s="29"/>
      <c r="P10" s="31"/>
    </row>
    <row r="11" spans="1:16" s="32" customFormat="1">
      <c r="A11" s="1" t="s">
        <v>11</v>
      </c>
      <c r="B11" s="28" t="s">
        <v>12</v>
      </c>
      <c r="C11" s="29"/>
      <c r="D11" s="33" t="s">
        <v>13</v>
      </c>
      <c r="E11" s="29"/>
      <c r="F11" s="222">
        <v>15198829</v>
      </c>
      <c r="G11" s="222"/>
      <c r="H11" s="34"/>
      <c r="I11" s="30"/>
      <c r="J11" s="157">
        <v>35944159.609999992</v>
      </c>
      <c r="K11" s="121">
        <v>0.39</v>
      </c>
      <c r="L11" s="126">
        <v>35944159.999999993</v>
      </c>
      <c r="M11" s="122"/>
      <c r="N11" s="121">
        <v>0</v>
      </c>
      <c r="O11" s="127">
        <v>35944160</v>
      </c>
      <c r="P11" s="35"/>
    </row>
    <row r="12" spans="1:16" s="32" customFormat="1">
      <c r="A12" s="1" t="s">
        <v>14</v>
      </c>
      <c r="B12" s="28" t="s">
        <v>15</v>
      </c>
      <c r="C12" s="29"/>
      <c r="D12" s="30" t="s">
        <v>16</v>
      </c>
      <c r="E12" s="11"/>
      <c r="F12" s="36"/>
      <c r="G12" s="37"/>
      <c r="H12" s="12"/>
      <c r="I12" s="29"/>
      <c r="J12" s="128">
        <v>0</v>
      </c>
      <c r="K12" s="38"/>
      <c r="L12" s="129">
        <v>0</v>
      </c>
      <c r="M12" s="123"/>
      <c r="N12" s="38"/>
      <c r="O12" s="130">
        <v>0</v>
      </c>
      <c r="P12" s="39"/>
    </row>
    <row r="13" spans="1:16" s="32" customFormat="1">
      <c r="A13" s="1" t="s">
        <v>17</v>
      </c>
      <c r="B13" s="28" t="s">
        <v>15</v>
      </c>
      <c r="C13" s="29"/>
      <c r="D13" s="30" t="s">
        <v>18</v>
      </c>
      <c r="E13" s="11"/>
      <c r="F13" s="36"/>
      <c r="G13" s="36"/>
      <c r="H13" s="11"/>
      <c r="I13" s="29"/>
      <c r="J13" s="128">
        <v>1057915.3799999999</v>
      </c>
      <c r="K13" s="38">
        <v>-0.38</v>
      </c>
      <c r="L13" s="129">
        <v>1057915</v>
      </c>
      <c r="M13" s="123"/>
      <c r="N13" s="38">
        <v>0</v>
      </c>
      <c r="O13" s="130">
        <v>1057915</v>
      </c>
      <c r="P13" s="39"/>
    </row>
    <row r="14" spans="1:16" s="32" customFormat="1">
      <c r="A14" s="1" t="s">
        <v>19</v>
      </c>
      <c r="B14" s="28" t="s">
        <v>15</v>
      </c>
      <c r="C14" s="29"/>
      <c r="D14" s="30" t="s">
        <v>20</v>
      </c>
      <c r="E14" s="11"/>
      <c r="F14" s="36"/>
      <c r="G14" s="36"/>
      <c r="H14" s="11"/>
      <c r="I14" s="29"/>
      <c r="J14" s="128">
        <v>296941.61</v>
      </c>
      <c r="K14" s="38">
        <v>0.39</v>
      </c>
      <c r="L14" s="129">
        <v>296942</v>
      </c>
      <c r="M14" s="123"/>
      <c r="N14" s="38">
        <v>0</v>
      </c>
      <c r="O14" s="130">
        <v>296942</v>
      </c>
      <c r="P14" s="39"/>
    </row>
    <row r="15" spans="1:16" s="32" customFormat="1">
      <c r="A15" s="1" t="s">
        <v>21</v>
      </c>
      <c r="B15" s="28" t="s">
        <v>12</v>
      </c>
      <c r="C15" s="29"/>
      <c r="D15" s="30" t="s">
        <v>22</v>
      </c>
      <c r="E15" s="11"/>
      <c r="F15" s="36"/>
      <c r="G15" s="36"/>
      <c r="H15" s="29"/>
      <c r="I15" s="29"/>
      <c r="J15" s="128">
        <v>243016.25</v>
      </c>
      <c r="K15" s="38">
        <v>-0.25</v>
      </c>
      <c r="L15" s="129">
        <v>243016</v>
      </c>
      <c r="M15" s="123"/>
      <c r="N15" s="38">
        <v>0</v>
      </c>
      <c r="O15" s="130">
        <v>243016</v>
      </c>
      <c r="P15" s="39"/>
    </row>
    <row r="16" spans="1:16" s="32" customFormat="1">
      <c r="A16" s="40"/>
      <c r="B16" s="41"/>
      <c r="C16" s="29"/>
      <c r="D16" s="30" t="s">
        <v>23</v>
      </c>
      <c r="E16" s="11"/>
      <c r="F16" s="42"/>
      <c r="G16" s="37"/>
      <c r="H16" s="43"/>
      <c r="I16" s="29"/>
      <c r="J16" s="158"/>
      <c r="K16" s="131"/>
      <c r="L16" s="132"/>
      <c r="M16" s="123"/>
      <c r="N16" s="29"/>
      <c r="O16" s="130"/>
      <c r="P16" s="31"/>
    </row>
    <row r="17" spans="1:16" s="32" customFormat="1">
      <c r="A17" s="40" t="s">
        <v>24</v>
      </c>
      <c r="B17" s="41" t="s">
        <v>12</v>
      </c>
      <c r="C17" s="29"/>
      <c r="D17" s="33" t="s">
        <v>13</v>
      </c>
      <c r="E17" s="29"/>
      <c r="F17" s="222">
        <v>0</v>
      </c>
      <c r="G17" s="222"/>
      <c r="H17" s="43"/>
      <c r="I17" s="29"/>
      <c r="J17" s="128">
        <v>862008.99</v>
      </c>
      <c r="K17" s="38">
        <v>0.01</v>
      </c>
      <c r="L17" s="129">
        <v>862009</v>
      </c>
      <c r="M17" s="123"/>
      <c r="N17" s="38">
        <v>7736079</v>
      </c>
      <c r="O17" s="130">
        <v>8598088</v>
      </c>
      <c r="P17" s="39"/>
    </row>
    <row r="18" spans="1:16" s="32" customFormat="1">
      <c r="A18" s="40" t="s">
        <v>25</v>
      </c>
      <c r="B18" s="44" t="s">
        <v>26</v>
      </c>
      <c r="C18" s="29"/>
      <c r="D18" s="45" t="s">
        <v>27</v>
      </c>
      <c r="E18" s="11"/>
      <c r="F18" s="11"/>
      <c r="G18" s="11"/>
      <c r="H18" s="11"/>
      <c r="I18" s="30"/>
      <c r="J18" s="133">
        <v>522728.69000000006</v>
      </c>
      <c r="K18" s="46">
        <v>0.31</v>
      </c>
      <c r="L18" s="134">
        <v>522729.00000000006</v>
      </c>
      <c r="M18" s="123"/>
      <c r="N18" s="46">
        <v>4000</v>
      </c>
      <c r="O18" s="135">
        <v>526729</v>
      </c>
      <c r="P18" s="39"/>
    </row>
    <row r="19" spans="1:16" s="50" customFormat="1">
      <c r="A19" s="40"/>
      <c r="B19" s="44"/>
      <c r="C19" s="30"/>
      <c r="D19" s="30"/>
      <c r="E19" s="30"/>
      <c r="F19" s="30"/>
      <c r="G19" s="30"/>
      <c r="H19" s="47"/>
      <c r="I19" s="47"/>
      <c r="J19" s="47"/>
      <c r="K19" s="47"/>
      <c r="L19" s="53"/>
      <c r="M19" s="48"/>
      <c r="N19" s="48"/>
      <c r="O19" s="136"/>
      <c r="P19" s="49"/>
    </row>
    <row r="20" spans="1:16" s="32" customFormat="1" ht="13.5" thickBot="1">
      <c r="A20" s="40" t="s">
        <v>28</v>
      </c>
      <c r="B20" s="44"/>
      <c r="C20" s="29"/>
      <c r="D20" s="51" t="s">
        <v>29</v>
      </c>
      <c r="E20" s="29"/>
      <c r="F20" s="11"/>
      <c r="G20" s="11"/>
      <c r="H20" s="11"/>
      <c r="I20" s="12"/>
      <c r="J20" s="159">
        <v>38926770.529999994</v>
      </c>
      <c r="K20" s="137">
        <v>0</v>
      </c>
      <c r="L20" s="138">
        <v>38926771</v>
      </c>
      <c r="M20" s="53"/>
      <c r="N20" s="137">
        <v>7740079</v>
      </c>
      <c r="O20" s="139">
        <v>46666850</v>
      </c>
      <c r="P20" s="54"/>
    </row>
    <row r="21" spans="1:16" s="32" customFormat="1" ht="13.5" thickTop="1">
      <c r="A21" s="40"/>
      <c r="B21" s="44"/>
      <c r="C21" s="11"/>
      <c r="D21" s="11"/>
      <c r="E21" s="11"/>
      <c r="F21" s="11"/>
      <c r="G21" s="11"/>
      <c r="H21" s="11"/>
      <c r="I21" s="12"/>
      <c r="J21" s="140"/>
      <c r="K21" s="12"/>
      <c r="L21" s="140"/>
      <c r="M21" s="14"/>
      <c r="N21" s="14"/>
      <c r="O21" s="122"/>
      <c r="P21" s="15"/>
    </row>
    <row r="22" spans="1:16" s="32" customFormat="1">
      <c r="A22" s="55"/>
      <c r="B22" s="56"/>
      <c r="C22" s="24" t="s">
        <v>30</v>
      </c>
      <c r="D22" s="11"/>
      <c r="E22" s="11"/>
      <c r="F22" s="11"/>
      <c r="G22" s="11"/>
      <c r="H22" s="11"/>
      <c r="I22" s="12"/>
      <c r="J22" s="141"/>
      <c r="K22" s="12"/>
      <c r="L22" s="141"/>
      <c r="M22" s="14"/>
      <c r="N22" s="13"/>
      <c r="O22" s="142"/>
      <c r="P22" s="15"/>
    </row>
    <row r="23" spans="1:16" s="32" customFormat="1">
      <c r="A23" s="40"/>
      <c r="B23" s="41"/>
      <c r="C23" s="11" t="s">
        <v>31</v>
      </c>
      <c r="D23" s="11"/>
      <c r="E23" s="11"/>
      <c r="F23" s="11"/>
      <c r="G23" s="29"/>
      <c r="H23" s="11"/>
      <c r="I23" s="12"/>
      <c r="J23" s="141"/>
      <c r="K23" s="12"/>
      <c r="L23" s="141"/>
      <c r="M23" s="14"/>
      <c r="N23" s="13"/>
      <c r="O23" s="142"/>
      <c r="P23" s="15"/>
    </row>
    <row r="24" spans="1:16" s="32" customFormat="1">
      <c r="A24" s="9" t="s">
        <v>32</v>
      </c>
      <c r="B24" s="57" t="s">
        <v>33</v>
      </c>
      <c r="C24" s="33"/>
      <c r="D24" s="30" t="s">
        <v>34</v>
      </c>
      <c r="E24" s="11"/>
      <c r="F24" s="11"/>
      <c r="G24" s="29"/>
      <c r="H24" s="11"/>
      <c r="I24" s="12"/>
      <c r="J24" s="160">
        <v>118548272.66999999</v>
      </c>
      <c r="K24" s="121">
        <v>0.33</v>
      </c>
      <c r="L24" s="143">
        <v>118548272.99999999</v>
      </c>
      <c r="M24" s="123"/>
      <c r="N24" s="121">
        <v>1403191</v>
      </c>
      <c r="O24" s="127">
        <v>119951464</v>
      </c>
      <c r="P24" s="39"/>
    </row>
    <row r="25" spans="1:16" s="32" customFormat="1">
      <c r="A25" s="1" t="s">
        <v>35</v>
      </c>
      <c r="B25" s="57" t="s">
        <v>33</v>
      </c>
      <c r="C25" s="33"/>
      <c r="D25" s="30" t="s">
        <v>36</v>
      </c>
      <c r="E25" s="11"/>
      <c r="F25" s="11"/>
      <c r="G25" s="29"/>
      <c r="H25" s="11"/>
      <c r="I25" s="12"/>
      <c r="J25" s="128">
        <v>31087831.729999997</v>
      </c>
      <c r="K25" s="38">
        <v>0.27</v>
      </c>
      <c r="L25" s="129">
        <v>31087831.999999996</v>
      </c>
      <c r="M25" s="123"/>
      <c r="N25" s="38">
        <v>768885</v>
      </c>
      <c r="O25" s="130">
        <v>31856717</v>
      </c>
      <c r="P25" s="39"/>
    </row>
    <row r="26" spans="1:16" s="32" customFormat="1">
      <c r="A26" s="9" t="s">
        <v>37</v>
      </c>
      <c r="B26" s="28" t="s">
        <v>33</v>
      </c>
      <c r="C26" s="33"/>
      <c r="D26" s="30" t="s">
        <v>38</v>
      </c>
      <c r="E26" s="11"/>
      <c r="F26" s="11"/>
      <c r="G26" s="29"/>
      <c r="H26" s="11"/>
      <c r="I26" s="12"/>
      <c r="J26" s="128">
        <v>3158529.01</v>
      </c>
      <c r="K26" s="38">
        <v>-0.01</v>
      </c>
      <c r="L26" s="129">
        <v>3158529</v>
      </c>
      <c r="M26" s="123"/>
      <c r="N26" s="38">
        <v>0</v>
      </c>
      <c r="O26" s="130">
        <v>3158529</v>
      </c>
      <c r="P26" s="39"/>
    </row>
    <row r="27" spans="1:16" s="32" customFormat="1">
      <c r="A27" s="1" t="s">
        <v>39</v>
      </c>
      <c r="B27" s="57" t="s">
        <v>33</v>
      </c>
      <c r="C27" s="33"/>
      <c r="D27" s="196" t="s">
        <v>40</v>
      </c>
      <c r="E27" s="223"/>
      <c r="F27" s="11"/>
      <c r="G27" s="29"/>
      <c r="H27" s="11"/>
      <c r="I27" s="12"/>
      <c r="J27" s="128">
        <v>23955560.34</v>
      </c>
      <c r="K27" s="38">
        <v>-0.34</v>
      </c>
      <c r="L27" s="129">
        <v>23955560</v>
      </c>
      <c r="M27" s="123"/>
      <c r="N27" s="38">
        <v>6763771</v>
      </c>
      <c r="O27" s="130">
        <v>30719331</v>
      </c>
      <c r="P27" s="39"/>
    </row>
    <row r="28" spans="1:16" s="32" customFormat="1">
      <c r="A28" s="9" t="s">
        <v>41</v>
      </c>
      <c r="B28" s="28" t="s">
        <v>33</v>
      </c>
      <c r="C28" s="33"/>
      <c r="D28" s="30" t="s">
        <v>42</v>
      </c>
      <c r="E28" s="11"/>
      <c r="F28" s="11"/>
      <c r="G28" s="29"/>
      <c r="H28" s="11"/>
      <c r="I28" s="12"/>
      <c r="J28" s="128">
        <v>4634640.8099999996</v>
      </c>
      <c r="K28" s="38">
        <v>0.19</v>
      </c>
      <c r="L28" s="129">
        <v>4634641</v>
      </c>
      <c r="M28" s="123"/>
      <c r="N28" s="38">
        <v>989862</v>
      </c>
      <c r="O28" s="130">
        <v>5624503</v>
      </c>
      <c r="P28" s="39"/>
    </row>
    <row r="29" spans="1:16" s="32" customFormat="1">
      <c r="A29" s="1" t="s">
        <v>43</v>
      </c>
      <c r="B29" s="28" t="s">
        <v>33</v>
      </c>
      <c r="C29" s="33"/>
      <c r="D29" s="30" t="s">
        <v>44</v>
      </c>
      <c r="E29" s="11"/>
      <c r="F29" s="11"/>
      <c r="G29" s="29"/>
      <c r="H29" s="11"/>
      <c r="I29" s="12"/>
      <c r="J29" s="128">
        <v>15750852.080000002</v>
      </c>
      <c r="K29" s="38">
        <v>-0.08</v>
      </c>
      <c r="L29" s="129">
        <v>15750852.000000002</v>
      </c>
      <c r="M29" s="123"/>
      <c r="N29" s="38">
        <v>412185</v>
      </c>
      <c r="O29" s="130">
        <v>16163037</v>
      </c>
      <c r="P29" s="39"/>
    </row>
    <row r="30" spans="1:16" s="32" customFormat="1">
      <c r="A30" s="9" t="s">
        <v>45</v>
      </c>
      <c r="B30" s="57" t="s">
        <v>46</v>
      </c>
      <c r="C30" s="33"/>
      <c r="D30" s="30" t="s">
        <v>47</v>
      </c>
      <c r="E30" s="11"/>
      <c r="F30" s="11"/>
      <c r="G30" s="29"/>
      <c r="H30" s="11"/>
      <c r="I30" s="12"/>
      <c r="J30" s="133">
        <v>12501300.720000001</v>
      </c>
      <c r="K30" s="46">
        <v>0.28000000000000003</v>
      </c>
      <c r="L30" s="134">
        <v>12501301</v>
      </c>
      <c r="M30" s="123"/>
      <c r="N30" s="46">
        <v>0</v>
      </c>
      <c r="O30" s="135">
        <v>12501301</v>
      </c>
      <c r="P30" s="39"/>
    </row>
    <row r="31" spans="1:16" s="32" customFormat="1">
      <c r="A31" s="1"/>
      <c r="B31" s="57"/>
      <c r="C31" s="33"/>
      <c r="D31" s="30"/>
      <c r="E31" s="11"/>
      <c r="F31" s="11"/>
      <c r="G31" s="29"/>
      <c r="H31" s="11"/>
      <c r="I31" s="12"/>
      <c r="J31" s="161"/>
      <c r="K31" s="12"/>
      <c r="L31" s="140"/>
      <c r="M31" s="58"/>
      <c r="N31" s="58"/>
      <c r="O31" s="122"/>
      <c r="P31" s="59"/>
    </row>
    <row r="32" spans="1:16" s="32" customFormat="1" ht="13.5" thickBot="1">
      <c r="A32" s="1" t="s">
        <v>48</v>
      </c>
      <c r="B32" s="57"/>
      <c r="C32" s="11"/>
      <c r="D32" s="51" t="s">
        <v>49</v>
      </c>
      <c r="E32" s="29"/>
      <c r="F32" s="11"/>
      <c r="G32" s="11"/>
      <c r="H32" s="11"/>
      <c r="I32" s="12"/>
      <c r="J32" s="159">
        <v>209636987.35999998</v>
      </c>
      <c r="K32" s="137">
        <v>0.64000000000000012</v>
      </c>
      <c r="L32" s="138">
        <v>209636988</v>
      </c>
      <c r="M32" s="144"/>
      <c r="N32" s="137">
        <v>10337894</v>
      </c>
      <c r="O32" s="139">
        <v>219974882</v>
      </c>
      <c r="P32" s="54"/>
    </row>
    <row r="33" spans="1:16" s="32" customFormat="1" ht="13.5" thickTop="1">
      <c r="A33" s="9"/>
      <c r="B33" s="57"/>
      <c r="C33" s="33"/>
      <c r="D33" s="60"/>
      <c r="E33" s="11"/>
      <c r="F33" s="11"/>
      <c r="G33" s="29"/>
      <c r="H33" s="11"/>
      <c r="I33" s="12"/>
      <c r="J33" s="47"/>
      <c r="K33" s="12"/>
      <c r="L33" s="53"/>
      <c r="M33" s="47"/>
      <c r="N33" s="47"/>
      <c r="O33" s="116"/>
      <c r="P33" s="61"/>
    </row>
    <row r="34" spans="1:16" s="32" customFormat="1">
      <c r="A34" s="1"/>
      <c r="B34" s="57"/>
      <c r="C34" s="11"/>
      <c r="D34" s="51" t="s">
        <v>314</v>
      </c>
      <c r="E34" s="29"/>
      <c r="F34" s="11"/>
      <c r="G34" s="11"/>
      <c r="H34" s="11"/>
      <c r="I34" s="12"/>
      <c r="J34" s="162">
        <v>-170710216.82999998</v>
      </c>
      <c r="K34" s="145">
        <v>-0.64000000000000012</v>
      </c>
      <c r="L34" s="146">
        <v>-170710217</v>
      </c>
      <c r="M34" s="53"/>
      <c r="N34" s="145">
        <v>-2597815</v>
      </c>
      <c r="O34" s="147">
        <v>-173308032</v>
      </c>
      <c r="P34" s="54"/>
    </row>
    <row r="35" spans="1:16" s="32" customFormat="1">
      <c r="A35" s="9"/>
      <c r="B35" s="57"/>
      <c r="C35" s="11"/>
      <c r="D35" s="11"/>
      <c r="E35" s="11"/>
      <c r="F35" s="11"/>
      <c r="G35" s="11"/>
      <c r="H35" s="11"/>
      <c r="I35" s="12"/>
      <c r="J35" s="140"/>
      <c r="K35" s="12"/>
      <c r="L35" s="140"/>
      <c r="M35" s="62"/>
      <c r="N35" s="62"/>
      <c r="O35" s="122"/>
      <c r="P35" s="63"/>
    </row>
    <row r="36" spans="1:16" s="32" customFormat="1">
      <c r="A36" s="1"/>
      <c r="B36" s="57"/>
      <c r="C36" s="24" t="s">
        <v>50</v>
      </c>
      <c r="D36" s="29"/>
      <c r="E36" s="11"/>
      <c r="F36" s="11"/>
      <c r="G36" s="11"/>
      <c r="H36" s="11"/>
      <c r="I36" s="12"/>
      <c r="J36" s="141"/>
      <c r="K36" s="12"/>
      <c r="L36" s="141"/>
      <c r="M36" s="14"/>
      <c r="N36" s="13"/>
      <c r="O36" s="142"/>
      <c r="P36" s="15"/>
    </row>
    <row r="37" spans="1:16" s="32" customFormat="1">
      <c r="A37" s="9" t="s">
        <v>51</v>
      </c>
      <c r="B37" s="57" t="s">
        <v>52</v>
      </c>
      <c r="C37" s="30" t="s">
        <v>53</v>
      </c>
      <c r="D37" s="29"/>
      <c r="E37" s="11"/>
      <c r="F37" s="11"/>
      <c r="G37" s="29"/>
      <c r="H37" s="11"/>
      <c r="I37" s="12"/>
      <c r="J37" s="157">
        <v>79769206</v>
      </c>
      <c r="K37" s="121">
        <v>0</v>
      </c>
      <c r="L37" s="126">
        <v>79769206</v>
      </c>
      <c r="M37" s="37"/>
      <c r="N37" s="121">
        <v>0</v>
      </c>
      <c r="O37" s="127">
        <v>79769206</v>
      </c>
      <c r="P37" s="65"/>
    </row>
    <row r="38" spans="1:16" s="32" customFormat="1">
      <c r="A38" s="1" t="s">
        <v>54</v>
      </c>
      <c r="B38" s="57" t="s">
        <v>15</v>
      </c>
      <c r="C38" s="30" t="s">
        <v>55</v>
      </c>
      <c r="D38" s="29"/>
      <c r="E38" s="11"/>
      <c r="F38" s="11"/>
      <c r="G38" s="29"/>
      <c r="H38" s="11"/>
      <c r="I38" s="12"/>
      <c r="J38" s="128">
        <v>55432951.539999992</v>
      </c>
      <c r="K38" s="38">
        <v>0.46</v>
      </c>
      <c r="L38" s="129">
        <v>55432951.999999993</v>
      </c>
      <c r="M38" s="37"/>
      <c r="N38" s="64">
        <v>0</v>
      </c>
      <c r="O38" s="130">
        <v>55432952</v>
      </c>
      <c r="P38" s="65"/>
    </row>
    <row r="39" spans="1:16" s="32" customFormat="1">
      <c r="A39" s="9" t="s">
        <v>56</v>
      </c>
      <c r="B39" s="57" t="s">
        <v>15</v>
      </c>
      <c r="C39" s="30" t="s">
        <v>57</v>
      </c>
      <c r="D39" s="29"/>
      <c r="E39" s="11"/>
      <c r="F39" s="11"/>
      <c r="G39" s="29"/>
      <c r="H39" s="11"/>
      <c r="I39" s="12"/>
      <c r="J39" s="128">
        <v>23662417.82</v>
      </c>
      <c r="K39" s="38">
        <v>0.18</v>
      </c>
      <c r="L39" s="129">
        <v>23662418</v>
      </c>
      <c r="M39" s="37"/>
      <c r="N39" s="64">
        <v>1166152</v>
      </c>
      <c r="O39" s="130">
        <v>24828570</v>
      </c>
      <c r="P39" s="65"/>
    </row>
    <row r="40" spans="1:16" s="32" customFormat="1">
      <c r="A40" s="1" t="s">
        <v>58</v>
      </c>
      <c r="B40" s="57" t="s">
        <v>59</v>
      </c>
      <c r="C40" s="30" t="s">
        <v>60</v>
      </c>
      <c r="D40" s="29"/>
      <c r="E40" s="11"/>
      <c r="F40" s="11"/>
      <c r="G40" s="29"/>
      <c r="H40" s="11"/>
      <c r="I40" s="12"/>
      <c r="J40" s="128">
        <v>1162678.28</v>
      </c>
      <c r="K40" s="38">
        <v>-0.28000000000000003</v>
      </c>
      <c r="L40" s="129">
        <v>1162678</v>
      </c>
      <c r="M40" s="37"/>
      <c r="N40" s="64">
        <v>-55468</v>
      </c>
      <c r="O40" s="130">
        <v>1107210</v>
      </c>
      <c r="P40" s="65"/>
    </row>
    <row r="41" spans="1:16" s="32" customFormat="1">
      <c r="A41" s="9" t="s">
        <v>61</v>
      </c>
      <c r="B41" s="57" t="s">
        <v>59</v>
      </c>
      <c r="C41" s="148" t="s">
        <v>320</v>
      </c>
      <c r="D41" s="149"/>
      <c r="E41" s="150"/>
      <c r="F41" s="150"/>
      <c r="G41" s="29"/>
      <c r="H41" s="11"/>
      <c r="I41" s="12"/>
      <c r="J41" s="128">
        <v>971804.3</v>
      </c>
      <c r="K41" s="38">
        <v>-0.3</v>
      </c>
      <c r="L41" s="129">
        <v>971804</v>
      </c>
      <c r="M41" s="37"/>
      <c r="N41" s="64">
        <v>2799774</v>
      </c>
      <c r="O41" s="130">
        <v>3771578</v>
      </c>
      <c r="P41" s="65"/>
    </row>
    <row r="42" spans="1:16" s="32" customFormat="1">
      <c r="A42" s="1" t="s">
        <v>62</v>
      </c>
      <c r="B42" s="57" t="s">
        <v>26</v>
      </c>
      <c r="C42" s="30" t="s">
        <v>63</v>
      </c>
      <c r="D42" s="29"/>
      <c r="E42" s="11"/>
      <c r="F42" s="11"/>
      <c r="G42" s="29"/>
      <c r="H42" s="11"/>
      <c r="I42" s="12"/>
      <c r="J42" s="128">
        <v>5196.4399999999441</v>
      </c>
      <c r="K42" s="38">
        <v>-0.44</v>
      </c>
      <c r="L42" s="129">
        <v>5195.9999999999445</v>
      </c>
      <c r="M42" s="37"/>
      <c r="N42" s="64">
        <v>0</v>
      </c>
      <c r="O42" s="130">
        <v>5196</v>
      </c>
      <c r="P42" s="65"/>
    </row>
    <row r="43" spans="1:16" s="32" customFormat="1">
      <c r="A43" s="9" t="s">
        <v>64</v>
      </c>
      <c r="B43" s="57" t="s">
        <v>65</v>
      </c>
      <c r="C43" s="30" t="s">
        <v>323</v>
      </c>
      <c r="D43" s="29"/>
      <c r="E43" s="11"/>
      <c r="F43" s="11"/>
      <c r="G43" s="29"/>
      <c r="H43" s="11"/>
      <c r="I43" s="12"/>
      <c r="J43" s="128">
        <v>254639.73</v>
      </c>
      <c r="K43" s="38">
        <v>0.27</v>
      </c>
      <c r="L43" s="129">
        <v>254640</v>
      </c>
      <c r="M43" s="37"/>
      <c r="N43" s="64">
        <v>0</v>
      </c>
      <c r="O43" s="130">
        <v>254640</v>
      </c>
      <c r="P43" s="65"/>
    </row>
    <row r="44" spans="1:16" s="32" customFormat="1">
      <c r="A44" s="1" t="s">
        <v>66</v>
      </c>
      <c r="B44" s="57" t="s">
        <v>33</v>
      </c>
      <c r="C44" s="30" t="s">
        <v>67</v>
      </c>
      <c r="D44" s="29"/>
      <c r="E44" s="29"/>
      <c r="F44" s="29"/>
      <c r="G44" s="29"/>
      <c r="H44" s="29"/>
      <c r="I44" s="29"/>
      <c r="J44" s="128">
        <v>-588587.46</v>
      </c>
      <c r="K44" s="38">
        <v>0.46</v>
      </c>
      <c r="L44" s="129">
        <v>-588587</v>
      </c>
      <c r="M44" s="37"/>
      <c r="N44" s="64">
        <v>0</v>
      </c>
      <c r="O44" s="130">
        <v>-588587</v>
      </c>
      <c r="P44" s="65"/>
    </row>
    <row r="45" spans="1:16" s="32" customFormat="1">
      <c r="A45" s="9" t="s">
        <v>68</v>
      </c>
      <c r="B45" s="57" t="s">
        <v>33</v>
      </c>
      <c r="C45" s="30" t="s">
        <v>69</v>
      </c>
      <c r="D45" s="29"/>
      <c r="E45" s="11"/>
      <c r="F45" s="11"/>
      <c r="G45" s="29"/>
      <c r="H45" s="11"/>
      <c r="I45" s="12"/>
      <c r="J45" s="133">
        <v>0</v>
      </c>
      <c r="K45" s="46"/>
      <c r="L45" s="134">
        <v>0</v>
      </c>
      <c r="M45" s="37"/>
      <c r="N45" s="66">
        <v>0</v>
      </c>
      <c r="O45" s="135">
        <v>0</v>
      </c>
      <c r="P45" s="65"/>
    </row>
    <row r="46" spans="1:16" s="32" customFormat="1">
      <c r="A46" s="1"/>
      <c r="B46" s="57"/>
      <c r="C46" s="29"/>
      <c r="D46" s="29"/>
      <c r="E46" s="29"/>
      <c r="F46" s="29"/>
      <c r="G46" s="29"/>
      <c r="H46" s="29"/>
      <c r="I46" s="29"/>
      <c r="J46" s="128"/>
      <c r="K46" s="29"/>
      <c r="L46" s="129"/>
      <c r="M46" s="68"/>
      <c r="N46" s="67"/>
      <c r="O46" s="130"/>
      <c r="P46" s="69"/>
    </row>
    <row r="47" spans="1:16" s="32" customFormat="1">
      <c r="A47" s="40" t="s">
        <v>70</v>
      </c>
      <c r="B47" s="41"/>
      <c r="C47" s="24" t="s">
        <v>71</v>
      </c>
      <c r="D47" s="29"/>
      <c r="E47" s="11"/>
      <c r="F47" s="11"/>
      <c r="G47" s="11"/>
      <c r="H47" s="11"/>
      <c r="I47" s="12"/>
      <c r="J47" s="162">
        <v>160670306.64999998</v>
      </c>
      <c r="K47" s="145">
        <v>0.35000000000000003</v>
      </c>
      <c r="L47" s="146">
        <v>160670307</v>
      </c>
      <c r="M47" s="47"/>
      <c r="N47" s="145">
        <v>3910458</v>
      </c>
      <c r="O47" s="147">
        <v>164580765</v>
      </c>
      <c r="P47" s="54"/>
    </row>
    <row r="48" spans="1:16" s="31" customFormat="1">
      <c r="A48" s="40"/>
      <c r="B48" s="41"/>
      <c r="C48" s="70"/>
      <c r="D48" s="71"/>
      <c r="E48" s="12"/>
      <c r="F48" s="12"/>
      <c r="G48" s="12"/>
      <c r="H48" s="12"/>
      <c r="I48" s="12"/>
      <c r="J48" s="47"/>
      <c r="K48" s="47"/>
      <c r="L48" s="53"/>
      <c r="M48" s="47"/>
      <c r="N48" s="47"/>
      <c r="O48" s="116"/>
      <c r="P48" s="61"/>
    </row>
    <row r="49" spans="1:16" s="32" customFormat="1">
      <c r="A49" s="40"/>
      <c r="B49" s="41"/>
      <c r="C49" s="51" t="s">
        <v>317</v>
      </c>
      <c r="D49" s="29"/>
      <c r="E49" s="29"/>
      <c r="F49" s="11"/>
      <c r="G49" s="11"/>
      <c r="H49" s="11"/>
      <c r="I49" s="12"/>
      <c r="J49" s="128"/>
      <c r="K49" s="29"/>
      <c r="L49" s="129"/>
      <c r="M49" s="29"/>
      <c r="N49" s="29"/>
      <c r="O49" s="130"/>
      <c r="P49" s="31"/>
    </row>
    <row r="50" spans="1:16" s="32" customFormat="1">
      <c r="A50" s="40"/>
      <c r="B50" s="41"/>
      <c r="C50" s="11"/>
      <c r="D50" s="24" t="s">
        <v>72</v>
      </c>
      <c r="E50" s="11"/>
      <c r="F50" s="11"/>
      <c r="G50" s="11"/>
      <c r="H50" s="11"/>
      <c r="I50" s="12"/>
      <c r="J50" s="162">
        <v>-10039910.180000007</v>
      </c>
      <c r="K50" s="145">
        <v>-0.29000000000000009</v>
      </c>
      <c r="L50" s="146">
        <v>-10039910</v>
      </c>
      <c r="M50" s="47"/>
      <c r="N50" s="145">
        <v>1312643</v>
      </c>
      <c r="O50" s="147">
        <v>-8727267</v>
      </c>
      <c r="P50" s="54"/>
    </row>
    <row r="51" spans="1:16" s="32" customFormat="1">
      <c r="A51" s="40"/>
      <c r="B51" s="41"/>
      <c r="C51" s="11"/>
      <c r="D51" s="24"/>
      <c r="E51" s="11"/>
      <c r="F51" s="11"/>
      <c r="G51" s="11"/>
      <c r="H51" s="11"/>
      <c r="I51" s="12"/>
      <c r="J51" s="140"/>
      <c r="K51" s="12"/>
      <c r="L51" s="140"/>
      <c r="M51" s="14"/>
      <c r="N51" s="14"/>
      <c r="O51" s="122"/>
      <c r="P51" s="15"/>
    </row>
    <row r="52" spans="1:16" s="32" customFormat="1">
      <c r="A52" s="40" t="s">
        <v>73</v>
      </c>
      <c r="B52" s="41" t="s">
        <v>52</v>
      </c>
      <c r="C52" s="30" t="s">
        <v>74</v>
      </c>
      <c r="D52" s="29"/>
      <c r="E52" s="11"/>
      <c r="F52" s="11"/>
      <c r="G52" s="11"/>
      <c r="H52" s="29"/>
      <c r="I52" s="12"/>
      <c r="J52" s="157">
        <v>498400</v>
      </c>
      <c r="K52" s="121"/>
      <c r="L52" s="126">
        <v>498400</v>
      </c>
      <c r="M52" s="37"/>
      <c r="N52" s="121">
        <v>0</v>
      </c>
      <c r="O52" s="127">
        <v>498400</v>
      </c>
      <c r="P52" s="65"/>
    </row>
    <row r="53" spans="1:16" s="32" customFormat="1">
      <c r="A53" s="40" t="s">
        <v>75</v>
      </c>
      <c r="B53" s="41" t="s">
        <v>76</v>
      </c>
      <c r="C53" s="30" t="s">
        <v>77</v>
      </c>
      <c r="D53" s="29"/>
      <c r="E53" s="11"/>
      <c r="F53" s="11"/>
      <c r="G53" s="11"/>
      <c r="H53" s="29"/>
      <c r="I53" s="12"/>
      <c r="J53" s="128">
        <v>4105592.7499999991</v>
      </c>
      <c r="K53" s="38">
        <v>0.25</v>
      </c>
      <c r="L53" s="129">
        <v>4105592.9999999991</v>
      </c>
      <c r="M53" s="123"/>
      <c r="N53" s="38">
        <v>0</v>
      </c>
      <c r="O53" s="130">
        <v>4105593</v>
      </c>
      <c r="P53" s="39"/>
    </row>
    <row r="54" spans="1:16">
      <c r="A54" s="40" t="s">
        <v>78</v>
      </c>
      <c r="B54" s="41" t="s">
        <v>79</v>
      </c>
      <c r="C54" s="11" t="s">
        <v>80</v>
      </c>
      <c r="D54" s="29"/>
      <c r="E54" s="11"/>
      <c r="F54" s="11"/>
      <c r="G54" s="11"/>
      <c r="H54" s="29"/>
      <c r="I54" s="12"/>
      <c r="J54" s="128">
        <v>0</v>
      </c>
      <c r="K54" s="38">
        <v>0</v>
      </c>
      <c r="L54" s="129">
        <v>0</v>
      </c>
      <c r="M54" s="123"/>
      <c r="N54" s="72">
        <v>99107</v>
      </c>
      <c r="O54" s="130">
        <v>99107</v>
      </c>
      <c r="P54" s="39"/>
    </row>
    <row r="55" spans="1:16">
      <c r="A55" s="40" t="s">
        <v>81</v>
      </c>
      <c r="B55" s="41" t="s">
        <v>79</v>
      </c>
      <c r="C55" s="60" t="s">
        <v>318</v>
      </c>
      <c r="D55" s="29"/>
      <c r="E55" s="11"/>
      <c r="F55" s="11"/>
      <c r="G55" s="11"/>
      <c r="H55" s="29"/>
      <c r="I55" s="12"/>
      <c r="J55" s="133">
        <v>0</v>
      </c>
      <c r="K55" s="46">
        <v>0</v>
      </c>
      <c r="L55" s="134">
        <v>0</v>
      </c>
      <c r="M55" s="123"/>
      <c r="N55" s="46">
        <v>0</v>
      </c>
      <c r="O55" s="135">
        <v>0</v>
      </c>
      <c r="P55" s="39"/>
    </row>
    <row r="56" spans="1:16">
      <c r="A56" s="40"/>
      <c r="B56" s="41"/>
      <c r="C56" s="29"/>
      <c r="D56" s="29"/>
      <c r="E56" s="11"/>
      <c r="F56" s="11"/>
      <c r="G56" s="11"/>
      <c r="H56" s="11"/>
      <c r="I56" s="12"/>
      <c r="J56" s="67"/>
      <c r="K56" s="12"/>
      <c r="L56" s="67"/>
      <c r="M56" s="68"/>
      <c r="N56" s="67"/>
      <c r="O56" s="130"/>
      <c r="P56" s="69"/>
    </row>
    <row r="57" spans="1:16" ht="13.5" thickBot="1">
      <c r="A57" s="55" t="s">
        <v>82</v>
      </c>
      <c r="B57" s="41"/>
      <c r="C57" s="24" t="s">
        <v>83</v>
      </c>
      <c r="D57" s="29"/>
      <c r="E57" s="29"/>
      <c r="F57" s="11"/>
      <c r="G57" s="11"/>
      <c r="H57" s="11"/>
      <c r="I57" s="12"/>
      <c r="J57" s="155">
        <v>4603992.7499999991</v>
      </c>
      <c r="K57" s="137">
        <v>0.25</v>
      </c>
      <c r="L57" s="139">
        <v>4603993</v>
      </c>
      <c r="M57" s="144"/>
      <c r="N57" s="137">
        <v>99107</v>
      </c>
      <c r="O57" s="139">
        <v>4703100</v>
      </c>
      <c r="P57" s="74"/>
    </row>
    <row r="58" spans="1:16" ht="13.5" thickTop="1">
      <c r="A58" s="40"/>
      <c r="B58" s="41"/>
      <c r="C58" s="24"/>
      <c r="D58" s="29"/>
      <c r="E58" s="29"/>
      <c r="F58" s="11"/>
      <c r="G58" s="11"/>
      <c r="H58" s="11"/>
      <c r="I58" s="12"/>
      <c r="J58" s="154"/>
      <c r="K58" s="47"/>
      <c r="L58" s="116"/>
      <c r="M58" s="47"/>
      <c r="N58" s="47"/>
      <c r="O58" s="116"/>
      <c r="P58" s="61"/>
    </row>
    <row r="59" spans="1:16">
      <c r="A59" s="55"/>
      <c r="B59" s="41"/>
      <c r="C59" s="51" t="s">
        <v>319</v>
      </c>
      <c r="D59" s="29"/>
      <c r="E59" s="29"/>
      <c r="F59" s="11"/>
      <c r="G59" s="11"/>
      <c r="H59" s="11"/>
      <c r="I59" s="12"/>
      <c r="J59" s="156">
        <v>-5435917.4300000081</v>
      </c>
      <c r="K59" s="145">
        <v>-4.0000000000000091E-2</v>
      </c>
      <c r="L59" s="147">
        <v>-5435917</v>
      </c>
      <c r="M59" s="75"/>
      <c r="N59" s="145">
        <v>1411750</v>
      </c>
      <c r="O59" s="147">
        <v>-4024167</v>
      </c>
      <c r="P59" s="74"/>
    </row>
    <row r="60" spans="1:16">
      <c r="A60" s="40"/>
      <c r="B60" s="41"/>
      <c r="C60" s="76"/>
      <c r="D60" s="29"/>
      <c r="E60" s="29"/>
      <c r="F60" s="11"/>
      <c r="G60" s="11"/>
      <c r="H60" s="11"/>
      <c r="I60" s="12"/>
      <c r="J60" s="77"/>
      <c r="K60" s="12"/>
      <c r="L60" s="77"/>
      <c r="M60" s="77"/>
      <c r="N60" s="77"/>
      <c r="O60" s="77"/>
      <c r="P60" s="78"/>
    </row>
    <row r="61" spans="1:16">
      <c r="A61" s="40" t="s">
        <v>84</v>
      </c>
      <c r="B61" s="41"/>
      <c r="C61" s="11" t="s">
        <v>85</v>
      </c>
      <c r="D61" s="29"/>
      <c r="E61" s="11"/>
      <c r="F61" s="11"/>
      <c r="G61" s="11"/>
      <c r="H61" s="11"/>
      <c r="I61" s="12"/>
      <c r="J61" s="79"/>
      <c r="K61" s="12"/>
      <c r="L61" s="79">
        <v>185702591</v>
      </c>
      <c r="M61" s="37"/>
      <c r="N61" s="79">
        <v>56584566</v>
      </c>
      <c r="O61" s="129">
        <v>242287157</v>
      </c>
      <c r="P61" s="80"/>
    </row>
    <row r="62" spans="1:16">
      <c r="A62" s="40" t="s">
        <v>86</v>
      </c>
      <c r="B62" s="41" t="s">
        <v>87</v>
      </c>
      <c r="C62" s="11" t="s">
        <v>88</v>
      </c>
      <c r="D62" s="29"/>
      <c r="E62" s="11"/>
      <c r="F62" s="11"/>
      <c r="G62" s="11"/>
      <c r="H62" s="11"/>
      <c r="I62" s="12"/>
      <c r="J62" s="163"/>
      <c r="K62" s="12"/>
      <c r="L62" s="165">
        <v>0</v>
      </c>
      <c r="M62" s="37"/>
      <c r="N62" s="66"/>
      <c r="O62" s="134">
        <v>0</v>
      </c>
      <c r="P62" s="65"/>
    </row>
    <row r="63" spans="1:16" s="50" customFormat="1">
      <c r="A63" s="40"/>
      <c r="B63" s="41"/>
      <c r="C63" s="30"/>
      <c r="D63" s="30"/>
      <c r="E63" s="30"/>
      <c r="F63" s="30"/>
      <c r="G63" s="30"/>
      <c r="H63" s="81"/>
      <c r="I63" s="30"/>
      <c r="J63" s="115"/>
      <c r="K63" s="30"/>
      <c r="L63" s="75"/>
      <c r="M63" s="82"/>
      <c r="N63" s="82"/>
      <c r="O63" s="82"/>
      <c r="P63" s="83"/>
    </row>
    <row r="64" spans="1:16" s="50" customFormat="1">
      <c r="A64" s="55"/>
      <c r="B64" s="41"/>
      <c r="C64" s="84" t="s">
        <v>89</v>
      </c>
      <c r="D64" s="30"/>
      <c r="E64" s="30"/>
      <c r="F64" s="30"/>
      <c r="G64" s="30"/>
      <c r="H64" s="48"/>
      <c r="I64" s="48"/>
      <c r="J64" s="152"/>
      <c r="K64" s="48"/>
      <c r="L64" s="73">
        <v>185702591</v>
      </c>
      <c r="M64" s="75"/>
      <c r="N64" s="73">
        <v>56584566</v>
      </c>
      <c r="O64" s="73">
        <v>242287157</v>
      </c>
      <c r="P64" s="74"/>
    </row>
    <row r="65" spans="1:16" s="50" customFormat="1">
      <c r="A65" s="40"/>
      <c r="B65" s="41"/>
      <c r="C65" s="30"/>
      <c r="D65" s="30"/>
      <c r="E65" s="30"/>
      <c r="F65" s="30"/>
      <c r="G65" s="30"/>
      <c r="H65" s="85"/>
      <c r="I65" s="30"/>
      <c r="J65" s="85"/>
      <c r="K65" s="30"/>
      <c r="L65" s="85"/>
      <c r="M65" s="48"/>
      <c r="N65" s="48"/>
      <c r="O65" s="48"/>
      <c r="P65" s="49"/>
    </row>
    <row r="66" spans="1:16">
      <c r="A66" s="40"/>
      <c r="B66" s="41"/>
      <c r="C66" s="24" t="s">
        <v>90</v>
      </c>
      <c r="D66" s="29"/>
      <c r="E66" s="11"/>
      <c r="F66" s="11"/>
      <c r="G66" s="11"/>
      <c r="H66" s="11"/>
      <c r="I66" s="86"/>
      <c r="J66" s="164"/>
      <c r="K66" s="86"/>
      <c r="L66" s="73">
        <v>180266674</v>
      </c>
      <c r="M66" s="75"/>
      <c r="N66" s="73">
        <v>57996316</v>
      </c>
      <c r="O66" s="73">
        <v>238262990</v>
      </c>
      <c r="P66" s="35"/>
    </row>
    <row r="67" spans="1:16">
      <c r="A67" s="55"/>
      <c r="B67" s="41"/>
      <c r="C67" s="11"/>
      <c r="D67" s="11"/>
      <c r="E67" s="11"/>
      <c r="F67" s="11"/>
      <c r="G67" s="11"/>
      <c r="H67" s="11"/>
      <c r="I67" s="12"/>
      <c r="J67" s="88"/>
      <c r="K67" s="12"/>
      <c r="L67" s="88"/>
      <c r="M67" s="12"/>
      <c r="N67" s="88"/>
      <c r="O67" s="88"/>
      <c r="P67" s="89"/>
    </row>
    <row r="68" spans="1:16">
      <c r="A68" s="40"/>
      <c r="B68" s="41"/>
      <c r="C68" s="29" t="s">
        <v>91</v>
      </c>
      <c r="D68" s="29"/>
      <c r="E68" s="29"/>
      <c r="F68" s="29"/>
      <c r="G68" s="29"/>
      <c r="H68" s="29"/>
      <c r="I68" s="71"/>
      <c r="J68" s="29"/>
      <c r="K68" s="71"/>
      <c r="L68" s="29"/>
      <c r="M68" s="71"/>
      <c r="N68" s="29"/>
      <c r="O68" s="29"/>
      <c r="P68" s="31"/>
    </row>
    <row r="69" spans="1:16">
      <c r="B69" s="57"/>
      <c r="I69" s="4"/>
      <c r="J69" s="90"/>
      <c r="K69" s="4"/>
      <c r="L69" s="90">
        <v>0</v>
      </c>
      <c r="M69" s="91"/>
      <c r="N69" s="92">
        <v>0</v>
      </c>
      <c r="O69" s="92">
        <v>1</v>
      </c>
      <c r="P69" s="93"/>
    </row>
    <row r="70" spans="1:16">
      <c r="B70" s="57"/>
      <c r="I70" s="94" t="s">
        <v>92</v>
      </c>
      <c r="J70" s="94"/>
      <c r="K70" s="94"/>
      <c r="L70" s="166"/>
      <c r="M70" s="167"/>
      <c r="N70" s="166"/>
      <c r="O70" s="166"/>
      <c r="P70" s="166"/>
    </row>
    <row r="71" spans="1:16">
      <c r="B71" s="57"/>
      <c r="L71" s="166"/>
      <c r="M71" s="167"/>
      <c r="N71" s="166"/>
      <c r="O71" s="166"/>
      <c r="P71" s="166"/>
    </row>
    <row r="72" spans="1:16">
      <c r="B72" s="57"/>
      <c r="L72" s="166"/>
      <c r="M72" s="167"/>
      <c r="N72" s="168"/>
      <c r="O72" s="168"/>
      <c r="P72" s="168"/>
    </row>
    <row r="73" spans="1:16">
      <c r="B73" s="57"/>
      <c r="L73" s="166"/>
      <c r="M73" s="167"/>
      <c r="N73" s="166"/>
      <c r="O73" s="166"/>
      <c r="P73" s="166"/>
    </row>
    <row r="74" spans="1:16">
      <c r="B74" s="57"/>
      <c r="L74" s="166"/>
      <c r="M74" s="167"/>
      <c r="N74" s="166"/>
      <c r="O74" s="166"/>
      <c r="P74" s="166"/>
    </row>
    <row r="75" spans="1:16">
      <c r="B75" s="57"/>
      <c r="L75" s="166"/>
      <c r="M75" s="167"/>
      <c r="N75" s="166"/>
      <c r="O75" s="166"/>
      <c r="P75" s="166"/>
    </row>
    <row r="76" spans="1:16">
      <c r="A76" s="9"/>
      <c r="B76" s="98"/>
      <c r="L76" s="166"/>
      <c r="M76" s="167"/>
      <c r="N76" s="166"/>
      <c r="O76" s="166"/>
      <c r="P76" s="166"/>
    </row>
    <row r="77" spans="1:16">
      <c r="B77" s="57"/>
      <c r="L77" s="166"/>
      <c r="M77" s="167"/>
      <c r="N77" s="166"/>
      <c r="O77" s="166"/>
      <c r="P77" s="166"/>
    </row>
    <row r="78" spans="1:16">
      <c r="A78" s="9"/>
      <c r="B78" s="98"/>
      <c r="L78" s="166"/>
      <c r="M78" s="167"/>
      <c r="N78" s="166"/>
      <c r="O78" s="166"/>
      <c r="P78" s="166"/>
    </row>
    <row r="79" spans="1:16">
      <c r="B79" s="57"/>
      <c r="L79" s="166"/>
      <c r="M79" s="167"/>
      <c r="N79" s="166"/>
      <c r="O79" s="166"/>
      <c r="P79" s="166"/>
    </row>
    <row r="80" spans="1:16">
      <c r="A80" s="9"/>
      <c r="B80" s="98"/>
      <c r="L80" s="166"/>
      <c r="M80" s="167"/>
      <c r="N80" s="166"/>
      <c r="O80" s="166"/>
      <c r="P80" s="166"/>
    </row>
    <row r="81" spans="1:16">
      <c r="B81" s="57"/>
      <c r="L81" s="166"/>
      <c r="M81" s="167"/>
      <c r="N81" s="166"/>
      <c r="O81" s="166"/>
      <c r="P81" s="166"/>
    </row>
    <row r="82" spans="1:16">
      <c r="B82" s="57"/>
      <c r="L82" s="166"/>
      <c r="M82" s="167"/>
      <c r="N82" s="166"/>
      <c r="O82" s="166"/>
      <c r="P82" s="166"/>
    </row>
    <row r="83" spans="1:16">
      <c r="B83" s="57"/>
      <c r="L83" s="166"/>
      <c r="M83" s="167"/>
      <c r="N83" s="166"/>
      <c r="O83" s="166"/>
      <c r="P83" s="166"/>
    </row>
    <row r="84" spans="1:16">
      <c r="B84" s="57"/>
      <c r="L84" s="166"/>
      <c r="M84" s="167"/>
      <c r="N84" s="166"/>
      <c r="O84" s="166"/>
      <c r="P84" s="166"/>
    </row>
    <row r="85" spans="1:16">
      <c r="B85" s="57"/>
      <c r="L85" s="166"/>
      <c r="M85" s="167"/>
      <c r="N85" s="166"/>
      <c r="O85" s="166"/>
      <c r="P85" s="166"/>
    </row>
    <row r="86" spans="1:16">
      <c r="B86" s="57"/>
      <c r="L86" s="166"/>
      <c r="M86" s="167"/>
      <c r="N86" s="166"/>
      <c r="O86" s="166"/>
      <c r="P86" s="166"/>
    </row>
    <row r="87" spans="1:16">
      <c r="B87" s="57"/>
      <c r="L87" s="166"/>
      <c r="M87" s="167"/>
      <c r="N87" s="166"/>
      <c r="O87" s="166"/>
      <c r="P87" s="166"/>
    </row>
    <row r="88" spans="1:16">
      <c r="B88" s="57"/>
      <c r="L88" s="166"/>
      <c r="M88" s="167"/>
      <c r="N88" s="166"/>
      <c r="O88" s="166"/>
      <c r="P88" s="166"/>
    </row>
    <row r="89" spans="1:16">
      <c r="B89" s="57"/>
      <c r="L89" s="166"/>
      <c r="M89" s="167"/>
      <c r="N89" s="166"/>
      <c r="O89" s="166"/>
      <c r="P89" s="166"/>
    </row>
    <row r="90" spans="1:16">
      <c r="B90" s="57"/>
      <c r="L90" s="166"/>
      <c r="M90" s="167"/>
      <c r="N90" s="166"/>
      <c r="O90" s="166"/>
      <c r="P90" s="166"/>
    </row>
    <row r="91" spans="1:16">
      <c r="B91" s="57"/>
      <c r="L91" s="166"/>
      <c r="M91" s="167"/>
      <c r="N91" s="166"/>
      <c r="O91" s="166"/>
      <c r="P91" s="166"/>
    </row>
    <row r="92" spans="1:16">
      <c r="B92" s="57"/>
      <c r="L92" s="166"/>
      <c r="M92" s="167"/>
      <c r="N92" s="166"/>
      <c r="O92" s="166"/>
      <c r="P92" s="166"/>
    </row>
    <row r="93" spans="1:16">
      <c r="B93" s="57"/>
      <c r="L93" s="166"/>
      <c r="M93" s="167"/>
      <c r="N93" s="166"/>
      <c r="O93" s="166"/>
      <c r="P93" s="166"/>
    </row>
    <row r="94" spans="1:16">
      <c r="A94" s="9"/>
      <c r="B94" s="98"/>
      <c r="L94" s="95"/>
      <c r="M94" s="96"/>
      <c r="N94" s="95"/>
      <c r="O94" s="95"/>
      <c r="P94" s="95"/>
    </row>
    <row r="95" spans="1:16">
      <c r="B95" s="57"/>
    </row>
    <row r="96" spans="1:16">
      <c r="A96" s="9"/>
      <c r="B96" s="98"/>
    </row>
    <row r="97" spans="1:13">
      <c r="A97" s="4"/>
      <c r="B97" s="57"/>
      <c r="I97" s="4"/>
      <c r="J97" s="4"/>
      <c r="K97" s="4"/>
      <c r="M97" s="4"/>
    </row>
  </sheetData>
  <sheetProtection formatColumns="0" formatRows="0"/>
  <conditionalFormatting sqref="L69 N69">
    <cfRule type="cellIs" dxfId="131" priority="9" operator="notEqual">
      <formula>0</formula>
    </cfRule>
    <cfRule type="cellIs" dxfId="130" priority="10" operator="equal">
      <formula>0</formula>
    </cfRule>
  </conditionalFormatting>
  <conditionalFormatting sqref="O69">
    <cfRule type="cellIs" dxfId="129" priority="3" operator="notEqual">
      <formula>0</formula>
    </cfRule>
    <cfRule type="cellIs" dxfId="128" priority="4" operator="equal">
      <formula>0</formula>
    </cfRule>
  </conditionalFormatting>
  <conditionalFormatting sqref="J69">
    <cfRule type="cellIs" dxfId="127" priority="1" operator="notEqual">
      <formula>0</formula>
    </cfRule>
    <cfRule type="cellIs" dxfId="126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9A2FEA-CA0E-4FD5-910D-B3F11F174F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5055BC-7E21-43A1-8111-BBCFEB7E5595}">
  <ds:schemaRefs>
    <ds:schemaRef ds:uri="http://schemas.openxmlformats.org/package/2006/metadata/core-properties"/>
    <ds:schemaRef ds:uri="http://purl.org/dc/elements/1.1/"/>
    <ds:schemaRef ds:uri="2c7317a0-2a0a-4464-9f4b-630f7a7e8d0f"/>
    <ds:schemaRef ds:uri="http://purl.org/dc/terms/"/>
    <ds:schemaRef ds:uri="http://schemas.microsoft.com/office/2006/documentManagement/types"/>
    <ds:schemaRef ds:uri="http://schemas.microsoft.com/office/infopath/2007/PartnerControls"/>
    <ds:schemaRef ds:uri="ee822479-6e51-4d14-b6b0-2c589e913e66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5CB593C-56DF-4F57-A1B5-F039CA5CAE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1</vt:i4>
      </vt:variant>
    </vt:vector>
  </HeadingPairs>
  <TitlesOfParts>
    <vt:vector size="31" baseType="lpstr">
      <vt:lpstr>FCS SNP</vt:lpstr>
      <vt:lpstr> FSC SRECNP Summary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MANATEE</vt:lpstr>
      <vt:lpstr>MIAMIDADE</vt:lpstr>
      <vt:lpstr>NORTHFL</vt:lpstr>
      <vt:lpstr>NORTHWEST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SOUTHFLORIDA</vt:lpstr>
      <vt:lpstr>TALLAHASSEE</vt:lpstr>
      <vt:lpstr>VALENCIA</vt:lpstr>
      <vt:lpstr>' FSC SRECNP Summary'!Print_Area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2020-10-14T13:18:44Z</cp:lastPrinted>
  <dcterms:created xsi:type="dcterms:W3CDTF">2014-12-18T21:45:41Z</dcterms:created>
  <dcterms:modified xsi:type="dcterms:W3CDTF">2021-11-22T16:26:52Z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