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Consolidated 18-19 ADA Compliant\"/>
    </mc:Choice>
  </mc:AlternateContent>
  <bookViews>
    <workbookView xWindow="0" yWindow="0" windowWidth="21570" windowHeight="10215" tabRatio="931" activeTab="1"/>
  </bookViews>
  <sheets>
    <sheet name="FCS SNP" sheetId="31" r:id="rId1"/>
    <sheet name="FCS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1">FCS!$C$1:$P$68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4">STPETE!#REF!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1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1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12" i="29" l="1"/>
  <c r="O13" i="29"/>
  <c r="O14" i="29"/>
  <c r="O15" i="29"/>
  <c r="O16" i="29"/>
  <c r="O17" i="29"/>
  <c r="O18" i="29"/>
  <c r="J12" i="29"/>
  <c r="K12" i="29"/>
  <c r="L12" i="29"/>
  <c r="M12" i="29"/>
  <c r="N12" i="29"/>
  <c r="J13" i="29"/>
  <c r="K13" i="29"/>
  <c r="L13" i="29"/>
  <c r="M13" i="29"/>
  <c r="N13" i="29"/>
  <c r="J14" i="29"/>
  <c r="K14" i="29"/>
  <c r="L14" i="29"/>
  <c r="M14" i="29"/>
  <c r="N14" i="29"/>
  <c r="J15" i="29"/>
  <c r="K15" i="29"/>
  <c r="L15" i="29"/>
  <c r="M15" i="29"/>
  <c r="N15" i="29"/>
  <c r="J16" i="29"/>
  <c r="K16" i="29"/>
  <c r="L16" i="29"/>
  <c r="M16" i="29"/>
  <c r="N16" i="29"/>
  <c r="J17" i="29"/>
  <c r="K17" i="29"/>
  <c r="L17" i="29"/>
  <c r="M17" i="29"/>
  <c r="N17" i="29"/>
  <c r="J18" i="29"/>
  <c r="K18" i="29"/>
  <c r="L18" i="29"/>
  <c r="M18" i="29"/>
  <c r="N18" i="29"/>
  <c r="M62" i="29" l="1"/>
  <c r="N62" i="29"/>
  <c r="M61" i="29"/>
  <c r="M59" i="29"/>
  <c r="K53" i="29"/>
  <c r="M53" i="29"/>
  <c r="N53" i="29"/>
  <c r="K54" i="29"/>
  <c r="M54" i="29"/>
  <c r="N54" i="29"/>
  <c r="J55" i="29"/>
  <c r="K55" i="29"/>
  <c r="L55" i="29"/>
  <c r="M55" i="29"/>
  <c r="N55" i="29"/>
  <c r="O55" i="29"/>
  <c r="K52" i="29"/>
  <c r="M52" i="29"/>
  <c r="N52" i="29"/>
  <c r="K38" i="29"/>
  <c r="M38" i="29"/>
  <c r="N38" i="29"/>
  <c r="K39" i="29"/>
  <c r="M39" i="29"/>
  <c r="N39" i="29"/>
  <c r="K40" i="29"/>
  <c r="M40" i="29"/>
  <c r="N40" i="29"/>
  <c r="K41" i="29"/>
  <c r="M41" i="29"/>
  <c r="N41" i="29"/>
  <c r="K42" i="29"/>
  <c r="M42" i="29"/>
  <c r="N42" i="29"/>
  <c r="K43" i="29"/>
  <c r="M43" i="29"/>
  <c r="N43" i="29"/>
  <c r="K44" i="29"/>
  <c r="M44" i="29"/>
  <c r="N44" i="29"/>
  <c r="J45" i="29"/>
  <c r="K45" i="29"/>
  <c r="L45" i="29"/>
  <c r="M45" i="29"/>
  <c r="N45" i="29"/>
  <c r="O45" i="29"/>
  <c r="K37" i="29"/>
  <c r="M37" i="29"/>
  <c r="N37" i="29"/>
  <c r="N25" i="29"/>
  <c r="N26" i="29"/>
  <c r="N27" i="29"/>
  <c r="N28" i="29"/>
  <c r="N29" i="29"/>
  <c r="N30" i="29"/>
  <c r="M24" i="29"/>
  <c r="M32" i="29" s="1" a="1"/>
  <c r="M32" i="29" s="1"/>
  <c r="N24" i="29"/>
  <c r="K25" i="29"/>
  <c r="K26" i="29"/>
  <c r="K27" i="29"/>
  <c r="K28" i="29"/>
  <c r="K29" i="29"/>
  <c r="K30" i="29"/>
  <c r="K24" i="29"/>
  <c r="K11" i="29"/>
  <c r="M11" i="29"/>
  <c r="N11" i="29"/>
  <c r="K32" i="29" l="1" a="1"/>
  <c r="K32" i="29" s="1"/>
  <c r="N32" i="29" a="1"/>
  <c r="M64" i="29" a="1"/>
  <c r="M64" i="29" s="1"/>
  <c r="M66" i="29" s="1"/>
  <c r="M69" i="29" s="1"/>
  <c r="N32" i="29"/>
  <c r="O62" i="29" l="1"/>
  <c r="L37" i="29"/>
  <c r="J29" i="29"/>
  <c r="N61" i="29"/>
  <c r="N64" i="29" l="1" a="1"/>
  <c r="N64" i="29" s="1"/>
  <c r="L29" i="29"/>
  <c r="O29" i="29" s="1"/>
  <c r="L38" i="29"/>
  <c r="J38" i="29"/>
  <c r="L44" i="29"/>
  <c r="J44" i="29"/>
  <c r="L54" i="29"/>
  <c r="J54" i="29"/>
  <c r="L25" i="29"/>
  <c r="O25" i="29" s="1"/>
  <c r="J25" i="29"/>
  <c r="L30" i="29"/>
  <c r="O30" i="29" s="1"/>
  <c r="J30" i="29"/>
  <c r="L39" i="29"/>
  <c r="J39" i="29"/>
  <c r="L26" i="29"/>
  <c r="O26" i="29" s="1"/>
  <c r="J26" i="29"/>
  <c r="L40" i="29"/>
  <c r="J40" i="29"/>
  <c r="L27" i="29"/>
  <c r="O27" i="29" s="1"/>
  <c r="J27" i="29"/>
  <c r="L41" i="29"/>
  <c r="J41" i="29"/>
  <c r="L28" i="29"/>
  <c r="O28" i="29" s="1"/>
  <c r="J28" i="29"/>
  <c r="L42" i="29"/>
  <c r="J42" i="29"/>
  <c r="L43" i="29"/>
  <c r="J43" i="29"/>
  <c r="L53" i="29"/>
  <c r="J53" i="29"/>
  <c r="L52" i="29"/>
  <c r="O39" i="29"/>
  <c r="O38" i="29"/>
  <c r="O43" i="29"/>
  <c r="O41" i="29"/>
  <c r="O54" i="29"/>
  <c r="L11" i="29"/>
  <c r="L24" i="29"/>
  <c r="O37" i="29"/>
  <c r="O42" i="29"/>
  <c r="O40" i="29"/>
  <c r="O44" i="29"/>
  <c r="O53" i="29"/>
  <c r="L32" i="29" l="1" a="1"/>
  <c r="L32" i="29" s="1"/>
  <c r="O61" i="29"/>
  <c r="O52" i="29"/>
  <c r="O64" i="29" l="1" a="1"/>
  <c r="O64" i="29" s="1"/>
  <c r="O11" i="29" l="1"/>
  <c r="K62" i="29" l="1"/>
  <c r="J62" i="29"/>
  <c r="K61" i="29"/>
  <c r="J61" i="29"/>
  <c r="K57" i="29" a="1"/>
  <c r="K20" i="29" a="1"/>
  <c r="K57" i="29" l="1"/>
  <c r="K20" i="29"/>
  <c r="L62" i="29"/>
  <c r="J37" i="29"/>
  <c r="J11" i="29"/>
  <c r="L61" i="29"/>
  <c r="K47" i="29" l="1" a="1"/>
  <c r="K47" i="29" s="1"/>
  <c r="J24" i="29"/>
  <c r="J52" i="29"/>
  <c r="K34" i="29"/>
  <c r="J20" i="29" l="1" a="1"/>
  <c r="J20" i="29" s="1"/>
  <c r="J47" i="29" a="1"/>
  <c r="J47" i="29" s="1"/>
  <c r="K50" i="29"/>
  <c r="K59" i="29" s="1"/>
  <c r="J32" i="29" a="1"/>
  <c r="J32" i="29" s="1"/>
  <c r="J57" i="29" a="1"/>
  <c r="J57" i="29" s="1"/>
  <c r="J34" i="29" l="1"/>
  <c r="J50" i="29" s="1"/>
  <c r="J59" i="29" s="1"/>
  <c r="F17" i="29" l="1"/>
  <c r="F11" i="29"/>
  <c r="F127" i="29"/>
  <c r="G127" i="29" l="1"/>
  <c r="N20" i="29" a="1"/>
  <c r="L47" i="29" a="1"/>
  <c r="L20" i="29" a="1"/>
  <c r="N7" i="29"/>
  <c r="L57" i="29" l="1" a="1"/>
  <c r="L57" i="29" s="1"/>
  <c r="N57" i="29" a="1"/>
  <c r="N57" i="29" s="1"/>
  <c r="C41" i="29"/>
  <c r="C55" i="29"/>
  <c r="C43" i="29"/>
  <c r="L47" i="29"/>
  <c r="N20" i="29"/>
  <c r="L20" i="29"/>
  <c r="L64" i="29" a="1"/>
  <c r="L64" i="29" s="1"/>
  <c r="O24" i="29"/>
  <c r="N47" i="29" a="1"/>
  <c r="N47" i="29" s="1"/>
  <c r="O32" i="29" l="1" a="1"/>
  <c r="O32" i="29" s="1"/>
  <c r="O57" i="29" a="1"/>
  <c r="O57" i="29" s="1"/>
  <c r="O47" i="29" a="1"/>
  <c r="O47" i="29" s="1"/>
  <c r="O20" i="29" a="1"/>
  <c r="O20" i="29" s="1"/>
  <c r="N34" i="29"/>
  <c r="N50" i="29" s="1"/>
  <c r="N59" i="29" s="1"/>
  <c r="N66" i="29" s="1"/>
  <c r="N69" i="29" s="1"/>
  <c r="L34" i="29"/>
  <c r="O34" i="29" l="1"/>
  <c r="O50" i="29" s="1"/>
  <c r="O59" i="29" s="1"/>
  <c r="O66" i="29" s="1"/>
  <c r="O69" i="29" s="1"/>
  <c r="D34" i="29"/>
  <c r="L50" i="29"/>
  <c r="L59" i="29" s="1"/>
  <c r="C49" i="29" l="1"/>
  <c r="L66" i="29" l="1"/>
  <c r="L69" i="29" s="1"/>
  <c r="C59" i="29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U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sharedStrings.xml><?xml version="1.0" encoding="utf-8"?>
<sst xmlns="http://schemas.openxmlformats.org/spreadsheetml/2006/main" count="3871" uniqueCount="340">
  <si>
    <t>A COMPONENT UNIT OF THE STATE OF FLORIDA</t>
  </si>
  <si>
    <t>STATEMENT OF REVENUES, EXPENSES, AND CHANGES IN NET POSITION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</si>
  <si>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</si>
  <si>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</si>
  <si>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College</t>
  </si>
  <si>
    <t>Component</t>
  </si>
  <si>
    <t>Totals</t>
  </si>
  <si>
    <t>Unlocked Work Area</t>
  </si>
  <si>
    <t>REVENUES</t>
  </si>
  <si>
    <t>DOE</t>
  </si>
  <si>
    <t>DFS</t>
  </si>
  <si>
    <t>Operating Revenues:</t>
  </si>
  <si>
    <t>Student Tuition and Fees, Net of Scholarship</t>
  </si>
  <si>
    <t>Rounding</t>
  </si>
  <si>
    <t>CU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</si>
  <si>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</si>
  <si>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</si>
  <si>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</si>
  <si>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</si>
  <si>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</si>
  <si>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</si>
  <si>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</si>
  <si>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</si>
  <si>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</si>
  <si>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</si>
  <si>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</si>
  <si>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</si>
  <si>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</si>
  <si>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</si>
  <si>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</si>
  <si>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</si>
  <si>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</si>
  <si>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</si>
  <si>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</si>
  <si>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</si>
  <si>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</si>
  <si>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</si>
  <si>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</si>
  <si>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</si>
  <si>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</si>
  <si>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</si>
  <si>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</si>
  <si>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</si>
  <si>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</si>
  <si>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</si>
  <si>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</si>
  <si>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</si>
  <si>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</si>
  <si>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</si>
  <si>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</si>
  <si>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</si>
  <si>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</si>
  <si>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</si>
  <si>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</si>
  <si>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</si>
  <si>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</si>
  <si>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</si>
  <si>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</si>
  <si>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</si>
  <si>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</si>
  <si>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</si>
  <si>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</si>
  <si>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</si>
  <si>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</si>
  <si>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</si>
  <si>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</si>
  <si>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</si>
  <si>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</si>
  <si>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</si>
  <si>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</si>
  <si>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</si>
  <si>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</si>
  <si>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</si>
  <si>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</si>
  <si>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</si>
  <si>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</si>
  <si>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</si>
  <si>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</si>
  <si>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</si>
  <si>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</si>
  <si>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</si>
  <si>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</si>
  <si>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</si>
  <si>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</si>
  <si>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</si>
  <si>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</si>
  <si>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</si>
  <si>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</si>
  <si>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</si>
  <si>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</si>
  <si>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</si>
  <si>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</si>
  <si>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</si>
  <si>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</si>
  <si>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</si>
  <si>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</si>
  <si>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</si>
  <si>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</si>
  <si>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</si>
  <si>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</si>
  <si>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</si>
  <si>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</si>
  <si>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</si>
  <si>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</si>
  <si>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</si>
  <si>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</si>
  <si>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</si>
  <si>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</si>
  <si>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</si>
  <si>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</si>
  <si>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</si>
  <si>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</si>
  <si>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</si>
  <si>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</si>
  <si>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</si>
  <si>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</si>
  <si>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</si>
  <si>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</si>
  <si>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</si>
  <si>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</si>
  <si>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</si>
  <si>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</si>
  <si>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</si>
  <si>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</si>
  <si>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</si>
  <si>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</si>
  <si>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</si>
  <si>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</si>
  <si>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</si>
  <si>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</si>
  <si>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</si>
  <si>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</si>
  <si>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</si>
  <si>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Unrounded SNA Balances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</si>
  <si>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</si>
  <si>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</si>
  <si>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</si>
  <si>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</si>
  <si>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</si>
  <si>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</si>
  <si>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</si>
  <si>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</si>
  <si>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</si>
  <si>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</si>
  <si>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</si>
  <si>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</si>
  <si>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</si>
  <si>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</si>
  <si>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</si>
  <si>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</si>
  <si>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</si>
  <si>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</si>
  <si>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</si>
  <si>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</si>
  <si>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</si>
  <si>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</si>
  <si>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</si>
  <si>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</si>
  <si>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</si>
  <si>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</si>
  <si>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</si>
  <si>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</si>
  <si>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</si>
  <si>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</si>
  <si>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</si>
  <si>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</si>
  <si>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</si>
  <si>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</si>
  <si>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</si>
  <si>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</si>
  <si>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</si>
  <si>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</si>
  <si>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</si>
  <si>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</si>
  <si>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</si>
  <si>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</si>
  <si>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</si>
  <si>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</si>
  <si>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</si>
  <si>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</si>
  <si>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</si>
  <si>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</si>
  <si>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</si>
  <si>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</si>
  <si>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</si>
  <si>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</si>
  <si>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</si>
  <si>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</si>
  <si>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</si>
  <si>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</si>
  <si>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</si>
  <si>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</si>
  <si>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</si>
  <si>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</si>
  <si>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</si>
  <si>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</si>
  <si>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</si>
  <si>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</si>
  <si>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</si>
  <si>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</si>
  <si>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</si>
  <si>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</si>
  <si>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</si>
  <si>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</si>
  <si>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</si>
  <si>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</si>
  <si>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</si>
  <si>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</si>
  <si>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</si>
  <si>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</si>
  <si>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</si>
  <si>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</si>
  <si>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</si>
  <si>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</si>
  <si>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</si>
  <si>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</si>
  <si>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</si>
  <si>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</si>
  <si>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</si>
  <si>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</si>
  <si>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</si>
  <si>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</si>
  <si>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</si>
  <si>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</si>
  <si>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</si>
  <si>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</si>
  <si>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</si>
  <si>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</si>
  <si>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</si>
  <si>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</si>
  <si>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</si>
  <si>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</si>
  <si>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</si>
  <si>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</si>
  <si>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</si>
  <si>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</si>
  <si>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</si>
  <si>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</si>
  <si>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</si>
  <si>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</si>
  <si>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</si>
  <si>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</si>
  <si>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</si>
  <si>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</si>
  <si>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</si>
  <si>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</si>
  <si>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</si>
  <si>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</si>
  <si>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</si>
  <si>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</si>
  <si>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</si>
  <si>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</si>
  <si>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</si>
  <si>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</si>
  <si>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</si>
  <si>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</si>
  <si>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</si>
  <si>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</si>
  <si>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</si>
  <si>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</si>
  <si>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</si>
  <si>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</si>
  <si>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</si>
  <si>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</si>
  <si>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</si>
  <si>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</si>
  <si>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</si>
  <si>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</si>
  <si>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</si>
  <si>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</si>
  <si>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</si>
  <si>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</si>
  <si>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</si>
  <si>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</si>
  <si>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</si>
  <si>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</si>
  <si>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</si>
  <si>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</si>
  <si>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</si>
  <si>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</si>
  <si>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</si>
  <si>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</si>
  <si>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</si>
  <si>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</si>
  <si>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</si>
  <si>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</si>
  <si>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</si>
  <si>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</si>
  <si>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</si>
  <si>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</si>
  <si>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</si>
  <si>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</si>
  <si>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</si>
  <si>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</si>
  <si>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</si>
  <si>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</si>
  <si>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</si>
  <si>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</si>
  <si>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</si>
  <si>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</si>
  <si>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</si>
  <si>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</si>
  <si>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</si>
  <si>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47900</t>
  </si>
  <si>
    <t>Deferred Inflows - Irrevocable Split-Interest Agreements</t>
  </si>
  <si>
    <t>(From AGL)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</si>
  <si>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</si>
  <si>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</si>
  <si>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</si>
  <si>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</si>
  <si>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</si>
  <si>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</si>
  <si>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</si>
  <si>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</si>
  <si>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</si>
  <si>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For the Fiscal Year Ended June 30, 2019</t>
  </si>
  <si>
    <t>2019.v01</t>
  </si>
  <si>
    <t>Deferred Outflows of Resources - Asset Retirement Obligations</t>
  </si>
  <si>
    <t xml:space="preserve">Deferred Outflows of Resources - Lease Agreements </t>
  </si>
  <si>
    <t xml:space="preserve">Asset Retirement Obligations - Current </t>
  </si>
  <si>
    <t xml:space="preserve">Asset Retirement Obligations - Non Current </t>
  </si>
  <si>
    <t xml:space="preserve">Deferred Inflows - Lease Agreements </t>
  </si>
  <si>
    <t>Operating Loss</t>
  </si>
  <si>
    <t>Net Gain (Loss) on Investments</t>
  </si>
  <si>
    <t>Loss on Disposal of Capital Assets</t>
  </si>
  <si>
    <t>Income (Loss) Before Other Revenues,</t>
  </si>
  <si>
    <t>Other Revenues (Expenses)</t>
  </si>
  <si>
    <t>Increase (Decrease) in Net Position</t>
  </si>
  <si>
    <t>Net Gain on Investments</t>
  </si>
  <si>
    <t>Gain (Loss) on Disposal of Capital Assets</t>
  </si>
  <si>
    <t>Loss Before Other Revenues,</t>
  </si>
  <si>
    <t>Net Loss on Investments</t>
  </si>
  <si>
    <t>Gain on Disposal of Capital Assets</t>
  </si>
  <si>
    <t>Operating Income (Loss)</t>
  </si>
  <si>
    <t>FLORIDA SOUTHWESTERN STATE COLLEGE</t>
  </si>
  <si>
    <t>Decrease in Net Position</t>
  </si>
  <si>
    <t>Increase in Net Position</t>
  </si>
  <si>
    <t>PASCO-HERNANDO STATE COLLEGE</t>
  </si>
  <si>
    <t>Other Expenses</t>
  </si>
  <si>
    <t>2019.v02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</si>
</sst>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  <numFmt numFmtId="173" formatCode="_(* #,##0.0_);_(* \(#,##0.0\);_(* &quot;-&quot;??_);_(@_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2"/>
      <name val="Garamond"/>
      <family val="1"/>
    </font>
    <font>
      <sz val="11"/>
      <name val="Arial"/>
      <family val="2"/>
    </font>
    <font>
      <sz val="8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Arial"/>
      <family val="2"/>
    </font>
    <font>
      <sz val="11"/>
      <color indexed="8"/>
      <name val="Arial"/>
      <family val="2"/>
    </font>
    <font>
      <b/>
      <sz val="8"/>
      <color indexed="81"/>
      <name val="Tahoma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33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4" fontId="13" fillId="0" borderId="0" applyFont="0" applyFill="0" applyBorder="0" applyAlignment="0" applyProtection="0"/>
    <xf numFmtId="0" fontId="9" fillId="0" borderId="0"/>
    <xf numFmtId="0" fontId="23" fillId="19" borderId="0" applyNumberFormat="0" applyBorder="0" applyAlignment="0" applyProtection="0"/>
    <xf numFmtId="0" fontId="1" fillId="3" borderId="0" applyNumberFormat="0" applyBorder="0" applyAlignment="0" applyProtection="0"/>
    <xf numFmtId="0" fontId="23" fillId="20" borderId="0" applyNumberFormat="0" applyBorder="0" applyAlignment="0" applyProtection="0"/>
    <xf numFmtId="0" fontId="1" fillId="5" borderId="0" applyNumberFormat="0" applyBorder="0" applyAlignment="0" applyProtection="0"/>
    <xf numFmtId="0" fontId="23" fillId="21" borderId="0" applyNumberFormat="0" applyBorder="0" applyAlignment="0" applyProtection="0"/>
    <xf numFmtId="0" fontId="1" fillId="7" borderId="0" applyNumberFormat="0" applyBorder="0" applyAlignment="0" applyProtection="0"/>
    <xf numFmtId="0" fontId="23" fillId="22" borderId="0" applyNumberFormat="0" applyBorder="0" applyAlignment="0" applyProtection="0"/>
    <xf numFmtId="0" fontId="1" fillId="9" borderId="0" applyNumberFormat="0" applyBorder="0" applyAlignment="0" applyProtection="0"/>
    <xf numFmtId="0" fontId="23" fillId="23" borderId="0" applyNumberFormat="0" applyBorder="0" applyAlignment="0" applyProtection="0"/>
    <xf numFmtId="0" fontId="1" fillId="11" borderId="0" applyNumberFormat="0" applyBorder="0" applyAlignment="0" applyProtection="0"/>
    <xf numFmtId="0" fontId="23" fillId="24" borderId="0" applyNumberFormat="0" applyBorder="0" applyAlignment="0" applyProtection="0"/>
    <xf numFmtId="0" fontId="1" fillId="13" borderId="0" applyNumberFormat="0" applyBorder="0" applyAlignment="0" applyProtection="0"/>
    <xf numFmtId="0" fontId="23" fillId="25" borderId="0" applyNumberFormat="0" applyBorder="0" applyAlignment="0" applyProtection="0"/>
    <xf numFmtId="0" fontId="1" fillId="4" borderId="0" applyNumberFormat="0" applyBorder="0" applyAlignment="0" applyProtection="0"/>
    <xf numFmtId="0" fontId="23" fillId="26" borderId="0" applyNumberFormat="0" applyBorder="0" applyAlignment="0" applyProtection="0"/>
    <xf numFmtId="0" fontId="1" fillId="6" borderId="0" applyNumberFormat="0" applyBorder="0" applyAlignment="0" applyProtection="0"/>
    <xf numFmtId="0" fontId="23" fillId="27" borderId="0" applyNumberFormat="0" applyBorder="0" applyAlignment="0" applyProtection="0"/>
    <xf numFmtId="0" fontId="1" fillId="8" borderId="0" applyNumberFormat="0" applyBorder="0" applyAlignment="0" applyProtection="0"/>
    <xf numFmtId="0" fontId="23" fillId="22" borderId="0" applyNumberFormat="0" applyBorder="0" applyAlignment="0" applyProtection="0"/>
    <xf numFmtId="0" fontId="1" fillId="10" borderId="0" applyNumberFormat="0" applyBorder="0" applyAlignment="0" applyProtection="0"/>
    <xf numFmtId="0" fontId="23" fillId="25" borderId="0" applyNumberFormat="0" applyBorder="0" applyAlignment="0" applyProtection="0"/>
    <xf numFmtId="0" fontId="1" fillId="12" borderId="0" applyNumberFormat="0" applyBorder="0" applyAlignment="0" applyProtection="0"/>
    <xf numFmtId="0" fontId="23" fillId="28" borderId="0" applyNumberFormat="0" applyBorder="0" applyAlignment="0" applyProtection="0"/>
    <xf numFmtId="0" fontId="1" fillId="14" borderId="0" applyNumberFormat="0" applyBorder="0" applyAlignment="0" applyProtection="0"/>
    <xf numFmtId="0" fontId="24" fillId="29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6" borderId="0" applyNumberFormat="0" applyBorder="0" applyAlignment="0" applyProtection="0"/>
    <xf numFmtId="0" fontId="25" fillId="20" borderId="0" applyNumberFormat="0" applyBorder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7" fillId="38" borderId="12" applyNumberFormat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21" borderId="0" applyNumberFormat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24" borderId="11" applyNumberFormat="0" applyAlignment="0" applyProtection="0"/>
    <xf numFmtId="0" fontId="35" fillId="24" borderId="11" applyNumberFormat="0" applyAlignment="0" applyProtection="0"/>
    <xf numFmtId="0" fontId="36" fillId="0" borderId="16" applyNumberFormat="0" applyFill="0" applyAlignment="0" applyProtection="0"/>
    <xf numFmtId="0" fontId="37" fillId="39" borderId="0" applyNumberFormat="0" applyBorder="0" applyAlignment="0" applyProtection="0"/>
    <xf numFmtId="0" fontId="7" fillId="0" borderId="0"/>
    <xf numFmtId="0" fontId="7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8" fillId="0" borderId="0"/>
    <xf numFmtId="0" fontId="2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9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1" fillId="0" borderId="0"/>
    <xf numFmtId="0" fontId="38" fillId="0" borderId="0"/>
    <xf numFmtId="0" fontId="7" fillId="0" borderId="0"/>
    <xf numFmtId="0" fontId="1" fillId="0" borderId="0"/>
    <xf numFmtId="0" fontId="38" fillId="0" borderId="0"/>
    <xf numFmtId="0" fontId="7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7" fillId="0" borderId="0"/>
    <xf numFmtId="0" fontId="38" fillId="0" borderId="0"/>
    <xf numFmtId="0" fontId="1" fillId="0" borderId="0"/>
    <xf numFmtId="0" fontId="39" fillId="0" borderId="0"/>
    <xf numFmtId="0" fontId="38" fillId="0" borderId="0"/>
    <xf numFmtId="0" fontId="7" fillId="0" borderId="0"/>
    <xf numFmtId="0" fontId="39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39" fillId="0" borderId="0"/>
    <xf numFmtId="0" fontId="7" fillId="40" borderId="10" applyNumberFormat="0" applyFont="0" applyAlignment="0" applyProtection="0"/>
    <xf numFmtId="0" fontId="1" fillId="2" borderId="1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1" fillId="2" borderId="1" applyNumberFormat="0" applyFon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9" fontId="28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1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7" fillId="0" borderId="0"/>
    <xf numFmtId="0" fontId="2" fillId="0" borderId="0"/>
    <xf numFmtId="0" fontId="38" fillId="0" borderId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43" fontId="7" fillId="0" borderId="0" applyFont="0" applyFill="0" applyBorder="0" applyAlignment="0" applyProtection="0"/>
    <xf numFmtId="0" fontId="7" fillId="0" borderId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26" fillId="37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35" fillId="24" borderId="11" applyNumberForma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7" fillId="40" borderId="10" applyNumberFormat="0" applyFon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0" fillId="37" borderId="17" applyNumberFormat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44" fontId="1" fillId="0" borderId="0" applyFont="0" applyFill="0" applyBorder="0" applyAlignment="0" applyProtection="0"/>
  </cellStyleXfs>
  <cellXfs count="423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0" fontId="7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Border="1" applyAlignment="1" applyProtection="1">
      <alignment horizontal="left"/>
    </xf>
    <xf numFmtId="0" fontId="7" fillId="0" borderId="0" xfId="2" applyNumberFormat="1" applyFont="1" applyBorder="1" applyAlignment="1" applyProtection="1"/>
    <xf numFmtId="0" fontId="11" fillId="0" borderId="0" xfId="0" applyFont="1" applyProtection="1"/>
    <xf numFmtId="49" fontId="3" fillId="0" borderId="0" xfId="0" applyNumberFormat="1" applyFont="1" applyProtection="1"/>
    <xf numFmtId="0" fontId="9" fillId="15" borderId="0" xfId="2" applyNumberFormat="1" applyFont="1" applyFill="1" applyAlignment="1" applyProtection="1"/>
    <xf numFmtId="0" fontId="9" fillId="15" borderId="0" xfId="2" applyNumberFormat="1" applyFont="1" applyFill="1" applyBorder="1" applyAlignment="1" applyProtection="1"/>
    <xf numFmtId="4" fontId="9" fillId="15" borderId="0" xfId="2" applyNumberFormat="1" applyFont="1" applyFill="1" applyAlignment="1" applyProtection="1">
      <alignment horizontal="right"/>
    </xf>
    <xf numFmtId="4" fontId="9" fillId="15" borderId="0" xfId="2" applyNumberFormat="1" applyFont="1" applyFill="1" applyBorder="1" applyAlignment="1" applyProtection="1">
      <alignment horizontal="right"/>
    </xf>
    <xf numFmtId="4" fontId="9" fillId="0" borderId="0" xfId="2" applyNumberFormat="1" applyFont="1" applyFill="1" applyBorder="1" applyAlignment="1" applyProtection="1">
      <alignment horizontal="right"/>
    </xf>
    <xf numFmtId="49" fontId="4" fillId="0" borderId="0" xfId="2" applyNumberFormat="1" applyFont="1" applyAlignment="1" applyProtection="1">
      <alignment horizontal="center"/>
    </xf>
    <xf numFmtId="164" fontId="9" fillId="15" borderId="0" xfId="2" applyNumberFormat="1" applyFont="1" applyFill="1" applyBorder="1" applyAlignment="1" applyProtection="1">
      <alignment horizontal="center"/>
    </xf>
    <xf numFmtId="164" fontId="8" fillId="15" borderId="0" xfId="2" applyNumberFormat="1" applyFont="1" applyFill="1" applyBorder="1" applyAlignment="1" applyProtection="1">
      <alignment horizontal="center"/>
    </xf>
    <xf numFmtId="164" fontId="8" fillId="0" borderId="0" xfId="2" applyNumberFormat="1" applyFont="1" applyFill="1" applyBorder="1" applyAlignment="1" applyProtection="1">
      <alignment horizontal="center"/>
    </xf>
    <xf numFmtId="0" fontId="7" fillId="15" borderId="2" xfId="2" applyNumberFormat="1" applyFont="1" applyFill="1" applyBorder="1" applyAlignment="1" applyProtection="1"/>
    <xf numFmtId="4" fontId="9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8" fillId="15" borderId="0" xfId="2" applyNumberFormat="1" applyFont="1" applyFill="1" applyAlignment="1" applyProtection="1"/>
    <xf numFmtId="4" fontId="9" fillId="0" borderId="0" xfId="2" applyNumberFormat="1" applyFont="1" applyFill="1" applyBorder="1" applyAlignment="1" applyProtection="1">
      <alignment horizontal="center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7" fillId="15" borderId="0" xfId="2" applyNumberFormat="1" applyFont="1" applyFill="1" applyAlignment="1" applyProtection="1"/>
    <xf numFmtId="0" fontId="7" fillId="15" borderId="0" xfId="0" applyFont="1" applyFill="1" applyProtection="1"/>
    <xf numFmtId="0" fontId="7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0" fontId="9" fillId="15" borderId="0" xfId="2" applyNumberFormat="1" applyFont="1" applyFill="1" applyAlignment="1" applyProtection="1">
      <alignment horizontal="left" indent="2"/>
    </xf>
    <xf numFmtId="166" fontId="9" fillId="15" borderId="0" xfId="2" applyNumberFormat="1" applyFont="1" applyFill="1" applyBorder="1" applyAlignment="1" applyProtection="1">
      <alignment horizontal="left"/>
    </xf>
    <xf numFmtId="167" fontId="9" fillId="0" borderId="0" xfId="2" applyNumberFormat="1" applyFont="1" applyFill="1" applyBorder="1" applyAlignment="1" applyProtection="1">
      <alignment horizontal="right"/>
    </xf>
    <xf numFmtId="169" fontId="9" fillId="15" borderId="0" xfId="1" applyNumberFormat="1" applyFont="1" applyFill="1" applyAlignment="1" applyProtection="1"/>
    <xf numFmtId="169" fontId="9" fillId="15" borderId="0" xfId="1" applyNumberFormat="1" applyFont="1" applyFill="1" applyBorder="1" applyAlignment="1" applyProtection="1"/>
    <xf numFmtId="169" fontId="9" fillId="16" borderId="0" xfId="1" applyNumberFormat="1" applyFont="1" applyFill="1" applyAlignment="1" applyProtection="1">
      <alignment horizontal="right"/>
      <protection locked="0"/>
    </xf>
    <xf numFmtId="169" fontId="9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7" fillId="15" borderId="0" xfId="1" applyNumberFormat="1" applyFont="1" applyFill="1" applyAlignment="1" applyProtection="1"/>
    <xf numFmtId="170" fontId="9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9" fillId="15" borderId="0" xfId="2" applyNumberFormat="1" applyFont="1" applyFill="1" applyAlignment="1" applyProtection="1">
      <alignment horizontal="left"/>
    </xf>
    <xf numFmtId="169" fontId="9" fillId="16" borderId="2" xfId="1" applyNumberFormat="1" applyFont="1" applyFill="1" applyBorder="1" applyAlignment="1" applyProtection="1">
      <alignment horizontal="right"/>
      <protection locked="0"/>
    </xf>
    <xf numFmtId="43" fontId="7" fillId="15" borderId="0" xfId="0" applyNumberFormat="1" applyFont="1" applyFill="1" applyProtection="1"/>
    <xf numFmtId="0" fontId="12" fillId="15" borderId="0" xfId="0" applyFont="1" applyFill="1" applyProtection="1"/>
    <xf numFmtId="0" fontId="12" fillId="0" borderId="0" xfId="0" applyFont="1" applyFill="1" applyBorder="1" applyProtection="1"/>
    <xf numFmtId="0" fontId="12" fillId="0" borderId="0" xfId="0" applyFont="1" applyProtection="1"/>
    <xf numFmtId="0" fontId="8" fillId="15" borderId="0" xfId="2" applyNumberFormat="1" applyFont="1" applyFill="1" applyAlignment="1" applyProtection="1">
      <alignment horizontal="left"/>
    </xf>
    <xf numFmtId="171" fontId="7" fillId="15" borderId="2" xfId="0" applyNumberFormat="1" applyFont="1" applyFill="1" applyBorder="1" applyProtection="1"/>
    <xf numFmtId="169" fontId="7" fillId="15" borderId="0" xfId="0" applyNumberFormat="1" applyFont="1" applyFill="1" applyProtection="1"/>
    <xf numFmtId="171" fontId="7" fillId="0" borderId="0" xfId="0" applyNumberFormat="1" applyFont="1" applyFill="1" applyBorder="1" applyProtection="1"/>
    <xf numFmtId="0" fontId="11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9" fillId="15" borderId="0" xfId="2" applyNumberFormat="1" applyFont="1" applyFill="1" applyBorder="1" applyAlignment="1" applyProtection="1">
      <alignment horizontal="right"/>
    </xf>
    <xf numFmtId="39" fontId="9" fillId="0" borderId="0" xfId="2" applyNumberFormat="1" applyFont="1" applyFill="1" applyBorder="1" applyAlignment="1" applyProtection="1">
      <alignment horizontal="right"/>
    </xf>
    <xf numFmtId="0" fontId="7" fillId="15" borderId="0" xfId="0" applyFont="1" applyFill="1" applyAlignment="1" applyProtection="1">
      <alignment horizontal="left"/>
    </xf>
    <xf numFmtId="43" fontId="7" fillId="0" borderId="0" xfId="0" applyNumberFormat="1" applyFont="1" applyFill="1" applyBorder="1" applyProtection="1"/>
    <xf numFmtId="170" fontId="9" fillId="15" borderId="0" xfId="2" applyNumberFormat="1" applyFont="1" applyFill="1" applyBorder="1" applyAlignment="1" applyProtection="1">
      <alignment horizontal="right"/>
    </xf>
    <xf numFmtId="170" fontId="9" fillId="0" borderId="0" xfId="2" applyNumberFormat="1" applyFont="1" applyFill="1" applyBorder="1" applyAlignment="1" applyProtection="1">
      <alignment horizontal="right"/>
    </xf>
    <xf numFmtId="169" fontId="9" fillId="16" borderId="0" xfId="1" applyNumberFormat="1" applyFont="1" applyFill="1" applyAlignment="1" applyProtection="1">
      <protection locked="0"/>
    </xf>
    <xf numFmtId="169" fontId="9" fillId="0" borderId="0" xfId="1" applyNumberFormat="1" applyFont="1" applyFill="1" applyBorder="1" applyAlignment="1" applyProtection="1"/>
    <xf numFmtId="169" fontId="9" fillId="16" borderId="2" xfId="1" applyNumberFormat="1" applyFont="1" applyFill="1" applyBorder="1" applyAlignment="1" applyProtection="1">
      <protection locked="0"/>
    </xf>
    <xf numFmtId="39" fontId="7" fillId="15" borderId="0" xfId="2" applyNumberFormat="1" applyFont="1" applyFill="1" applyAlignment="1" applyProtection="1"/>
    <xf numFmtId="39" fontId="7" fillId="15" borderId="0" xfId="2" applyNumberFormat="1" applyFont="1" applyFill="1" applyBorder="1" applyAlignment="1" applyProtection="1"/>
    <xf numFmtId="39" fontId="7" fillId="0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15" borderId="0" xfId="2" applyNumberFormat="1" applyFont="1" applyFill="1" applyBorder="1" applyAlignment="1" applyProtection="1"/>
    <xf numFmtId="169" fontId="9" fillId="16" borderId="0" xfId="1" applyNumberFormat="1" applyFont="1" applyFill="1" applyBorder="1" applyAlignment="1" applyProtection="1">
      <alignment horizontal="right"/>
      <protection locked="0"/>
    </xf>
    <xf numFmtId="171" fontId="7" fillId="15" borderId="2" xfId="1" applyNumberFormat="1" applyFont="1" applyFill="1" applyBorder="1" applyProtection="1"/>
    <xf numFmtId="171" fontId="7" fillId="0" borderId="0" xfId="1" applyNumberFormat="1" applyFont="1" applyFill="1" applyBorder="1" applyProtection="1"/>
    <xf numFmtId="169" fontId="7" fillId="15" borderId="0" xfId="1" applyNumberFormat="1" applyFont="1" applyFill="1" applyProtection="1"/>
    <xf numFmtId="0" fontId="8" fillId="15" borderId="0" xfId="2" applyNumberFormat="1" applyFont="1" applyFill="1" applyAlignment="1" applyProtection="1">
      <alignment horizontal="left" indent="2"/>
    </xf>
    <xf numFmtId="39" fontId="8" fillId="15" borderId="0" xfId="2" applyNumberFormat="1" applyFont="1" applyFill="1" applyBorder="1" applyAlignment="1" applyProtection="1">
      <alignment horizontal="right"/>
    </xf>
    <xf numFmtId="39" fontId="8" fillId="0" borderId="0" xfId="2" applyNumberFormat="1" applyFont="1" applyFill="1" applyBorder="1" applyAlignment="1" applyProtection="1">
      <alignment horizontal="right"/>
    </xf>
    <xf numFmtId="171" fontId="9" fillId="15" borderId="0" xfId="1" applyNumberFormat="1" applyFont="1" applyFill="1" applyBorder="1" applyAlignment="1" applyProtection="1"/>
    <xf numFmtId="171" fontId="9" fillId="0" borderId="0" xfId="1" applyNumberFormat="1" applyFont="1" applyFill="1" applyBorder="1" applyAlignment="1" applyProtection="1"/>
    <xf numFmtId="39" fontId="7" fillId="15" borderId="0" xfId="0" applyNumberFormat="1" applyFont="1" applyFill="1" applyProtection="1"/>
    <xf numFmtId="169" fontId="12" fillId="15" borderId="0" xfId="1" applyNumberFormat="1" applyFont="1" applyFill="1" applyProtection="1"/>
    <xf numFmtId="169" fontId="12" fillId="0" borderId="0" xfId="1" applyNumberFormat="1" applyFont="1" applyFill="1" applyBorder="1" applyProtection="1"/>
    <xf numFmtId="0" fontId="5" fillId="15" borderId="0" xfId="0" applyFont="1" applyFill="1" applyProtection="1"/>
    <xf numFmtId="39" fontId="7" fillId="15" borderId="0" xfId="0" applyNumberFormat="1" applyFont="1" applyFill="1" applyBorder="1" applyProtection="1"/>
    <xf numFmtId="170" fontId="9" fillId="15" borderId="0" xfId="2" applyNumberFormat="1" applyFont="1" applyFill="1" applyBorder="1" applyAlignment="1" applyProtection="1"/>
    <xf numFmtId="167" fontId="9" fillId="15" borderId="7" xfId="2" applyNumberFormat="1" applyFont="1" applyFill="1" applyBorder="1" applyAlignment="1" applyProtection="1">
      <alignment horizontal="right"/>
    </xf>
    <xf numFmtId="4" fontId="9" fillId="15" borderId="0" xfId="2" applyNumberFormat="1" applyFont="1" applyFill="1" applyBorder="1" applyAlignment="1" applyProtection="1"/>
    <xf numFmtId="4" fontId="9" fillId="0" borderId="0" xfId="2" applyNumberFormat="1" applyFont="1" applyFill="1" applyBorder="1" applyAlignment="1" applyProtection="1"/>
    <xf numFmtId="168" fontId="7" fillId="0" borderId="0" xfId="4" applyNumberFormat="1" applyFont="1" applyAlignment="1" applyProtection="1"/>
    <xf numFmtId="44" fontId="7" fillId="0" borderId="0" xfId="4" applyFont="1" applyFill="1" applyBorder="1" applyAlignment="1" applyProtection="1"/>
    <xf numFmtId="168" fontId="7" fillId="0" borderId="0" xfId="4" applyNumberFormat="1" applyFont="1" applyFill="1" applyAlignment="1" applyProtection="1"/>
    <xf numFmtId="168" fontId="7" fillId="0" borderId="0" xfId="4" applyNumberFormat="1" applyFont="1" applyFill="1" applyBorder="1" applyAlignment="1" applyProtection="1"/>
    <xf numFmtId="0" fontId="14" fillId="0" borderId="0" xfId="2" applyNumberFormat="1" applyFont="1" applyAlignment="1" applyProtection="1">
      <alignment horizontal="right"/>
    </xf>
    <xf numFmtId="43" fontId="7" fillId="16" borderId="0" xfId="1" applyFont="1" applyFill="1" applyAlignment="1" applyProtection="1">
      <protection locked="0"/>
    </xf>
    <xf numFmtId="43" fontId="7" fillId="16" borderId="0" xfId="1" applyFont="1" applyFill="1" applyBorder="1" applyAlignment="1" applyProtection="1">
      <protection locked="0"/>
    </xf>
    <xf numFmtId="43" fontId="9" fillId="16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3" fillId="17" borderId="9" xfId="5" applyFont="1" applyFill="1" applyBorder="1" applyAlignment="1">
      <alignment horizontal="center"/>
    </xf>
    <xf numFmtId="0" fontId="15" fillId="0" borderId="0" xfId="2" applyNumberFormat="1" applyFont="1" applyAlignment="1" applyProtection="1"/>
    <xf numFmtId="49" fontId="16" fillId="0" borderId="0" xfId="2" applyNumberFormat="1" applyFont="1" applyFill="1" applyAlignment="1" applyProtection="1">
      <alignment horizontal="center"/>
    </xf>
    <xf numFmtId="0" fontId="17" fillId="18" borderId="10" xfId="5" applyFont="1" applyFill="1" applyBorder="1" applyAlignment="1">
      <alignment wrapText="1"/>
    </xf>
    <xf numFmtId="171" fontId="18" fillId="18" borderId="0" xfId="1" applyNumberFormat="1" applyFont="1" applyFill="1" applyBorder="1" applyAlignment="1" applyProtection="1"/>
    <xf numFmtId="0" fontId="15" fillId="0" borderId="0" xfId="2" applyNumberFormat="1" applyFont="1" applyBorder="1" applyAlignment="1" applyProtection="1"/>
    <xf numFmtId="0" fontId="15" fillId="0" borderId="0" xfId="2" applyNumberFormat="1" applyFont="1" applyFill="1" applyAlignment="1" applyProtection="1"/>
    <xf numFmtId="0" fontId="15" fillId="0" borderId="0" xfId="2" applyNumberFormat="1" applyFont="1" applyFill="1" applyBorder="1" applyAlignment="1" applyProtection="1"/>
    <xf numFmtId="0" fontId="19" fillId="0" borderId="0" xfId="0" applyFont="1" applyProtection="1"/>
    <xf numFmtId="49" fontId="15" fillId="0" borderId="0" xfId="0" applyNumberFormat="1" applyFont="1" applyProtection="1"/>
    <xf numFmtId="49" fontId="16" fillId="0" borderId="0" xfId="2" applyNumberFormat="1" applyFont="1" applyAlignment="1" applyProtection="1">
      <alignment horizontal="center"/>
    </xf>
    <xf numFmtId="167" fontId="9" fillId="16" borderId="0" xfId="2" applyNumberFormat="1" applyFont="1" applyFill="1" applyAlignment="1" applyProtection="1">
      <alignment horizontal="right"/>
    </xf>
    <xf numFmtId="169" fontId="9" fillId="16" borderId="0" xfId="1" applyNumberFormat="1" applyFont="1" applyFill="1" applyAlignment="1" applyProtection="1">
      <alignment horizontal="right"/>
    </xf>
    <xf numFmtId="169" fontId="9" fillId="16" borderId="2" xfId="1" applyNumberFormat="1" applyFont="1" applyFill="1" applyBorder="1" applyAlignment="1" applyProtection="1">
      <alignment horizontal="right"/>
    </xf>
    <xf numFmtId="171" fontId="7" fillId="0" borderId="0" xfId="2" applyNumberFormat="1" applyFont="1" applyAlignment="1" applyProtection="1"/>
    <xf numFmtId="0" fontId="44" fillId="0" borderId="0" xfId="2" applyNumberFormat="1" applyFont="1" applyFill="1" applyBorder="1" applyAlignment="1" applyProtection="1">
      <alignment horizontal="center" vertical="center"/>
    </xf>
    <xf numFmtId="171" fontId="9" fillId="15" borderId="2" xfId="1" applyNumberFormat="1" applyFont="1" applyFill="1" applyBorder="1" applyAlignment="1" applyProtection="1"/>
    <xf numFmtId="169" fontId="7" fillId="15" borderId="0" xfId="1" applyNumberFormat="1" applyFont="1" applyFill="1" applyBorder="1" applyProtection="1"/>
    <xf numFmtId="168" fontId="7" fillId="15" borderId="0" xfId="0" applyNumberFormat="1" applyFont="1" applyFill="1" applyProtection="1"/>
    <xf numFmtId="168" fontId="7" fillId="0" borderId="0" xfId="0" applyNumberFormat="1" applyFont="1" applyFill="1" applyBorder="1" applyProtection="1"/>
    <xf numFmtId="167" fontId="7" fillId="0" borderId="0" xfId="0" applyNumberFormat="1" applyFont="1" applyFill="1" applyBorder="1" applyProtection="1"/>
    <xf numFmtId="167" fontId="7" fillId="0" borderId="7" xfId="0" applyNumberFormat="1" applyFont="1" applyFill="1" applyBorder="1" applyProtection="1"/>
    <xf numFmtId="41" fontId="7" fillId="0" borderId="0" xfId="0" applyNumberFormat="1" applyFont="1" applyFill="1" applyBorder="1" applyProtection="1"/>
    <xf numFmtId="172" fontId="5" fillId="0" borderId="0" xfId="0" quotePrefix="1" applyNumberFormat="1" applyFont="1" applyFill="1" applyBorder="1" applyAlignment="1" applyProtection="1">
      <alignment horizontal="center" vertical="center"/>
    </xf>
    <xf numFmtId="41" fontId="5" fillId="15" borderId="0" xfId="0" applyNumberFormat="1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/>
    <xf numFmtId="4" fontId="7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horizontal="right"/>
    </xf>
    <xf numFmtId="169" fontId="7" fillId="0" borderId="0" xfId="1" applyNumberFormat="1" applyFont="1" applyAlignment="1" applyProtection="1"/>
    <xf numFmtId="167" fontId="9" fillId="16" borderId="0" xfId="2" applyNumberFormat="1" applyFont="1" applyFill="1" applyAlignment="1" applyProtection="1">
      <alignment horizontal="right"/>
      <protection locked="0"/>
    </xf>
    <xf numFmtId="168" fontId="9" fillId="15" borderId="0" xfId="2" applyNumberFormat="1" applyFont="1" applyFill="1" applyBorder="1" applyAlignment="1" applyProtection="1">
      <alignment horizontal="right"/>
    </xf>
    <xf numFmtId="169" fontId="9" fillId="15" borderId="0" xfId="1" applyNumberFormat="1" applyFont="1" applyFill="1" applyBorder="1" applyAlignment="1" applyProtection="1">
      <alignment horizontal="right"/>
    </xf>
    <xf numFmtId="0" fontId="5" fillId="15" borderId="2" xfId="0" applyFont="1" applyFill="1" applyBorder="1" applyAlignment="1" applyProtection="1">
      <alignment horizontal="center"/>
    </xf>
    <xf numFmtId="169" fontId="7" fillId="15" borderId="0" xfId="4" applyNumberFormat="1" applyFont="1" applyFill="1" applyProtection="1"/>
    <xf numFmtId="168" fontId="7" fillId="15" borderId="0" xfId="4" applyNumberFormat="1" applyFont="1" applyFill="1" applyProtection="1"/>
    <xf numFmtId="43" fontId="7" fillId="15" borderId="0" xfId="2" applyNumberFormat="1" applyFont="1" applyFill="1" applyAlignment="1" applyProtection="1"/>
    <xf numFmtId="169" fontId="7" fillId="15" borderId="0" xfId="2" applyNumberFormat="1" applyFont="1" applyFill="1" applyAlignment="1" applyProtection="1"/>
    <xf numFmtId="168" fontId="7" fillId="15" borderId="0" xfId="2" applyNumberFormat="1" applyFont="1" applyFill="1" applyAlignment="1" applyProtection="1"/>
    <xf numFmtId="169" fontId="9" fillId="0" borderId="0" xfId="1" applyNumberFormat="1" applyFont="1" applyFill="1" applyAlignment="1" applyProtection="1">
      <alignment horizontal="right"/>
      <protection locked="0"/>
    </xf>
    <xf numFmtId="169" fontId="9" fillId="0" borderId="0" xfId="1" applyNumberFormat="1" applyFont="1" applyFill="1" applyAlignment="1" applyProtection="1">
      <alignment horizontal="right"/>
    </xf>
    <xf numFmtId="43" fontId="7" fillId="15" borderId="2" xfId="0" applyNumberFormat="1" applyFont="1" applyFill="1" applyBorder="1" applyProtection="1"/>
    <xf numFmtId="169" fontId="7" fillId="15" borderId="2" xfId="0" applyNumberFormat="1" applyFont="1" applyFill="1" applyBorder="1" applyProtection="1"/>
    <xf numFmtId="168" fontId="7" fillId="15" borderId="2" xfId="0" applyNumberFormat="1" applyFont="1" applyFill="1" applyBorder="1" applyProtection="1"/>
    <xf numFmtId="168" fontId="12" fillId="15" borderId="0" xfId="0" applyNumberFormat="1" applyFont="1" applyFill="1" applyProtection="1"/>
    <xf numFmtId="44" fontId="7" fillId="15" borderId="8" xfId="4" applyFont="1" applyFill="1" applyBorder="1" applyProtection="1"/>
    <xf numFmtId="169" fontId="7" fillId="15" borderId="8" xfId="4" applyNumberFormat="1" applyFont="1" applyFill="1" applyBorder="1" applyProtection="1"/>
    <xf numFmtId="168" fontId="7" fillId="15" borderId="8" xfId="4" applyNumberFormat="1" applyFont="1" applyFill="1" applyBorder="1" applyProtection="1"/>
    <xf numFmtId="169" fontId="9" fillId="15" borderId="0" xfId="2" applyNumberFormat="1" applyFont="1" applyFill="1" applyBorder="1" applyAlignment="1" applyProtection="1">
      <alignment horizontal="right"/>
    </xf>
    <xf numFmtId="169" fontId="9" fillId="15" borderId="0" xfId="2" applyNumberFormat="1" applyFont="1" applyFill="1" applyAlignment="1" applyProtection="1">
      <alignment horizontal="right"/>
    </xf>
    <xf numFmtId="168" fontId="9" fillId="15" borderId="0" xfId="2" applyNumberFormat="1" applyFont="1" applyFill="1" applyAlignment="1" applyProtection="1">
      <alignment horizontal="right"/>
    </xf>
    <xf numFmtId="169" fontId="7" fillId="15" borderId="0" xfId="4" applyNumberFormat="1" applyFont="1" applyFill="1" applyProtection="1">
      <protection locked="0"/>
    </xf>
    <xf numFmtId="43" fontId="7" fillId="15" borderId="8" xfId="0" applyNumberFormat="1" applyFont="1" applyFill="1" applyBorder="1" applyProtection="1"/>
    <xf numFmtId="44" fontId="7" fillId="15" borderId="2" xfId="4" applyFont="1" applyFill="1" applyBorder="1" applyProtection="1"/>
    <xf numFmtId="169" fontId="7" fillId="15" borderId="2" xfId="4" applyNumberFormat="1" applyFont="1" applyFill="1" applyBorder="1" applyProtection="1"/>
    <xf numFmtId="168" fontId="7" fillId="15" borderId="2" xfId="4" applyNumberFormat="1" applyFont="1" applyFill="1" applyBorder="1" applyProtection="1"/>
    <xf numFmtId="0" fontId="7" fillId="41" borderId="0" xfId="0" applyFont="1" applyFill="1" applyProtection="1"/>
    <xf numFmtId="0" fontId="7" fillId="41" borderId="0" xfId="2" applyNumberFormat="1" applyFont="1" applyFill="1" applyAlignment="1" applyProtection="1"/>
    <xf numFmtId="0" fontId="9" fillId="41" borderId="0" xfId="2" applyNumberFormat="1" applyFont="1" applyFill="1" applyAlignment="1" applyProtection="1"/>
    <xf numFmtId="0" fontId="5" fillId="15" borderId="2" xfId="2" applyNumberFormat="1" applyFont="1" applyFill="1" applyBorder="1" applyAlignment="1" applyProtection="1">
      <alignment horizontal="center"/>
    </xf>
    <xf numFmtId="171" fontId="7" fillId="15" borderId="0" xfId="1" applyNumberFormat="1" applyFont="1" applyFill="1" applyBorder="1" applyProtection="1"/>
    <xf numFmtId="167" fontId="9" fillId="15" borderId="0" xfId="2" applyNumberFormat="1" applyFont="1" applyFill="1" applyBorder="1" applyAlignment="1" applyProtection="1">
      <alignment horizontal="right"/>
    </xf>
    <xf numFmtId="44" fontId="7" fillId="15" borderId="0" xfId="0" applyNumberFormat="1" applyFont="1" applyFill="1" applyProtection="1"/>
    <xf numFmtId="44" fontId="7" fillId="15" borderId="8" xfId="4" applyNumberFormat="1" applyFont="1" applyFill="1" applyBorder="1" applyProtection="1"/>
    <xf numFmtId="44" fontId="7" fillId="15" borderId="2" xfId="4" applyNumberFormat="1" applyFont="1" applyFill="1" applyBorder="1" applyProtection="1"/>
    <xf numFmtId="43" fontId="7" fillId="15" borderId="0" xfId="4" applyNumberFormat="1" applyFont="1" applyFill="1" applyProtection="1"/>
    <xf numFmtId="43" fontId="9" fillId="0" borderId="0" xfId="1" applyNumberFormat="1" applyFont="1" applyFill="1" applyAlignment="1" applyProtection="1">
      <alignment horizontal="right"/>
    </xf>
    <xf numFmtId="43" fontId="7" fillId="15" borderId="8" xfId="4" applyNumberFormat="1" applyFont="1" applyFill="1" applyBorder="1" applyProtection="1"/>
    <xf numFmtId="43" fontId="7" fillId="15" borderId="0" xfId="4" applyNumberFormat="1" applyFont="1" applyFill="1" applyProtection="1">
      <protection locked="0"/>
    </xf>
    <xf numFmtId="43" fontId="9" fillId="15" borderId="0" xfId="2" applyNumberFormat="1" applyFont="1" applyFill="1" applyBorder="1" applyAlignment="1" applyProtection="1">
      <alignment horizontal="right"/>
    </xf>
    <xf numFmtId="43" fontId="7" fillId="15" borderId="2" xfId="4" applyNumberFormat="1" applyFont="1" applyFill="1" applyBorder="1" applyProtection="1"/>
    <xf numFmtId="169" fontId="9" fillId="16" borderId="0" xfId="1" applyNumberFormat="1" applyFont="1" applyFill="1" applyBorder="1" applyAlignment="1" applyProtection="1">
      <protection locked="0"/>
    </xf>
    <xf numFmtId="44" fontId="7" fillId="15" borderId="0" xfId="4" applyFont="1" applyFill="1" applyBorder="1" applyProtection="1"/>
    <xf numFmtId="169" fontId="7" fillId="16" borderId="0" xfId="1" applyNumberFormat="1" applyFont="1" applyFill="1" applyAlignment="1" applyProtection="1">
      <protection locked="0"/>
    </xf>
    <xf numFmtId="173" fontId="7" fillId="16" borderId="0" xfId="1" applyNumberFormat="1" applyFont="1" applyFill="1" applyAlignment="1" applyProtection="1">
      <protection locked="0"/>
    </xf>
    <xf numFmtId="173" fontId="7" fillId="16" borderId="0" xfId="1" applyNumberFormat="1" applyFont="1" applyFill="1" applyBorder="1" applyAlignment="1" applyProtection="1">
      <protection locked="0"/>
    </xf>
    <xf numFmtId="173" fontId="9" fillId="16" borderId="0" xfId="1" applyNumberFormat="1" applyFont="1" applyFill="1" applyBorder="1" applyAlignment="1" applyProtection="1">
      <protection locked="0"/>
    </xf>
    <xf numFmtId="167" fontId="9" fillId="16" borderId="2" xfId="2" applyNumberFormat="1" applyFont="1" applyFill="1" applyBorder="1" applyAlignment="1" applyProtection="1">
      <alignment horizontal="right"/>
    </xf>
    <xf numFmtId="167" fontId="7" fillId="0" borderId="2" xfId="0" applyNumberFormat="1" applyFont="1" applyFill="1" applyBorder="1" applyProtection="1"/>
    <xf numFmtId="0" fontId="3" fillId="0" borderId="0" xfId="2" applyNumberFormat="1" applyFont="1" applyFill="1" applyBorder="1" applyAlignment="1" applyProtection="1"/>
    <xf numFmtId="49" fontId="46" fillId="0" borderId="0" xfId="2" applyNumberFormat="1" applyFont="1" applyFill="1" applyBorder="1" applyAlignment="1" applyProtection="1">
      <alignment textRotation="45"/>
    </xf>
    <xf numFmtId="0" fontId="49" fillId="0" borderId="0" xfId="0" applyFont="1" applyFill="1" applyBorder="1" applyProtection="1"/>
    <xf numFmtId="49" fontId="3" fillId="0" borderId="0" xfId="0" applyNumberFormat="1" applyFont="1" applyFill="1" applyBorder="1" applyProtection="1"/>
    <xf numFmtId="0" fontId="48" fillId="42" borderId="0" xfId="2" applyNumberFormat="1" applyFont="1" applyFill="1" applyBorder="1" applyAlignment="1" applyProtection="1"/>
    <xf numFmtId="0" fontId="7" fillId="42" borderId="0" xfId="0" applyFont="1" applyFill="1" applyBorder="1" applyProtection="1"/>
    <xf numFmtId="43" fontId="7" fillId="42" borderId="0" xfId="0" applyNumberFormat="1" applyFont="1" applyFill="1" applyBorder="1" applyProtection="1"/>
    <xf numFmtId="4" fontId="48" fillId="42" borderId="0" xfId="2" applyNumberFormat="1" applyFont="1" applyFill="1" applyBorder="1" applyAlignment="1" applyProtection="1">
      <alignment horizontal="right"/>
    </xf>
    <xf numFmtId="4" fontId="48" fillId="0" borderId="0" xfId="2" applyNumberFormat="1" applyFont="1" applyFill="1" applyBorder="1" applyAlignment="1" applyProtection="1">
      <alignment horizontal="right"/>
    </xf>
    <xf numFmtId="49" fontId="46" fillId="0" borderId="0" xfId="2" applyNumberFormat="1" applyFont="1" applyFill="1" applyBorder="1" applyAlignment="1" applyProtection="1">
      <alignment horizontal="center"/>
    </xf>
    <xf numFmtId="41" fontId="5" fillId="42" borderId="0" xfId="0" applyNumberFormat="1" applyFont="1" applyFill="1" applyBorder="1" applyAlignment="1" applyProtection="1">
      <alignment horizontal="center" vertical="center"/>
    </xf>
    <xf numFmtId="0" fontId="5" fillId="42" borderId="0" xfId="0" applyFont="1" applyFill="1" applyBorder="1" applyAlignment="1" applyProtection="1">
      <alignment horizontal="center" vertical="center"/>
    </xf>
    <xf numFmtId="164" fontId="48" fillId="42" borderId="0" xfId="2" applyNumberFormat="1" applyFont="1" applyFill="1" applyBorder="1" applyAlignment="1" applyProtection="1">
      <alignment horizontal="center"/>
    </xf>
    <xf numFmtId="164" fontId="47" fillId="42" borderId="0" xfId="2" applyNumberFormat="1" applyFont="1" applyFill="1" applyBorder="1" applyAlignment="1" applyProtection="1">
      <alignment horizontal="center"/>
    </xf>
    <xf numFmtId="164" fontId="47" fillId="0" borderId="0" xfId="2" applyNumberFormat="1" applyFont="1" applyFill="1" applyBorder="1" applyAlignment="1" applyProtection="1">
      <alignment horizontal="center"/>
    </xf>
    <xf numFmtId="41" fontId="5" fillId="42" borderId="2" xfId="0" applyNumberFormat="1" applyFont="1" applyFill="1" applyBorder="1" applyAlignment="1" applyProtection="1">
      <alignment horizontal="center"/>
    </xf>
    <xf numFmtId="0" fontId="5" fillId="42" borderId="2" xfId="0" applyFont="1" applyFill="1" applyBorder="1" applyAlignment="1" applyProtection="1">
      <alignment horizontal="center"/>
    </xf>
    <xf numFmtId="0" fontId="7" fillId="42" borderId="2" xfId="2" applyNumberFormat="1" applyFont="1" applyFill="1" applyBorder="1" applyAlignment="1" applyProtection="1"/>
    <xf numFmtId="4" fontId="48" fillId="42" borderId="0" xfId="2" applyNumberFormat="1" applyFont="1" applyFill="1" applyBorder="1" applyAlignment="1" applyProtection="1">
      <alignment horizontal="center"/>
    </xf>
    <xf numFmtId="0" fontId="47" fillId="42" borderId="0" xfId="2" applyNumberFormat="1" applyFont="1" applyFill="1" applyBorder="1" applyAlignment="1" applyProtection="1"/>
    <xf numFmtId="4" fontId="48" fillId="0" borderId="0" xfId="2" applyNumberFormat="1" applyFont="1" applyFill="1" applyBorder="1" applyAlignment="1" applyProtection="1">
      <alignment horizontal="center"/>
    </xf>
    <xf numFmtId="49" fontId="3" fillId="0" borderId="3" xfId="2" applyNumberFormat="1" applyFont="1" applyFill="1" applyBorder="1" applyAlignment="1" applyProtection="1">
      <alignment horizontal="center"/>
    </xf>
    <xf numFmtId="49" fontId="46" fillId="0" borderId="3" xfId="2" applyNumberFormat="1" applyFont="1" applyFill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/>
    </xf>
    <xf numFmtId="49" fontId="46" fillId="0" borderId="0" xfId="3" applyNumberFormat="1" applyFont="1" applyFill="1" applyBorder="1" applyAlignment="1" applyProtection="1">
      <alignment horizontal="center"/>
    </xf>
    <xf numFmtId="0" fontId="7" fillId="42" borderId="0" xfId="2" applyNumberFormat="1" applyFont="1" applyFill="1" applyBorder="1" applyAlignment="1" applyProtection="1"/>
    <xf numFmtId="0" fontId="48" fillId="42" borderId="0" xfId="2" applyNumberFormat="1" applyFont="1" applyFill="1" applyBorder="1" applyAlignment="1" applyProtection="1">
      <alignment horizontal="left" indent="2"/>
    </xf>
    <xf numFmtId="166" fontId="48" fillId="42" borderId="0" xfId="2" applyNumberFormat="1" applyFont="1" applyFill="1" applyBorder="1" applyAlignment="1" applyProtection="1">
      <alignment horizontal="left"/>
    </xf>
    <xf numFmtId="43" fontId="7" fillId="42" borderId="0" xfId="1349" applyNumberFormat="1" applyFont="1" applyFill="1" applyBorder="1" applyProtection="1"/>
    <xf numFmtId="167" fontId="48" fillId="43" borderId="0" xfId="2" applyNumberFormat="1" applyFont="1" applyFill="1" applyBorder="1" applyAlignment="1" applyProtection="1">
      <alignment horizontal="right"/>
      <protection locked="0"/>
    </xf>
    <xf numFmtId="169" fontId="7" fillId="42" borderId="0" xfId="1349" applyNumberFormat="1" applyFont="1" applyFill="1" applyBorder="1" applyProtection="1"/>
    <xf numFmtId="168" fontId="48" fillId="42" borderId="0" xfId="2" applyNumberFormat="1" applyFont="1" applyFill="1" applyBorder="1" applyAlignment="1" applyProtection="1">
      <alignment horizontal="right"/>
    </xf>
    <xf numFmtId="168" fontId="7" fillId="42" borderId="0" xfId="1349" applyNumberFormat="1" applyFont="1" applyFill="1" applyBorder="1" applyProtection="1"/>
    <xf numFmtId="167" fontId="48" fillId="0" borderId="0" xfId="2" applyNumberFormat="1" applyFont="1" applyFill="1" applyBorder="1" applyAlignment="1" applyProtection="1">
      <alignment horizontal="right"/>
    </xf>
    <xf numFmtId="169" fontId="48" fillId="42" borderId="0" xfId="1" applyNumberFormat="1" applyFont="1" applyFill="1" applyBorder="1" applyAlignment="1" applyProtection="1"/>
    <xf numFmtId="43" fontId="7" fillId="42" borderId="0" xfId="2" applyNumberFormat="1" applyFont="1" applyFill="1" applyBorder="1" applyAlignment="1" applyProtection="1"/>
    <xf numFmtId="169" fontId="48" fillId="43" borderId="0" xfId="1" applyNumberFormat="1" applyFont="1" applyFill="1" applyBorder="1" applyAlignment="1" applyProtection="1">
      <alignment horizontal="right"/>
      <protection locked="0"/>
    </xf>
    <xf numFmtId="169" fontId="7" fillId="42" borderId="0" xfId="2" applyNumberFormat="1" applyFont="1" applyFill="1" applyBorder="1" applyAlignment="1" applyProtection="1"/>
    <xf numFmtId="169" fontId="48" fillId="42" borderId="0" xfId="1" applyNumberFormat="1" applyFont="1" applyFill="1" applyBorder="1" applyAlignment="1" applyProtection="1">
      <alignment horizontal="right"/>
    </xf>
    <xf numFmtId="168" fontId="7" fillId="42" borderId="0" xfId="2" applyNumberFormat="1" applyFont="1" applyFill="1" applyBorder="1" applyAlignment="1" applyProtection="1"/>
    <xf numFmtId="169" fontId="48" fillId="0" borderId="0" xfId="1" applyNumberFormat="1" applyFont="1" applyFill="1" applyBorder="1" applyAlignment="1" applyProtection="1">
      <alignment horizontal="right"/>
    </xf>
    <xf numFmtId="0" fontId="3" fillId="42" borderId="0" xfId="2" applyNumberFormat="1" applyFont="1" applyFill="1" applyBorder="1" applyAlignment="1" applyProtection="1"/>
    <xf numFmtId="49" fontId="46" fillId="42" borderId="0" xfId="2" applyNumberFormat="1" applyFont="1" applyFill="1" applyBorder="1" applyAlignment="1" applyProtection="1">
      <alignment horizontal="center"/>
    </xf>
    <xf numFmtId="169" fontId="7" fillId="42" borderId="0" xfId="1" applyNumberFormat="1" applyFont="1" applyFill="1" applyBorder="1" applyAlignment="1" applyProtection="1"/>
    <xf numFmtId="170" fontId="48" fillId="42" borderId="0" xfId="2" applyNumberFormat="1" applyFont="1" applyFill="1" applyBorder="1" applyAlignment="1" applyProtection="1">
      <alignment horizontal="left"/>
    </xf>
    <xf numFmtId="43" fontId="48" fillId="0" borderId="0" xfId="1" applyNumberFormat="1" applyFont="1" applyFill="1" applyBorder="1" applyAlignment="1" applyProtection="1">
      <alignment horizontal="right"/>
    </xf>
    <xf numFmtId="169" fontId="48" fillId="0" borderId="0" xfId="1" applyNumberFormat="1" applyFont="1" applyFill="1" applyBorder="1" applyAlignment="1" applyProtection="1">
      <alignment horizontal="right"/>
      <protection locked="0"/>
    </xf>
    <xf numFmtId="49" fontId="46" fillId="42" borderId="0" xfId="3" applyNumberFormat="1" applyFont="1" applyFill="1" applyBorder="1" applyAlignment="1" applyProtection="1">
      <alignment horizontal="center"/>
    </xf>
    <xf numFmtId="0" fontId="48" fillId="42" borderId="0" xfId="2" applyNumberFormat="1" applyFont="1" applyFill="1" applyBorder="1" applyAlignment="1" applyProtection="1">
      <alignment horizontal="left"/>
    </xf>
    <xf numFmtId="43" fontId="7" fillId="42" borderId="2" xfId="0" applyNumberFormat="1" applyFont="1" applyFill="1" applyBorder="1" applyProtection="1"/>
    <xf numFmtId="169" fontId="48" fillId="43" borderId="2" xfId="1" applyNumberFormat="1" applyFont="1" applyFill="1" applyBorder="1" applyAlignment="1" applyProtection="1">
      <alignment horizontal="right"/>
      <protection locked="0"/>
    </xf>
    <xf numFmtId="169" fontId="7" fillId="42" borderId="2" xfId="0" applyNumberFormat="1" applyFont="1" applyFill="1" applyBorder="1" applyProtection="1"/>
    <xf numFmtId="168" fontId="7" fillId="42" borderId="2" xfId="0" applyNumberFormat="1" applyFont="1" applyFill="1" applyBorder="1" applyProtection="1"/>
    <xf numFmtId="169" fontId="7" fillId="42" borderId="0" xfId="0" applyNumberFormat="1" applyFont="1" applyFill="1" applyBorder="1" applyProtection="1"/>
    <xf numFmtId="0" fontId="48" fillId="42" borderId="0" xfId="0" applyFont="1" applyFill="1" applyBorder="1" applyProtection="1"/>
    <xf numFmtId="168" fontId="48" fillId="42" borderId="0" xfId="0" applyNumberFormat="1" applyFont="1" applyFill="1" applyBorder="1" applyProtection="1"/>
    <xf numFmtId="0" fontId="48" fillId="0" borderId="0" xfId="0" applyFont="1" applyFill="1" applyBorder="1" applyProtection="1"/>
    <xf numFmtId="0" fontId="47" fillId="42" borderId="0" xfId="2" applyNumberFormat="1" applyFont="1" applyFill="1" applyBorder="1" applyAlignment="1" applyProtection="1">
      <alignment horizontal="left"/>
    </xf>
    <xf numFmtId="43" fontId="7" fillId="42" borderId="8" xfId="1349" applyNumberFormat="1" applyFont="1" applyFill="1" applyBorder="1" applyProtection="1"/>
    <xf numFmtId="44" fontId="7" fillId="42" borderId="8" xfId="1349" applyFont="1" applyFill="1" applyBorder="1" applyProtection="1"/>
    <xf numFmtId="169" fontId="7" fillId="42" borderId="8" xfId="1349" applyNumberFormat="1" applyFont="1" applyFill="1" applyBorder="1" applyProtection="1"/>
    <xf numFmtId="168" fontId="7" fillId="42" borderId="8" xfId="1349" applyNumberFormat="1" applyFont="1" applyFill="1" applyBorder="1" applyProtection="1"/>
    <xf numFmtId="169" fontId="48" fillId="42" borderId="0" xfId="2" applyNumberFormat="1" applyFont="1" applyFill="1" applyBorder="1" applyAlignment="1" applyProtection="1">
      <alignment horizontal="right"/>
    </xf>
    <xf numFmtId="0" fontId="49" fillId="42" borderId="0" xfId="0" applyFont="1" applyFill="1" applyBorder="1" applyProtection="1"/>
    <xf numFmtId="49" fontId="3" fillId="42" borderId="0" xfId="0" applyNumberFormat="1" applyFont="1" applyFill="1" applyBorder="1" applyProtection="1"/>
    <xf numFmtId="43" fontId="7" fillId="42" borderId="0" xfId="1349" applyNumberFormat="1" applyFont="1" applyFill="1" applyBorder="1" applyProtection="1">
      <protection locked="0"/>
    </xf>
    <xf numFmtId="169" fontId="7" fillId="42" borderId="0" xfId="1349" applyNumberFormat="1" applyFont="1" applyFill="1" applyBorder="1" applyProtection="1">
      <protection locked="0"/>
    </xf>
    <xf numFmtId="43" fontId="48" fillId="42" borderId="0" xfId="2" applyNumberFormat="1" applyFont="1" applyFill="1" applyBorder="1" applyAlignment="1" applyProtection="1">
      <alignment horizontal="right"/>
    </xf>
    <xf numFmtId="39" fontId="48" fillId="42" borderId="0" xfId="2" applyNumberFormat="1" applyFont="1" applyFill="1" applyBorder="1" applyAlignment="1" applyProtection="1">
      <alignment horizontal="right"/>
    </xf>
    <xf numFmtId="39" fontId="48" fillId="0" borderId="0" xfId="2" applyNumberFormat="1" applyFont="1" applyFill="1" applyBorder="1" applyAlignment="1" applyProtection="1">
      <alignment horizontal="right"/>
    </xf>
    <xf numFmtId="43" fontId="7" fillId="42" borderId="8" xfId="0" applyNumberFormat="1" applyFont="1" applyFill="1" applyBorder="1" applyProtection="1"/>
    <xf numFmtId="0" fontId="7" fillId="42" borderId="0" xfId="0" applyFont="1" applyFill="1" applyBorder="1" applyAlignment="1" applyProtection="1">
      <alignment horizontal="left"/>
    </xf>
    <xf numFmtId="168" fontId="7" fillId="42" borderId="0" xfId="0" applyNumberFormat="1" applyFont="1" applyFill="1" applyBorder="1" applyProtection="1"/>
    <xf numFmtId="43" fontId="7" fillId="42" borderId="2" xfId="1349" applyNumberFormat="1" applyFont="1" applyFill="1" applyBorder="1" applyProtection="1"/>
    <xf numFmtId="44" fontId="7" fillId="42" borderId="2" xfId="1349" applyFont="1" applyFill="1" applyBorder="1" applyProtection="1"/>
    <xf numFmtId="169" fontId="7" fillId="42" borderId="2" xfId="1349" applyNumberFormat="1" applyFont="1" applyFill="1" applyBorder="1" applyProtection="1"/>
    <xf numFmtId="168" fontId="7" fillId="42" borderId="2" xfId="1349" applyNumberFormat="1" applyFont="1" applyFill="1" applyBorder="1" applyProtection="1"/>
    <xf numFmtId="170" fontId="48" fillId="42" borderId="0" xfId="2" applyNumberFormat="1" applyFont="1" applyFill="1" applyBorder="1" applyAlignment="1" applyProtection="1">
      <alignment horizontal="right"/>
    </xf>
    <xf numFmtId="170" fontId="48" fillId="0" borderId="0" xfId="2" applyNumberFormat="1" applyFont="1" applyFill="1" applyBorder="1" applyAlignment="1" applyProtection="1">
      <alignment horizontal="right"/>
    </xf>
    <xf numFmtId="169" fontId="48" fillId="0" borderId="0" xfId="1" applyNumberFormat="1" applyFont="1" applyFill="1" applyBorder="1" applyAlignment="1" applyProtection="1"/>
    <xf numFmtId="169" fontId="48" fillId="43" borderId="0" xfId="1" applyNumberFormat="1" applyFont="1" applyFill="1" applyBorder="1" applyAlignment="1" applyProtection="1">
      <protection locked="0"/>
    </xf>
    <xf numFmtId="0" fontId="7" fillId="44" borderId="0" xfId="0" applyFont="1" applyFill="1" applyBorder="1" applyProtection="1"/>
    <xf numFmtId="0" fontId="7" fillId="44" borderId="0" xfId="2" applyNumberFormat="1" applyFont="1" applyFill="1" applyBorder="1" applyAlignment="1" applyProtection="1"/>
    <xf numFmtId="0" fontId="48" fillId="44" borderId="0" xfId="2" applyNumberFormat="1" applyFont="1" applyFill="1" applyBorder="1" applyAlignment="1" applyProtection="1"/>
    <xf numFmtId="169" fontId="48" fillId="43" borderId="2" xfId="1" applyNumberFormat="1" applyFont="1" applyFill="1" applyBorder="1" applyAlignment="1" applyProtection="1">
      <protection locked="0"/>
    </xf>
    <xf numFmtId="39" fontId="7" fillId="42" borderId="0" xfId="2" applyNumberFormat="1" applyFont="1" applyFill="1" applyBorder="1" applyAlignment="1" applyProtection="1"/>
    <xf numFmtId="44" fontId="7" fillId="42" borderId="8" xfId="1349" applyNumberFormat="1" applyFont="1" applyFill="1" applyBorder="1" applyProtection="1"/>
    <xf numFmtId="44" fontId="7" fillId="42" borderId="0" xfId="0" applyNumberFormat="1" applyFont="1" applyFill="1" applyBorder="1" applyProtection="1"/>
    <xf numFmtId="44" fontId="7" fillId="42" borderId="2" xfId="1349" applyNumberFormat="1" applyFont="1" applyFill="1" applyBorder="1" applyProtection="1"/>
    <xf numFmtId="169" fontId="7" fillId="42" borderId="0" xfId="1" applyNumberFormat="1" applyFont="1" applyFill="1" applyBorder="1" applyProtection="1"/>
    <xf numFmtId="0" fontId="47" fillId="42" borderId="0" xfId="2" applyNumberFormat="1" applyFont="1" applyFill="1" applyBorder="1" applyAlignment="1" applyProtection="1">
      <alignment horizontal="left" indent="2"/>
    </xf>
    <xf numFmtId="39" fontId="47" fillId="42" borderId="0" xfId="2" applyNumberFormat="1" applyFont="1" applyFill="1" applyBorder="1" applyAlignment="1" applyProtection="1">
      <alignment horizontal="right"/>
    </xf>
    <xf numFmtId="39" fontId="47" fillId="0" borderId="0" xfId="2" applyNumberFormat="1" applyFont="1" applyFill="1" applyBorder="1" applyAlignment="1" applyProtection="1">
      <alignment horizontal="right"/>
    </xf>
    <xf numFmtId="171" fontId="48" fillId="42" borderId="0" xfId="1" applyNumberFormat="1" applyFont="1" applyFill="1" applyBorder="1" applyAlignment="1" applyProtection="1"/>
    <xf numFmtId="171" fontId="48" fillId="0" borderId="0" xfId="1" applyNumberFormat="1" applyFont="1" applyFill="1" applyBorder="1" applyAlignment="1" applyProtection="1"/>
    <xf numFmtId="169" fontId="7" fillId="43" borderId="0" xfId="1" applyNumberFormat="1" applyFont="1" applyFill="1" applyBorder="1" applyAlignment="1" applyProtection="1">
      <protection locked="0"/>
    </xf>
    <xf numFmtId="39" fontId="7" fillId="42" borderId="0" xfId="0" applyNumberFormat="1" applyFont="1" applyFill="1" applyBorder="1" applyProtection="1"/>
    <xf numFmtId="169" fontId="48" fillId="42" borderId="0" xfId="1" applyNumberFormat="1" applyFont="1" applyFill="1" applyBorder="1" applyProtection="1"/>
    <xf numFmtId="169" fontId="48" fillId="0" borderId="0" xfId="1" applyNumberFormat="1" applyFont="1" applyFill="1" applyBorder="1" applyProtection="1"/>
    <xf numFmtId="0" fontId="5" fillId="42" borderId="0" xfId="0" applyFont="1" applyFill="1" applyBorder="1" applyProtection="1"/>
    <xf numFmtId="171" fontId="7" fillId="42" borderId="0" xfId="1" applyNumberFormat="1" applyFont="1" applyFill="1" applyBorder="1" applyProtection="1"/>
    <xf numFmtId="171" fontId="7" fillId="42" borderId="2" xfId="1" applyNumberFormat="1" applyFont="1" applyFill="1" applyBorder="1" applyProtection="1"/>
    <xf numFmtId="170" fontId="48" fillId="42" borderId="0" xfId="2" applyNumberFormat="1" applyFont="1" applyFill="1" applyBorder="1" applyAlignment="1" applyProtection="1"/>
    <xf numFmtId="44" fontId="7" fillId="42" borderId="0" xfId="1349" applyFont="1" applyFill="1" applyBorder="1" applyProtection="1"/>
    <xf numFmtId="4" fontId="48" fillId="42" borderId="0" xfId="2" applyNumberFormat="1" applyFont="1" applyFill="1" applyBorder="1" applyAlignment="1" applyProtection="1"/>
    <xf numFmtId="4" fontId="48" fillId="0" borderId="0" xfId="2" applyNumberFormat="1" applyFont="1" applyFill="1" applyBorder="1" applyAlignment="1" applyProtection="1"/>
    <xf numFmtId="173" fontId="7" fillId="43" borderId="0" xfId="1" applyNumberFormat="1" applyFont="1" applyFill="1" applyBorder="1" applyAlignment="1" applyProtection="1">
      <protection locked="0"/>
    </xf>
    <xf numFmtId="173" fontId="48" fillId="43" borderId="0" xfId="1" applyNumberFormat="1" applyFont="1" applyFill="1" applyBorder="1" applyAlignment="1" applyProtection="1">
      <protection locked="0"/>
    </xf>
    <xf numFmtId="43" fontId="7" fillId="43" borderId="0" xfId="1" applyFont="1" applyFill="1" applyBorder="1" applyAlignment="1" applyProtection="1">
      <protection locked="0"/>
    </xf>
    <xf numFmtId="39" fontId="6" fillId="43" borderId="0" xfId="2" applyNumberFormat="1" applyFont="1" applyFill="1" applyBorder="1" applyAlignment="1" applyProtection="1">
      <protection locked="0"/>
    </xf>
    <xf numFmtId="173" fontId="7" fillId="43" borderId="0" xfId="1" quotePrefix="1" applyNumberFormat="1" applyFont="1" applyFill="1" applyBorder="1" applyAlignment="1" applyProtection="1">
      <protection locked="0"/>
    </xf>
    <xf numFmtId="167" fontId="9" fillId="16" borderId="0" xfId="2" applyNumberFormat="1" applyFont="1" applyFill="1" applyBorder="1" applyAlignment="1" applyProtection="1"/>
    <xf numFmtId="167" fontId="9" fillId="16" borderId="2" xfId="2" applyNumberFormat="1" applyFont="1" applyFill="1" applyBorder="1" applyAlignment="1" applyProtection="1"/>
    <xf numFmtId="0" fontId="6" fillId="0" borderId="0" xfId="2" applyNumberFormat="1" applyFont="1" applyBorder="1" applyAlignment="1" applyProtection="1"/>
    <xf numFmtId="0" fontId="5" fillId="0" borderId="2" xfId="2" applyNumberFormat="1" applyFont="1" applyBorder="1" applyAlignment="1" applyProtection="1">
      <alignment horizontal="center"/>
    </xf>
    <xf numFmtId="43" fontId="6" fillId="16" borderId="0" xfId="1" applyFont="1" applyFill="1" applyBorder="1" applyAlignment="1" applyProtection="1">
      <protection locked="0"/>
    </xf>
    <xf numFmtId="0" fontId="3" fillId="0" borderId="19" xfId="2" applyNumberFormat="1" applyFont="1" applyBorder="1" applyAlignment="1" applyProtection="1"/>
    <xf numFmtId="49" fontId="4" fillId="0" borderId="19" xfId="2" applyNumberFormat="1" applyFont="1" applyBorder="1" applyAlignment="1" applyProtection="1">
      <alignment horizontal="center"/>
    </xf>
    <xf numFmtId="43" fontId="7" fillId="0" borderId="0" xfId="1" applyFont="1" applyAlignment="1" applyProtection="1">
      <alignment vertical="center"/>
    </xf>
    <xf numFmtId="43" fontId="6" fillId="0" borderId="0" xfId="1" applyFont="1" applyAlignment="1" applyProtection="1">
      <alignment vertical="center"/>
    </xf>
    <xf numFmtId="0" fontId="12" fillId="0" borderId="0" xfId="0" applyFont="1" applyAlignment="1" applyProtection="1">
      <alignment horizontal="right"/>
    </xf>
    <xf numFmtId="0" fontId="7" fillId="0" borderId="0" xfId="2" applyNumberFormat="1" applyFont="1" applyAlignment="1" applyProtection="1">
      <alignment horizontal="left"/>
    </xf>
    <xf numFmtId="49" fontId="4" fillId="15" borderId="0" xfId="2" applyNumberFormat="1" applyFont="1" applyFill="1" applyAlignment="1" applyProtection="1">
      <alignment textRotation="45"/>
    </xf>
    <xf numFmtId="43" fontId="7" fillId="0" borderId="0" xfId="1" quotePrefix="1" applyFont="1" applyAlignment="1" applyProtection="1">
      <alignment vertical="center" wrapText="1"/>
    </xf>
    <xf numFmtId="0" fontId="7" fillId="0" borderId="0" xfId="1" applyNumberFormat="1" applyFont="1" applyAlignment="1" applyProtection="1">
      <alignment vertical="center"/>
    </xf>
    <xf numFmtId="0" fontId="8" fillId="0" borderId="0" xfId="2" applyNumberFormat="1" applyFont="1" applyFill="1" applyBorder="1" applyAlignment="1" applyProtection="1">
      <alignment horizontal="center"/>
    </xf>
    <xf numFmtId="172" fontId="8" fillId="0" borderId="0" xfId="2" applyNumberFormat="1" applyFont="1" applyFill="1" applyBorder="1" applyAlignment="1" applyProtection="1">
      <alignment horizontal="center"/>
    </xf>
    <xf numFmtId="43" fontId="7" fillId="0" borderId="0" xfId="1" applyFont="1" applyBorder="1" applyAlignment="1" applyProtection="1">
      <alignment vertical="center" wrapText="1"/>
    </xf>
    <xf numFmtId="0" fontId="7" fillId="0" borderId="0" xfId="2" applyNumberFormat="1" applyFont="1" applyBorder="1" applyAlignment="1" applyProtection="1">
      <alignment vertical="center" wrapText="1"/>
    </xf>
    <xf numFmtId="0" fontId="8" fillId="15" borderId="0" xfId="2" applyNumberFormat="1" applyFont="1" applyFill="1" applyBorder="1" applyAlignment="1" applyProtection="1">
      <alignment horizontal="center" vertical="center"/>
    </xf>
    <xf numFmtId="0" fontId="9" fillId="15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center" vertical="center"/>
    </xf>
    <xf numFmtId="0" fontId="8" fillId="15" borderId="2" xfId="2" applyNumberFormat="1" applyFont="1" applyFill="1" applyBorder="1" applyAlignment="1" applyProtection="1">
      <alignment horizontal="center" vertical="center"/>
    </xf>
    <xf numFmtId="0" fontId="8" fillId="15" borderId="2" xfId="2" applyNumberFormat="1" applyFont="1" applyFill="1" applyBorder="1" applyAlignment="1" applyProtection="1">
      <alignment vertical="center"/>
    </xf>
    <xf numFmtId="41" fontId="5" fillId="15" borderId="0" xfId="0" applyNumberFormat="1" applyFont="1" applyFill="1" applyBorder="1" applyAlignment="1" applyProtection="1">
      <alignment horizontal="center"/>
    </xf>
    <xf numFmtId="0" fontId="6" fillId="15" borderId="0" xfId="2" applyNumberFormat="1" applyFont="1" applyFill="1" applyBorder="1" applyAlignment="1" applyProtection="1">
      <alignment vertical="center" wrapText="1"/>
    </xf>
    <xf numFmtId="0" fontId="7" fillId="15" borderId="0" xfId="0" applyFont="1" applyFill="1" applyBorder="1" applyProtection="1"/>
    <xf numFmtId="0" fontId="9" fillId="15" borderId="0" xfId="2" applyNumberFormat="1" applyFont="1" applyFill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center"/>
    </xf>
    <xf numFmtId="0" fontId="6" fillId="15" borderId="0" xfId="2" applyNumberFormat="1" applyFont="1" applyFill="1" applyBorder="1" applyAlignment="1" applyProtection="1"/>
    <xf numFmtId="43" fontId="7" fillId="0" borderId="0" xfId="1" applyFont="1" applyAlignment="1" applyProtection="1"/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Alignment="1" applyProtection="1">
      <alignment horizontal="center"/>
    </xf>
    <xf numFmtId="43" fontId="6" fillId="45" borderId="4" xfId="1" applyFont="1" applyFill="1" applyBorder="1" applyAlignment="1" applyProtection="1">
      <alignment horizontal="center"/>
    </xf>
    <xf numFmtId="0" fontId="6" fillId="45" borderId="5" xfId="2" applyNumberFormat="1" applyFont="1" applyFill="1" applyBorder="1" applyAlignment="1" applyProtection="1">
      <alignment horizontal="center"/>
    </xf>
    <xf numFmtId="43" fontId="6" fillId="45" borderId="5" xfId="1" applyFont="1" applyFill="1" applyBorder="1" applyAlignment="1" applyProtection="1">
      <alignment horizontal="center"/>
    </xf>
    <xf numFmtId="0" fontId="6" fillId="45" borderId="6" xfId="2" applyNumberFormat="1" applyFont="1" applyFill="1" applyBorder="1" applyAlignment="1" applyProtection="1">
      <alignment horizontal="center"/>
    </xf>
    <xf numFmtId="168" fontId="9" fillId="15" borderId="0" xfId="2" applyNumberFormat="1" applyFont="1" applyFill="1" applyBorder="1" applyAlignment="1" applyProtection="1">
      <protection locked="0"/>
    </xf>
    <xf numFmtId="168" fontId="9" fillId="0" borderId="0" xfId="2" applyNumberFormat="1" applyFont="1" applyFill="1" applyBorder="1" applyAlignment="1" applyProtection="1"/>
    <xf numFmtId="43" fontId="6" fillId="0" borderId="0" xfId="1" applyFont="1" applyAlignment="1" applyProtection="1"/>
    <xf numFmtId="43" fontId="6" fillId="0" borderId="21" xfId="1" applyFont="1" applyBorder="1" applyAlignment="1" applyProtection="1"/>
    <xf numFmtId="169" fontId="9" fillId="15" borderId="0" xfId="1" applyNumberFormat="1" applyFont="1" applyFill="1" applyBorder="1" applyAlignment="1" applyProtection="1">
      <protection locked="0"/>
    </xf>
    <xf numFmtId="43" fontId="6" fillId="0" borderId="22" xfId="1" applyFont="1" applyBorder="1" applyAlignment="1" applyProtection="1"/>
    <xf numFmtId="0" fontId="8" fillId="15" borderId="0" xfId="2" applyNumberFormat="1" applyFont="1" applyFill="1" applyAlignment="1" applyProtection="1">
      <alignment horizontal="left" indent="3"/>
    </xf>
    <xf numFmtId="43" fontId="7" fillId="0" borderId="0" xfId="0" applyNumberFormat="1" applyFont="1" applyProtection="1"/>
    <xf numFmtId="43" fontId="52" fillId="16" borderId="0" xfId="1" applyFont="1" applyFill="1" applyProtection="1">
      <protection locked="0"/>
    </xf>
    <xf numFmtId="0" fontId="52" fillId="0" borderId="0" xfId="0" applyFont="1" applyBorder="1" applyProtection="1"/>
    <xf numFmtId="43" fontId="52" fillId="0" borderId="0" xfId="1" applyFont="1" applyProtection="1"/>
    <xf numFmtId="43" fontId="52" fillId="0" borderId="22" xfId="1" applyFont="1" applyBorder="1" applyProtection="1"/>
    <xf numFmtId="43" fontId="6" fillId="0" borderId="5" xfId="1" applyFont="1" applyBorder="1" applyAlignment="1" applyProtection="1"/>
    <xf numFmtId="43" fontId="6" fillId="0" borderId="4" xfId="1" applyFont="1" applyBorder="1" applyAlignment="1" applyProtection="1"/>
    <xf numFmtId="43" fontId="7" fillId="15" borderId="0" xfId="1" applyFont="1" applyFill="1" applyProtection="1"/>
    <xf numFmtId="43" fontId="12" fillId="15" borderId="0" xfId="1" applyFont="1" applyFill="1" applyProtection="1"/>
    <xf numFmtId="43" fontId="12" fillId="0" borderId="0" xfId="1" applyFont="1" applyFill="1" applyBorder="1" applyProtection="1"/>
    <xf numFmtId="39" fontId="9" fillId="15" borderId="0" xfId="2" applyNumberFormat="1" applyFont="1" applyFill="1" applyAlignment="1" applyProtection="1"/>
    <xf numFmtId="39" fontId="9" fillId="15" borderId="0" xfId="2" applyNumberFormat="1" applyFont="1" applyFill="1" applyBorder="1" applyAlignment="1" applyProtection="1"/>
    <xf numFmtId="39" fontId="9" fillId="0" borderId="0" xfId="2" applyNumberFormat="1" applyFont="1" applyFill="1" applyBorder="1" applyAlignment="1" applyProtection="1"/>
    <xf numFmtId="169" fontId="9" fillId="15" borderId="2" xfId="1" applyNumberFormat="1" applyFont="1" applyFill="1" applyBorder="1" applyAlignment="1" applyProtection="1"/>
    <xf numFmtId="0" fontId="12" fillId="15" borderId="0" xfId="0" applyFont="1" applyFill="1" applyBorder="1" applyProtection="1"/>
    <xf numFmtId="43" fontId="7" fillId="15" borderId="0" xfId="0" applyNumberFormat="1" applyFont="1" applyFill="1" applyBorder="1" applyProtection="1"/>
    <xf numFmtId="167" fontId="7" fillId="0" borderId="7" xfId="0" applyNumberFormat="1" applyFont="1" applyBorder="1" applyProtection="1"/>
    <xf numFmtId="167" fontId="7" fillId="15" borderId="7" xfId="0" applyNumberFormat="1" applyFont="1" applyFill="1" applyBorder="1" applyProtection="1"/>
    <xf numFmtId="168" fontId="7" fillId="15" borderId="0" xfId="0" applyNumberFormat="1" applyFont="1" applyFill="1" applyBorder="1" applyProtection="1"/>
    <xf numFmtId="167" fontId="7" fillId="0" borderId="0" xfId="0" applyNumberFormat="1" applyFont="1" applyBorder="1" applyProtection="1"/>
    <xf numFmtId="167" fontId="7" fillId="15" borderId="0" xfId="0" applyNumberFormat="1" applyFont="1" applyFill="1" applyBorder="1" applyProtection="1"/>
    <xf numFmtId="43" fontId="6" fillId="0" borderId="0" xfId="1" applyFont="1" applyBorder="1" applyAlignment="1" applyProtection="1"/>
    <xf numFmtId="0" fontId="5" fillId="0" borderId="0" xfId="0" applyFont="1" applyFill="1" applyProtection="1"/>
    <xf numFmtId="0" fontId="7" fillId="0" borderId="0" xfId="0" applyFont="1" applyFill="1" applyProtection="1"/>
    <xf numFmtId="39" fontId="9" fillId="0" borderId="0" xfId="2" applyNumberFormat="1" applyFont="1" applyFill="1" applyAlignment="1" applyProtection="1"/>
    <xf numFmtId="168" fontId="7" fillId="0" borderId="0" xfId="0" applyNumberFormat="1" applyFont="1" applyFill="1" applyProtection="1"/>
    <xf numFmtId="169" fontId="9" fillId="16" borderId="0" xfId="1" applyNumberFormat="1" applyFont="1" applyFill="1" applyBorder="1" applyAlignment="1" applyProtection="1"/>
    <xf numFmtId="0" fontId="7" fillId="47" borderId="0" xfId="0" applyFont="1" applyFill="1" applyProtection="1"/>
    <xf numFmtId="39" fontId="9" fillId="47" borderId="0" xfId="2" applyNumberFormat="1" applyFont="1" applyFill="1" applyAlignment="1" applyProtection="1"/>
    <xf numFmtId="0" fontId="7" fillId="47" borderId="0" xfId="2" applyNumberFormat="1" applyFont="1" applyFill="1" applyAlignment="1" applyProtection="1"/>
    <xf numFmtId="169" fontId="9" fillId="0" borderId="2" xfId="1" applyNumberFormat="1" applyFont="1" applyFill="1" applyBorder="1" applyAlignment="1" applyProtection="1"/>
    <xf numFmtId="169" fontId="9" fillId="16" borderId="7" xfId="1" applyNumberFormat="1" applyFont="1" applyFill="1" applyBorder="1" applyAlignment="1" applyProtection="1"/>
    <xf numFmtId="41" fontId="7" fillId="15" borderId="0" xfId="0" applyNumberFormat="1" applyFont="1" applyFill="1" applyProtection="1"/>
    <xf numFmtId="0" fontId="6" fillId="0" borderId="0" xfId="0" applyFont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7" fillId="0" borderId="0" xfId="0" applyNumberFormat="1" applyFont="1" applyProtection="1"/>
    <xf numFmtId="0" fontId="53" fillId="48" borderId="0" xfId="2" applyNumberFormat="1" applyFont="1" applyFill="1" applyBorder="1" applyAlignment="1" applyProtection="1">
      <alignment horizontal="left"/>
    </xf>
    <xf numFmtId="0" fontId="7" fillId="48" borderId="0" xfId="0" applyFont="1" applyFill="1" applyProtection="1"/>
    <xf numFmtId="172" fontId="5" fillId="15" borderId="0" xfId="0" quotePrefix="1" applyNumberFormat="1" applyFont="1" applyFill="1" applyAlignment="1" applyProtection="1">
      <alignment horizontal="center" vertical="center"/>
    </xf>
    <xf numFmtId="41" fontId="5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/>
    </xf>
    <xf numFmtId="41" fontId="5" fillId="15" borderId="2" xfId="0" applyNumberFormat="1" applyFont="1" applyFill="1" applyBorder="1" applyProtection="1"/>
    <xf numFmtId="0" fontId="45" fillId="48" borderId="0" xfId="0" applyFont="1" applyFill="1" applyProtection="1"/>
    <xf numFmtId="169" fontId="7" fillId="15" borderId="2" xfId="1" applyNumberFormat="1" applyFont="1" applyFill="1" applyBorder="1" applyProtection="1"/>
    <xf numFmtId="171" fontId="9" fillId="15" borderId="7" xfId="1" applyNumberFormat="1" applyFont="1" applyFill="1" applyBorder="1" applyAlignment="1" applyProtection="1"/>
    <xf numFmtId="167" fontId="9" fillId="16" borderId="7" xfId="2" applyNumberFormat="1" applyFont="1" applyFill="1" applyBorder="1" applyAlignment="1" applyProtection="1"/>
    <xf numFmtId="168" fontId="7" fillId="0" borderId="7" xfId="0" applyNumberFormat="1" applyFont="1" applyFill="1" applyBorder="1" applyProtection="1"/>
    <xf numFmtId="43" fontId="6" fillId="16" borderId="0" xfId="1" applyFont="1" applyFill="1" applyAlignment="1" applyProtection="1">
      <protection locked="0"/>
    </xf>
    <xf numFmtId="43" fontId="6" fillId="0" borderId="23" xfId="1" applyFont="1" applyBorder="1" applyAlignment="1" applyProtection="1"/>
    <xf numFmtId="0" fontId="7" fillId="0" borderId="0" xfId="0" applyFont="1" applyProtection="1"/>
    <xf numFmtId="4" fontId="7" fillId="0" borderId="0" xfId="2" applyNumberFormat="1" applyFont="1" applyAlignment="1" applyProtection="1"/>
    <xf numFmtId="0" fontId="7" fillId="0" borderId="0" xfId="2" applyNumberFormat="1" applyFont="1" applyFill="1" applyBorder="1" applyAlignment="1" applyProtection="1">
      <alignment horizontal="right" wrapText="1"/>
    </xf>
    <xf numFmtId="0" fontId="7" fillId="47" borderId="0" xfId="0" applyFont="1" applyFill="1" applyAlignment="1" applyProtection="1">
      <alignment horizontal="left"/>
    </xf>
    <xf numFmtId="0" fontId="44" fillId="46" borderId="20" xfId="2" applyNumberFormat="1" applyFont="1" applyFill="1" applyBorder="1" applyAlignment="1" applyProtection="1">
      <alignment horizontal="center" vertical="center"/>
    </xf>
    <xf numFmtId="0" fontId="6" fillId="45" borderId="0" xfId="2" applyNumberFormat="1" applyFont="1" applyFill="1" applyBorder="1" applyAlignment="1" applyProtection="1">
      <alignment horizontal="center" vertical="center" wrapText="1"/>
    </xf>
    <xf numFmtId="0" fontId="5" fillId="15" borderId="0" xfId="2" applyNumberFormat="1" applyFont="1" applyFill="1" applyAlignment="1" applyProtection="1">
      <alignment horizontal="center"/>
    </xf>
    <xf numFmtId="0" fontId="8" fillId="15" borderId="0" xfId="2" applyNumberFormat="1" applyFont="1" applyFill="1" applyAlignment="1" applyProtection="1">
      <alignment horizontal="center"/>
    </xf>
    <xf numFmtId="172" fontId="8" fillId="15" borderId="0" xfId="2" applyNumberFormat="1" applyFont="1" applyFill="1" applyAlignment="1" applyProtection="1">
      <alignment horizontal="center"/>
    </xf>
    <xf numFmtId="43" fontId="5" fillId="15" borderId="0" xfId="1" applyFont="1" applyFill="1" applyBorder="1" applyAlignment="1" applyProtection="1">
      <alignment horizontal="center"/>
    </xf>
    <xf numFmtId="43" fontId="5" fillId="15" borderId="2" xfId="1" applyFont="1" applyFill="1" applyBorder="1" applyAlignment="1" applyProtection="1">
      <alignment horizontal="center"/>
    </xf>
    <xf numFmtId="0" fontId="7" fillId="15" borderId="0" xfId="0" applyFont="1" applyFill="1" applyAlignment="1" applyProtection="1"/>
    <xf numFmtId="0" fontId="5" fillId="15" borderId="0" xfId="0" applyFont="1" applyFill="1" applyAlignment="1" applyProtection="1">
      <alignment horizontal="center" vertical="center"/>
    </xf>
    <xf numFmtId="0" fontId="5" fillId="15" borderId="0" xfId="0" applyFont="1" applyFill="1" applyAlignment="1" applyProtection="1">
      <alignment horizontal="center" vertical="center"/>
    </xf>
    <xf numFmtId="165" fontId="9" fillId="16" borderId="0" xfId="1" applyNumberFormat="1" applyFont="1" applyFill="1" applyAlignment="1" applyProtection="1">
      <alignment horizontal="left"/>
      <protection locked="0"/>
    </xf>
    <xf numFmtId="4" fontId="5" fillId="15" borderId="0" xfId="2" applyNumberFormat="1" applyFont="1" applyFill="1" applyBorder="1" applyAlignment="1" applyProtection="1">
      <alignment horizontal="center"/>
    </xf>
    <xf numFmtId="0" fontId="8" fillId="15" borderId="0" xfId="2" applyNumberFormat="1" applyFont="1" applyFill="1" applyBorder="1" applyAlignment="1" applyProtection="1">
      <alignment horizontal="center"/>
    </xf>
    <xf numFmtId="4" fontId="8" fillId="15" borderId="0" xfId="2" applyNumberFormat="1" applyFont="1" applyFill="1" applyBorder="1" applyAlignment="1" applyProtection="1">
      <alignment horizontal="center"/>
    </xf>
    <xf numFmtId="4" fontId="47" fillId="42" borderId="0" xfId="2" applyNumberFormat="1" applyFont="1" applyFill="1" applyBorder="1" applyAlignment="1" applyProtection="1">
      <alignment horizontal="center"/>
    </xf>
    <xf numFmtId="165" fontId="48" fillId="43" borderId="0" xfId="1" applyNumberFormat="1" applyFont="1" applyFill="1" applyBorder="1" applyAlignment="1" applyProtection="1">
      <alignment horizontal="left"/>
      <protection locked="0"/>
    </xf>
    <xf numFmtId="4" fontId="5" fillId="42" borderId="0" xfId="2" applyNumberFormat="1" applyFont="1" applyFill="1" applyBorder="1" applyAlignment="1" applyProtection="1">
      <alignment horizontal="center"/>
    </xf>
    <xf numFmtId="0" fontId="47" fillId="42" borderId="0" xfId="2" applyNumberFormat="1" applyFont="1" applyFill="1" applyBorder="1" applyAlignment="1" applyProtection="1">
      <alignment horizontal="center"/>
    </xf>
    <xf numFmtId="0" fontId="5" fillId="15" borderId="0" xfId="2" applyNumberFormat="1" applyFont="1" applyFill="1" applyAlignment="1" applyProtection="1">
      <alignment horizontal="left"/>
    </xf>
    <xf numFmtId="172" fontId="8" fillId="15" borderId="0" xfId="2" applyNumberFormat="1" applyFont="1" applyFill="1" applyAlignment="1" applyProtection="1">
      <alignment horizontal="left"/>
    </xf>
    <xf numFmtId="0" fontId="44" fillId="46" borderId="20" xfId="2" applyNumberFormat="1" applyFont="1" applyFill="1" applyBorder="1" applyAlignment="1" applyProtection="1">
      <alignment horizontal="left" vertical="center"/>
    </xf>
    <xf numFmtId="0" fontId="5" fillId="15" borderId="0" xfId="0" applyFont="1" applyFill="1" applyAlignment="1" applyProtection="1">
      <alignment horizontal="left" vertical="center"/>
    </xf>
    <xf numFmtId="4" fontId="5" fillId="15" borderId="0" xfId="2" applyNumberFormat="1" applyFont="1" applyFill="1" applyBorder="1" applyAlignment="1" applyProtection="1">
      <alignment horizontal="left"/>
    </xf>
    <xf numFmtId="0" fontId="8" fillId="15" borderId="0" xfId="2" applyNumberFormat="1" applyFont="1" applyFill="1" applyBorder="1" applyAlignment="1" applyProtection="1">
      <alignment horizontal="left"/>
    </xf>
    <xf numFmtId="4" fontId="8" fillId="15" borderId="0" xfId="2" applyNumberFormat="1" applyFont="1" applyFill="1" applyBorder="1" applyAlignment="1" applyProtection="1">
      <alignment horizontal="left"/>
    </xf>
    <xf numFmtId="4" fontId="5" fillId="42" borderId="0" xfId="2" applyNumberFormat="1" applyFont="1" applyFill="1" applyBorder="1" applyAlignment="1" applyProtection="1">
      <alignment horizontal="left"/>
    </xf>
    <xf numFmtId="4" fontId="47" fillId="42" borderId="0" xfId="2" applyNumberFormat="1" applyFont="1" applyFill="1" applyBorder="1" applyAlignment="1" applyProtection="1">
      <alignment horizontal="left"/>
    </xf>
    <xf numFmtId="0" fontId="48" fillId="0" borderId="0" xfId="2" applyNumberFormat="1" applyFont="1" applyFill="1" applyBorder="1" applyAlignment="1" applyProtection="1">
      <alignment horizontal="right"/>
    </xf>
    <xf numFmtId="0" fontId="7" fillId="0" borderId="0" xfId="2" applyNumberFormat="1" applyFont="1" applyFill="1" applyBorder="1" applyAlignment="1" applyProtection="1">
      <alignment horizontal="right"/>
    </xf>
    <xf numFmtId="4" fontId="5" fillId="42" borderId="0" xfId="2" applyNumberFormat="1" applyFont="1" applyFill="1" applyBorder="1" applyAlignment="1" applyProtection="1"/>
    <xf numFmtId="4" fontId="47" fillId="42" borderId="0" xfId="2" applyNumberFormat="1" applyFont="1" applyFill="1" applyBorder="1" applyAlignment="1" applyProtection="1"/>
    <xf numFmtId="165" fontId="48" fillId="43" borderId="0" xfId="1" applyNumberFormat="1" applyFont="1" applyFill="1" applyBorder="1" applyAlignment="1" applyProtection="1">
      <protection locked="0"/>
    </xf>
    <xf numFmtId="0" fontId="9" fillId="0" borderId="0" xfId="2" applyNumberFormat="1" applyFont="1" applyBorder="1" applyAlignment="1" applyProtection="1">
      <alignment horizontal="right"/>
    </xf>
    <xf numFmtId="0" fontId="7" fillId="0" borderId="0" xfId="2" applyNumberFormat="1" applyFont="1" applyBorder="1" applyAlignment="1" applyProtection="1">
      <alignment horizontal="right"/>
    </xf>
    <xf numFmtId="0" fontId="3" fillId="0" borderId="0" xfId="2" applyNumberFormat="1" applyFont="1" applyFill="1" applyBorder="1" applyAlignment="1" applyProtection="1">
      <alignment horizontal="left"/>
    </xf>
    <xf numFmtId="49" fontId="46" fillId="0" borderId="0" xfId="2" applyNumberFormat="1" applyFont="1" applyFill="1" applyBorder="1" applyAlignment="1" applyProtection="1">
      <alignment horizontal="left" textRotation="45"/>
    </xf>
    <xf numFmtId="0" fontId="48" fillId="0" borderId="0" xfId="2" applyNumberFormat="1" applyFont="1" applyFill="1" applyBorder="1" applyAlignment="1" applyProtection="1">
      <alignment horizontal="right" indent="1"/>
    </xf>
    <xf numFmtId="0" fontId="7" fillId="0" borderId="0" xfId="2" applyNumberFormat="1" applyFont="1" applyFill="1" applyBorder="1" applyAlignment="1" applyProtection="1">
      <alignment horizontal="right" indent="1"/>
    </xf>
  </cellXfs>
  <cellStyles count="1350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" xfId="1349" builtinId="4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891"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loridacollegesystem.com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>
        <row r="9">
          <cell r="M9" t="str">
            <v>Unit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178"/>
  <sheetViews>
    <sheetView showGridLines="0" topLeftCell="D1" zoomScale="90" zoomScaleNormal="90" workbookViewId="0">
      <selection activeCell="D1" sqref="D1"/>
    </sheetView>
  </sheetViews>
  <sheetFormatPr defaultColWidth="11.140625" defaultRowHeight="12.75"/>
  <cols>
    <col min="1" max="1" width="8" style="1" hidden="1" customWidth="1"/>
    <col min="2" max="2" width="5.85546875" style="15" hidden="1" customWidth="1"/>
    <col min="3" max="3" width="7" style="15" hidden="1" customWidth="1"/>
    <col min="4" max="4" width="13.42578125" style="4" customWidth="1"/>
    <col min="5" max="5" width="2" style="4" customWidth="1"/>
    <col min="6" max="8" width="11.140625" style="4"/>
    <col min="9" max="9" width="11.140625" style="4" customWidth="1"/>
    <col min="10" max="10" width="8.42578125" style="30" customWidth="1"/>
    <col min="11" max="11" width="16.140625" style="30" customWidth="1"/>
    <col min="12" max="12" width="15.28515625" style="30" bestFit="1" customWidth="1"/>
    <col min="13" max="13" width="16.42578125" style="4" customWidth="1"/>
    <col min="14" max="14" width="0.85546875" style="4" customWidth="1"/>
    <col min="15" max="15" width="16.140625" style="4" bestFit="1" customWidth="1"/>
    <col min="16" max="16" width="16.42578125" style="4" customWidth="1"/>
    <col min="17" max="17" width="9" style="4" bestFit="1" customWidth="1"/>
    <col min="18" max="18" width="1.28515625" style="4" customWidth="1"/>
    <col min="19" max="19" width="20" style="4" hidden="1" customWidth="1"/>
    <col min="20" max="20" width="1.42578125" style="289" hidden="1" customWidth="1"/>
    <col min="21" max="21" width="16" style="326" hidden="1" customWidth="1"/>
    <col min="22" max="22" width="11" style="326" hidden="1" customWidth="1"/>
    <col min="23" max="23" width="16" style="326" hidden="1" customWidth="1"/>
    <col min="24" max="24" width="8.7109375" style="326" hidden="1" customWidth="1"/>
    <col min="25" max="25" width="18.42578125" style="316" bestFit="1" customWidth="1"/>
    <col min="26" max="16384" width="11.140625" style="4"/>
  </cols>
  <sheetData>
    <row r="1" spans="1:27" ht="28.5" customHeight="1" thickTop="1" thickBot="1">
      <c r="A1" s="292"/>
      <c r="B1" s="293"/>
      <c r="C1" s="385" t="s">
        <v>129</v>
      </c>
      <c r="D1" s="405" t="s">
        <v>129</v>
      </c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113"/>
      <c r="S1" s="294"/>
      <c r="T1" s="295"/>
      <c r="U1" s="295"/>
      <c r="V1" s="295"/>
      <c r="W1" s="295"/>
      <c r="X1" s="295"/>
      <c r="Y1" s="294"/>
    </row>
    <row r="2" spans="1:27" ht="15.75" customHeight="1" thickTop="1">
      <c r="C2" s="40"/>
      <c r="D2" s="28"/>
      <c r="E2" s="28"/>
      <c r="F2" s="28"/>
      <c r="G2" s="28"/>
      <c r="H2" s="28"/>
      <c r="I2" s="28"/>
      <c r="J2" s="70"/>
      <c r="K2" s="70"/>
      <c r="L2" s="70"/>
      <c r="M2" s="28"/>
      <c r="N2" s="28"/>
      <c r="O2" s="296" t="s">
        <v>2</v>
      </c>
      <c r="P2" s="297" t="s">
        <v>339</v>
      </c>
      <c r="R2" s="30"/>
      <c r="U2" s="386" t="s">
        <v>3</v>
      </c>
      <c r="V2" s="386"/>
      <c r="W2" s="386"/>
      <c r="X2" s="386"/>
      <c r="Y2" s="294"/>
    </row>
    <row r="3" spans="1:27" ht="15" customHeight="1">
      <c r="B3" s="2"/>
      <c r="C3" s="298"/>
      <c r="D3" s="403" t="s">
        <v>130</v>
      </c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199"/>
      <c r="U3" s="386"/>
      <c r="V3" s="386"/>
      <c r="W3" s="386"/>
      <c r="X3" s="386"/>
      <c r="Y3" s="294"/>
      <c r="AA3" s="299"/>
    </row>
    <row r="4" spans="1:27" ht="12.75" customHeight="1">
      <c r="B4" s="2"/>
      <c r="C4" s="298"/>
      <c r="D4" s="403" t="s">
        <v>0</v>
      </c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199"/>
      <c r="S4" s="300"/>
      <c r="U4" s="386"/>
      <c r="V4" s="386"/>
      <c r="W4" s="386"/>
      <c r="X4" s="386"/>
      <c r="Y4" s="294"/>
    </row>
    <row r="5" spans="1:27" ht="12.75" customHeight="1">
      <c r="B5" s="2"/>
      <c r="C5" s="298"/>
      <c r="D5" s="50" t="s">
        <v>131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01"/>
      <c r="S5" s="300"/>
      <c r="U5" s="386"/>
      <c r="V5" s="386"/>
      <c r="W5" s="386"/>
      <c r="X5" s="386"/>
      <c r="Y5" s="294"/>
    </row>
    <row r="6" spans="1:27" ht="12.75" customHeight="1">
      <c r="B6" s="2"/>
      <c r="C6" s="298"/>
      <c r="D6" s="404">
        <v>43646</v>
      </c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02"/>
      <c r="U6" s="386"/>
      <c r="V6" s="386"/>
      <c r="W6" s="386"/>
      <c r="X6" s="386"/>
      <c r="Y6" s="303"/>
    </row>
    <row r="7" spans="1:27" s="49" customFormat="1" ht="7.5" customHeight="1">
      <c r="A7" s="8"/>
      <c r="B7" s="9"/>
      <c r="C7" s="55"/>
      <c r="D7" s="29"/>
      <c r="E7" s="29"/>
      <c r="F7" s="29"/>
      <c r="G7" s="29"/>
      <c r="H7" s="29"/>
      <c r="I7" s="29"/>
      <c r="J7" s="46"/>
      <c r="K7" s="46"/>
      <c r="L7" s="46"/>
      <c r="M7" s="46"/>
      <c r="N7" s="46"/>
      <c r="O7" s="47"/>
      <c r="P7" s="47"/>
      <c r="Q7" s="47"/>
      <c r="R7" s="48"/>
      <c r="S7" s="304"/>
      <c r="U7" s="386"/>
      <c r="V7" s="386"/>
      <c r="W7" s="386"/>
      <c r="X7" s="386"/>
      <c r="Y7" s="303"/>
    </row>
    <row r="8" spans="1:27">
      <c r="C8" s="40"/>
      <c r="D8" s="10"/>
      <c r="E8" s="10"/>
      <c r="F8" s="10"/>
      <c r="G8" s="10"/>
      <c r="H8" s="10"/>
      <c r="I8" s="10"/>
      <c r="J8" s="11"/>
      <c r="K8" s="305" t="s">
        <v>4</v>
      </c>
      <c r="L8" s="305"/>
      <c r="M8" s="305" t="s">
        <v>4</v>
      </c>
      <c r="N8" s="306"/>
      <c r="O8" s="305" t="s">
        <v>5</v>
      </c>
      <c r="P8" s="305" t="s">
        <v>6</v>
      </c>
      <c r="Q8" s="305"/>
      <c r="R8" s="307"/>
      <c r="U8" s="386"/>
      <c r="V8" s="386"/>
      <c r="W8" s="386"/>
      <c r="X8" s="386"/>
      <c r="Y8" s="303"/>
    </row>
    <row r="9" spans="1:27" ht="15" customHeight="1">
      <c r="C9" s="40"/>
      <c r="D9" s="10"/>
      <c r="E9" s="10"/>
      <c r="F9" s="10"/>
      <c r="G9" s="10"/>
      <c r="H9" s="10"/>
      <c r="I9" s="10"/>
      <c r="J9" s="11"/>
      <c r="K9" s="308" t="s">
        <v>300</v>
      </c>
      <c r="L9" s="21" t="s">
        <v>301</v>
      </c>
      <c r="M9" s="309"/>
      <c r="N9" s="306"/>
      <c r="O9" s="21" t="s">
        <v>132</v>
      </c>
      <c r="P9" s="21"/>
      <c r="Q9" s="310"/>
      <c r="R9" s="22"/>
      <c r="S9" s="290" t="s">
        <v>7</v>
      </c>
      <c r="T9" s="311"/>
      <c r="U9" s="390" t="s">
        <v>133</v>
      </c>
      <c r="V9" s="390"/>
      <c r="W9" s="390"/>
      <c r="X9" s="390"/>
      <c r="Y9" s="303"/>
    </row>
    <row r="10" spans="1:27">
      <c r="C10" s="40"/>
      <c r="D10" s="83" t="s">
        <v>134</v>
      </c>
      <c r="E10" s="28"/>
      <c r="F10" s="29"/>
      <c r="G10" s="29"/>
      <c r="H10" s="29"/>
      <c r="I10" s="29"/>
      <c r="J10" s="312"/>
      <c r="K10" s="313"/>
      <c r="L10" s="313"/>
      <c r="M10" s="313"/>
      <c r="N10" s="306"/>
      <c r="O10" s="313"/>
      <c r="P10" s="313"/>
      <c r="Q10" s="313"/>
      <c r="R10" s="314"/>
      <c r="S10" s="291"/>
      <c r="T10" s="315"/>
      <c r="U10" s="391"/>
      <c r="V10" s="391"/>
      <c r="W10" s="391"/>
      <c r="X10" s="391"/>
    </row>
    <row r="11" spans="1:27">
      <c r="A11" s="317" t="s">
        <v>9</v>
      </c>
      <c r="B11" s="26" t="s">
        <v>10</v>
      </c>
      <c r="C11" s="318"/>
      <c r="D11" s="29" t="s">
        <v>135</v>
      </c>
      <c r="E11" s="28"/>
      <c r="F11" s="29"/>
      <c r="G11" s="29"/>
      <c r="H11" s="29"/>
      <c r="I11" s="29"/>
      <c r="J11" s="312"/>
      <c r="K11" s="319"/>
      <c r="L11" s="313"/>
      <c r="M11" s="319"/>
      <c r="N11" s="306"/>
      <c r="O11" s="313"/>
      <c r="P11" s="313"/>
      <c r="Q11" s="313"/>
      <c r="R11" s="314"/>
      <c r="S11" s="291"/>
      <c r="U11" s="320" t="s">
        <v>4</v>
      </c>
      <c r="V11" s="321" t="s">
        <v>13</v>
      </c>
      <c r="W11" s="322" t="s">
        <v>14</v>
      </c>
      <c r="X11" s="323" t="s">
        <v>13</v>
      </c>
    </row>
    <row r="12" spans="1:27">
      <c r="A12" s="1" t="s">
        <v>136</v>
      </c>
      <c r="B12" s="27" t="s">
        <v>137</v>
      </c>
      <c r="C12" s="43"/>
      <c r="D12" s="32"/>
      <c r="E12" s="29" t="s">
        <v>138</v>
      </c>
      <c r="F12" s="28"/>
      <c r="G12" s="28"/>
      <c r="H12" s="28"/>
      <c r="I12" s="28"/>
      <c r="J12" s="312"/>
      <c r="K12" s="287">
        <v>392873990.61999995</v>
      </c>
      <c r="L12" s="287">
        <v>-6549821.6100000031</v>
      </c>
      <c r="M12" s="287">
        <v>386324169.00999993</v>
      </c>
      <c r="N12" s="287">
        <v>0</v>
      </c>
      <c r="O12" s="287">
        <v>47287878</v>
      </c>
      <c r="P12" s="287">
        <v>433612047.00999993</v>
      </c>
      <c r="Q12" s="324"/>
      <c r="R12" s="325"/>
      <c r="S12" s="291"/>
      <c r="U12" s="326">
        <v>386324169.00999993</v>
      </c>
      <c r="V12" s="326">
        <v>-9.9999308586120605E-3</v>
      </c>
      <c r="W12" s="327">
        <v>47287878</v>
      </c>
      <c r="X12" s="326">
        <v>0</v>
      </c>
    </row>
    <row r="13" spans="1:27">
      <c r="A13" s="1" t="s">
        <v>139</v>
      </c>
      <c r="B13" s="27" t="s">
        <v>137</v>
      </c>
      <c r="C13" s="43"/>
      <c r="D13" s="32"/>
      <c r="E13" s="29" t="s">
        <v>140</v>
      </c>
      <c r="F13" s="28"/>
      <c r="G13" s="28"/>
      <c r="H13" s="28"/>
      <c r="I13" s="28"/>
      <c r="J13" s="312"/>
      <c r="K13" s="287">
        <v>254106761.46439648</v>
      </c>
      <c r="L13" s="287">
        <v>-47984777.479999997</v>
      </c>
      <c r="M13" s="287">
        <v>206121983.98439649</v>
      </c>
      <c r="N13" s="287">
        <v>0</v>
      </c>
      <c r="O13" s="287">
        <v>4346113</v>
      </c>
      <c r="P13" s="287">
        <v>210468096.98439649</v>
      </c>
      <c r="Q13" s="328"/>
      <c r="R13" s="64"/>
      <c r="S13" s="291"/>
      <c r="U13" s="326">
        <v>206121983.98439649</v>
      </c>
      <c r="V13" s="326">
        <v>1.5603512525558472E-2</v>
      </c>
      <c r="W13" s="329">
        <v>4346113</v>
      </c>
      <c r="X13" s="326">
        <v>0</v>
      </c>
    </row>
    <row r="14" spans="1:27">
      <c r="A14" s="1" t="s">
        <v>141</v>
      </c>
      <c r="B14" s="27" t="s">
        <v>137</v>
      </c>
      <c r="C14" s="43"/>
      <c r="D14" s="32"/>
      <c r="E14" s="29" t="s">
        <v>142</v>
      </c>
      <c r="F14" s="28"/>
      <c r="G14" s="28"/>
      <c r="H14" s="28"/>
      <c r="I14" s="28"/>
      <c r="J14" s="312"/>
      <c r="K14" s="287">
        <v>32580961.909999996</v>
      </c>
      <c r="L14" s="287">
        <v>-4652993.7300000004</v>
      </c>
      <c r="M14" s="287">
        <v>27927968.179999996</v>
      </c>
      <c r="N14" s="287">
        <v>0</v>
      </c>
      <c r="O14" s="287">
        <v>123558923</v>
      </c>
      <c r="P14" s="287">
        <v>151486891.18000001</v>
      </c>
      <c r="Q14" s="328"/>
      <c r="R14" s="64"/>
      <c r="S14" s="291"/>
      <c r="U14" s="326">
        <v>27927968.179999996</v>
      </c>
      <c r="V14" s="326">
        <v>-0.17999999597668648</v>
      </c>
      <c r="W14" s="329">
        <v>123558923</v>
      </c>
      <c r="X14" s="326">
        <v>0</v>
      </c>
    </row>
    <row r="15" spans="1:27">
      <c r="A15" s="1" t="s">
        <v>143</v>
      </c>
      <c r="B15" s="27" t="s">
        <v>137</v>
      </c>
      <c r="C15" s="43"/>
      <c r="D15" s="32"/>
      <c r="E15" s="29" t="s">
        <v>144</v>
      </c>
      <c r="F15" s="28"/>
      <c r="G15" s="28"/>
      <c r="H15" s="28"/>
      <c r="I15" s="28"/>
      <c r="J15" s="312"/>
      <c r="K15" s="287">
        <v>3081244.8900000006</v>
      </c>
      <c r="L15" s="287">
        <v>0</v>
      </c>
      <c r="M15" s="287">
        <v>3081244.8900000006</v>
      </c>
      <c r="N15" s="287">
        <v>0</v>
      </c>
      <c r="O15" s="287">
        <v>38962806</v>
      </c>
      <c r="P15" s="287">
        <v>42044050.890000001</v>
      </c>
      <c r="Q15" s="328"/>
      <c r="R15" s="64"/>
      <c r="S15" s="291"/>
      <c r="U15" s="326">
        <v>3081244.8900000006</v>
      </c>
      <c r="V15" s="326">
        <v>0.10999999940395355</v>
      </c>
      <c r="W15" s="329">
        <v>38962806</v>
      </c>
      <c r="X15" s="326">
        <v>0</v>
      </c>
    </row>
    <row r="16" spans="1:27">
      <c r="A16" s="1" t="s">
        <v>145</v>
      </c>
      <c r="B16" s="27" t="s">
        <v>137</v>
      </c>
      <c r="C16" s="43"/>
      <c r="D16" s="32"/>
      <c r="E16" s="29" t="s">
        <v>146</v>
      </c>
      <c r="F16" s="28"/>
      <c r="G16" s="28"/>
      <c r="H16" s="28"/>
      <c r="I16" s="28"/>
      <c r="J16" s="312"/>
      <c r="K16" s="287">
        <v>94715863.359999999</v>
      </c>
      <c r="L16" s="287">
        <v>70502.84</v>
      </c>
      <c r="M16" s="287">
        <v>94786366.200000003</v>
      </c>
      <c r="N16" s="287">
        <v>0</v>
      </c>
      <c r="O16" s="287">
        <v>15364944</v>
      </c>
      <c r="P16" s="287">
        <v>110151310.2</v>
      </c>
      <c r="Q16" s="328"/>
      <c r="R16" s="64"/>
      <c r="S16" s="291"/>
      <c r="U16" s="326">
        <v>94786366.200000003</v>
      </c>
      <c r="V16" s="326">
        <v>-0.20000000298023224</v>
      </c>
      <c r="W16" s="329">
        <v>15364944</v>
      </c>
      <c r="X16" s="326">
        <v>0</v>
      </c>
    </row>
    <row r="17" spans="1:25">
      <c r="A17" s="1" t="s">
        <v>147</v>
      </c>
      <c r="B17" s="27" t="s">
        <v>137</v>
      </c>
      <c r="C17" s="43"/>
      <c r="D17" s="32"/>
      <c r="E17" s="29" t="s">
        <v>148</v>
      </c>
      <c r="F17" s="28"/>
      <c r="G17" s="28"/>
      <c r="H17" s="28"/>
      <c r="I17" s="28"/>
      <c r="J17" s="312"/>
      <c r="K17" s="287">
        <v>9763022.5800000001</v>
      </c>
      <c r="L17" s="287">
        <v>-7317249.0699999994</v>
      </c>
      <c r="M17" s="287">
        <v>2445773.5100000007</v>
      </c>
      <c r="N17" s="287">
        <v>0</v>
      </c>
      <c r="O17" s="287">
        <v>182863</v>
      </c>
      <c r="P17" s="287">
        <v>2628636.5100000007</v>
      </c>
      <c r="Q17" s="328"/>
      <c r="R17" s="64"/>
      <c r="S17" s="291"/>
      <c r="U17" s="326">
        <v>2445773.5100000007</v>
      </c>
      <c r="V17" s="326">
        <v>0.48999999929219484</v>
      </c>
      <c r="W17" s="329">
        <v>182863</v>
      </c>
      <c r="X17" s="326">
        <v>0</v>
      </c>
    </row>
    <row r="18" spans="1:25">
      <c r="A18" s="1" t="s">
        <v>149</v>
      </c>
      <c r="B18" s="56" t="s">
        <v>150</v>
      </c>
      <c r="C18" s="40"/>
      <c r="D18" s="330"/>
      <c r="E18" s="29" t="s">
        <v>151</v>
      </c>
      <c r="F18" s="28"/>
      <c r="G18" s="28"/>
      <c r="H18" s="28"/>
      <c r="I18" s="28"/>
      <c r="J18" s="312"/>
      <c r="K18" s="287">
        <v>257368202.85999998</v>
      </c>
      <c r="L18" s="287">
        <v>50001</v>
      </c>
      <c r="M18" s="287">
        <v>257418203.85999998</v>
      </c>
      <c r="N18" s="287">
        <v>0</v>
      </c>
      <c r="O18" s="287">
        <v>33609</v>
      </c>
      <c r="P18" s="287">
        <v>257451812.85999998</v>
      </c>
      <c r="Q18" s="328"/>
      <c r="R18" s="64"/>
      <c r="S18" s="291"/>
      <c r="U18" s="326">
        <v>257418203.85999998</v>
      </c>
      <c r="V18" s="326">
        <v>0.14000001549720764</v>
      </c>
      <c r="W18" s="329">
        <v>33609</v>
      </c>
      <c r="X18" s="326">
        <v>0</v>
      </c>
    </row>
    <row r="19" spans="1:25">
      <c r="A19" s="1" t="s">
        <v>152</v>
      </c>
      <c r="B19" s="56" t="s">
        <v>153</v>
      </c>
      <c r="C19" s="40"/>
      <c r="D19" s="330"/>
      <c r="E19" s="29" t="s">
        <v>154</v>
      </c>
      <c r="F19" s="28"/>
      <c r="G19" s="28"/>
      <c r="H19" s="28"/>
      <c r="I19" s="28"/>
      <c r="J19" s="312"/>
      <c r="K19" s="287">
        <v>20231716.149999999</v>
      </c>
      <c r="L19" s="287">
        <v>-120504</v>
      </c>
      <c r="M19" s="287">
        <v>20111212.149999999</v>
      </c>
      <c r="N19" s="287">
        <v>0</v>
      </c>
      <c r="O19" s="287">
        <v>7465126</v>
      </c>
      <c r="P19" s="287">
        <v>27576338.149999999</v>
      </c>
      <c r="Q19" s="328"/>
      <c r="R19" s="64"/>
      <c r="S19" s="291"/>
      <c r="U19" s="326">
        <v>20111212.149999999</v>
      </c>
      <c r="V19" s="326">
        <v>-0.14999999850988388</v>
      </c>
      <c r="W19" s="329">
        <v>7465126</v>
      </c>
      <c r="X19" s="326">
        <v>0</v>
      </c>
    </row>
    <row r="20" spans="1:25">
      <c r="A20" s="1" t="s">
        <v>155</v>
      </c>
      <c r="B20" s="27" t="s">
        <v>156</v>
      </c>
      <c r="C20" s="43"/>
      <c r="D20" s="32"/>
      <c r="E20" s="29" t="s">
        <v>157</v>
      </c>
      <c r="F20" s="28"/>
      <c r="G20" s="28"/>
      <c r="H20" s="28"/>
      <c r="I20" s="28"/>
      <c r="J20" s="312"/>
      <c r="K20" s="287">
        <v>9247030.8100000005</v>
      </c>
      <c r="L20" s="287">
        <v>0</v>
      </c>
      <c r="M20" s="287">
        <v>9247030.8100000005</v>
      </c>
      <c r="N20" s="287">
        <v>0</v>
      </c>
      <c r="O20" s="287">
        <v>8537</v>
      </c>
      <c r="P20" s="287">
        <v>9255567.8100000005</v>
      </c>
      <c r="Q20" s="328"/>
      <c r="R20" s="64"/>
      <c r="S20" s="291"/>
      <c r="U20" s="326">
        <v>9247030.8100000005</v>
      </c>
      <c r="V20" s="326">
        <v>0.18999999947845936</v>
      </c>
      <c r="W20" s="329">
        <v>8537</v>
      </c>
      <c r="X20" s="326">
        <v>0</v>
      </c>
    </row>
    <row r="21" spans="1:25">
      <c r="A21" s="1" t="s">
        <v>158</v>
      </c>
      <c r="B21" s="27" t="s">
        <v>159</v>
      </c>
      <c r="C21" s="43"/>
      <c r="D21" s="32"/>
      <c r="E21" s="29" t="s">
        <v>160</v>
      </c>
      <c r="F21" s="28"/>
      <c r="G21" s="28"/>
      <c r="H21" s="28"/>
      <c r="I21" s="28"/>
      <c r="J21" s="312"/>
      <c r="K21" s="287">
        <v>15511749.67</v>
      </c>
      <c r="L21" s="287">
        <v>0</v>
      </c>
      <c r="M21" s="287">
        <v>15511749.67</v>
      </c>
      <c r="N21" s="287">
        <v>0</v>
      </c>
      <c r="O21" s="287">
        <v>478950</v>
      </c>
      <c r="P21" s="287">
        <v>15990699.67</v>
      </c>
      <c r="Q21" s="328"/>
      <c r="R21" s="64"/>
      <c r="S21" s="291"/>
      <c r="U21" s="326">
        <v>15511749.67</v>
      </c>
      <c r="V21" s="326">
        <v>0.33000000007450581</v>
      </c>
      <c r="W21" s="329">
        <v>478950</v>
      </c>
      <c r="X21" s="326">
        <v>0</v>
      </c>
    </row>
    <row r="22" spans="1:25">
      <c r="A22" s="1" t="s">
        <v>161</v>
      </c>
      <c r="B22" s="27" t="s">
        <v>162</v>
      </c>
      <c r="C22" s="43"/>
      <c r="D22" s="32"/>
      <c r="E22" s="29" t="s">
        <v>163</v>
      </c>
      <c r="F22" s="28"/>
      <c r="G22" s="28"/>
      <c r="H22" s="28"/>
      <c r="I22" s="28"/>
      <c r="J22" s="312"/>
      <c r="K22" s="287">
        <v>1108533.22</v>
      </c>
      <c r="L22" s="287">
        <v>0</v>
      </c>
      <c r="M22" s="287">
        <v>1108533.22</v>
      </c>
      <c r="N22" s="287">
        <v>0</v>
      </c>
      <c r="O22" s="287">
        <v>65663</v>
      </c>
      <c r="P22" s="287">
        <v>1174196.22</v>
      </c>
      <c r="Q22" s="328"/>
      <c r="R22" s="64"/>
      <c r="S22" s="291"/>
      <c r="U22" s="326">
        <v>1108533.22</v>
      </c>
      <c r="V22" s="326">
        <v>-0.21999999997206032</v>
      </c>
      <c r="W22" s="329">
        <v>65663</v>
      </c>
      <c r="X22" s="326">
        <v>0</v>
      </c>
    </row>
    <row r="23" spans="1:25">
      <c r="A23" s="1" t="s">
        <v>164</v>
      </c>
      <c r="B23" s="27" t="s">
        <v>165</v>
      </c>
      <c r="C23" s="43"/>
      <c r="D23" s="32"/>
      <c r="E23" s="29" t="s">
        <v>166</v>
      </c>
      <c r="F23" s="28"/>
      <c r="G23" s="28"/>
      <c r="H23" s="28"/>
      <c r="I23" s="28"/>
      <c r="J23" s="312"/>
      <c r="K23" s="288">
        <v>2854570.3499999996</v>
      </c>
      <c r="L23" s="288">
        <v>0</v>
      </c>
      <c r="M23" s="288">
        <v>2854570.3499999996</v>
      </c>
      <c r="N23" s="288">
        <v>0</v>
      </c>
      <c r="O23" s="288">
        <v>23236657</v>
      </c>
      <c r="P23" s="288">
        <v>26091227.350000001</v>
      </c>
      <c r="Q23" s="328"/>
      <c r="R23" s="64"/>
      <c r="S23" s="291"/>
      <c r="U23" s="326">
        <v>2854570.3499999996</v>
      </c>
      <c r="V23" s="326">
        <v>-0.34999999962747097</v>
      </c>
      <c r="W23" s="329">
        <v>23236657</v>
      </c>
      <c r="X23" s="326">
        <v>0</v>
      </c>
    </row>
    <row r="24" spans="1:25" s="49" customFormat="1" ht="7.5" customHeight="1">
      <c r="A24" s="8"/>
      <c r="B24" s="97"/>
      <c r="C24" s="55"/>
      <c r="D24" s="29"/>
      <c r="E24" s="29"/>
      <c r="F24" s="29"/>
      <c r="G24" s="29"/>
      <c r="H24" s="29"/>
      <c r="I24" s="29"/>
      <c r="J24" s="46"/>
      <c r="K24" s="331"/>
      <c r="L24" s="47"/>
      <c r="M24" s="331"/>
      <c r="N24" s="46"/>
      <c r="O24" s="47"/>
      <c r="P24" s="47"/>
      <c r="Q24" s="47"/>
      <c r="R24" s="48"/>
      <c r="S24" s="332"/>
      <c r="T24" s="333"/>
      <c r="U24" s="334"/>
      <c r="V24" s="326"/>
      <c r="W24" s="335"/>
      <c r="X24" s="334"/>
      <c r="Y24" s="316"/>
    </row>
    <row r="25" spans="1:25">
      <c r="A25" s="1" t="s">
        <v>167</v>
      </c>
      <c r="B25" s="56"/>
      <c r="C25" s="40"/>
      <c r="D25" s="330"/>
      <c r="E25" s="83" t="s">
        <v>168</v>
      </c>
      <c r="F25" s="28"/>
      <c r="G25" s="28"/>
      <c r="H25" s="28"/>
      <c r="I25" s="28"/>
      <c r="J25" s="312"/>
      <c r="K25" s="114">
        <v>1093443648</v>
      </c>
      <c r="L25" s="114">
        <v>-66504842</v>
      </c>
      <c r="M25" s="114">
        <v>1026938806</v>
      </c>
      <c r="N25" s="74"/>
      <c r="O25" s="114">
        <v>260992069</v>
      </c>
      <c r="P25" s="114">
        <v>1287930875</v>
      </c>
      <c r="Q25" s="36"/>
      <c r="R25" s="64"/>
      <c r="S25" s="291"/>
      <c r="U25" s="336">
        <v>1026938805.8343964</v>
      </c>
      <c r="V25" s="336">
        <v>0.1656036376953125</v>
      </c>
      <c r="W25" s="337">
        <v>260992069</v>
      </c>
      <c r="X25" s="336">
        <v>0</v>
      </c>
    </row>
    <row r="26" spans="1:25" s="49" customFormat="1" ht="7.5" customHeight="1">
      <c r="A26" s="8"/>
      <c r="B26" s="97"/>
      <c r="C26" s="55"/>
      <c r="D26" s="29"/>
      <c r="E26" s="29"/>
      <c r="F26" s="29"/>
      <c r="G26" s="29"/>
      <c r="H26" s="29"/>
      <c r="I26" s="29"/>
      <c r="J26" s="46"/>
      <c r="K26" s="338"/>
      <c r="L26" s="339"/>
      <c r="M26" s="338"/>
      <c r="N26" s="338"/>
      <c r="O26" s="339"/>
      <c r="P26" s="339"/>
      <c r="Q26" s="339"/>
      <c r="R26" s="340"/>
      <c r="S26" s="332"/>
      <c r="T26" s="333"/>
      <c r="U26" s="334"/>
      <c r="V26" s="334"/>
      <c r="W26" s="335"/>
      <c r="X26" s="334"/>
      <c r="Y26" s="316"/>
    </row>
    <row r="27" spans="1:25">
      <c r="B27" s="56"/>
      <c r="C27" s="40"/>
      <c r="D27" s="29" t="s">
        <v>169</v>
      </c>
      <c r="E27" s="10"/>
      <c r="F27" s="341"/>
      <c r="G27" s="28"/>
      <c r="H27" s="28"/>
      <c r="I27" s="29"/>
      <c r="J27" s="29"/>
      <c r="K27" s="342"/>
      <c r="L27" s="342"/>
      <c r="M27" s="342"/>
      <c r="N27" s="342"/>
      <c r="O27" s="342"/>
      <c r="P27" s="342"/>
      <c r="Q27" s="342"/>
      <c r="R27" s="343"/>
      <c r="S27" s="291"/>
      <c r="W27" s="329"/>
    </row>
    <row r="28" spans="1:25">
      <c r="A28" s="1" t="s">
        <v>170</v>
      </c>
      <c r="B28" s="27" t="s">
        <v>137</v>
      </c>
      <c r="C28" s="43"/>
      <c r="D28" s="29"/>
      <c r="E28" s="29" t="s">
        <v>140</v>
      </c>
      <c r="F28" s="341"/>
      <c r="G28" s="28"/>
      <c r="H28" s="28"/>
      <c r="I28" s="28"/>
      <c r="J28" s="29"/>
      <c r="K28" s="287">
        <v>606584147.3634851</v>
      </c>
      <c r="L28" s="287">
        <v>55291610.210000001</v>
      </c>
      <c r="M28" s="287">
        <v>661875757.57348514</v>
      </c>
      <c r="N28" s="287">
        <v>0</v>
      </c>
      <c r="O28" s="287">
        <v>12782733</v>
      </c>
      <c r="P28" s="287">
        <v>674658490.57348514</v>
      </c>
      <c r="Q28" s="328"/>
      <c r="R28" s="64"/>
      <c r="S28" s="291"/>
      <c r="U28" s="326">
        <v>661875757.57348514</v>
      </c>
      <c r="V28" s="326">
        <v>0.42651486396789551</v>
      </c>
      <c r="W28" s="329">
        <v>12782733</v>
      </c>
      <c r="X28" s="326">
        <v>0</v>
      </c>
    </row>
    <row r="29" spans="1:25">
      <c r="A29" s="1" t="s">
        <v>171</v>
      </c>
      <c r="B29" s="56" t="s">
        <v>137</v>
      </c>
      <c r="C29" s="40"/>
      <c r="D29" s="29"/>
      <c r="E29" s="29" t="s">
        <v>142</v>
      </c>
      <c r="F29" s="341"/>
      <c r="G29" s="28"/>
      <c r="H29" s="28"/>
      <c r="I29" s="28"/>
      <c r="J29" s="29"/>
      <c r="K29" s="287">
        <v>116837011.84551218</v>
      </c>
      <c r="L29" s="287">
        <v>4652994</v>
      </c>
      <c r="M29" s="287">
        <v>121490005.84551218</v>
      </c>
      <c r="N29" s="287">
        <v>0</v>
      </c>
      <c r="O29" s="287">
        <v>589996277</v>
      </c>
      <c r="P29" s="287">
        <v>711486282.84551215</v>
      </c>
      <c r="Q29" s="328"/>
      <c r="R29" s="64"/>
      <c r="S29" s="291"/>
      <c r="U29" s="326">
        <v>121490005.84551218</v>
      </c>
      <c r="V29" s="326">
        <v>0.15448781847953796</v>
      </c>
      <c r="W29" s="329">
        <v>589996277</v>
      </c>
      <c r="X29" s="326">
        <v>0</v>
      </c>
    </row>
    <row r="30" spans="1:25">
      <c r="A30" s="1" t="s">
        <v>172</v>
      </c>
      <c r="B30" s="27" t="s">
        <v>137</v>
      </c>
      <c r="C30" s="43"/>
      <c r="D30" s="29"/>
      <c r="E30" s="29" t="s">
        <v>144</v>
      </c>
      <c r="F30" s="341"/>
      <c r="G30" s="28"/>
      <c r="H30" s="28"/>
      <c r="I30" s="28"/>
      <c r="J30" s="29"/>
      <c r="K30" s="287">
        <v>470131873.6444878</v>
      </c>
      <c r="L30" s="287">
        <v>0</v>
      </c>
      <c r="M30" s="287">
        <v>470131873.6444878</v>
      </c>
      <c r="N30" s="287">
        <v>0</v>
      </c>
      <c r="O30" s="287">
        <v>358600491</v>
      </c>
      <c r="P30" s="287">
        <v>828732364.64448786</v>
      </c>
      <c r="Q30" s="328"/>
      <c r="R30" s="64"/>
      <c r="S30" s="291"/>
      <c r="U30" s="326">
        <v>470131873.6444878</v>
      </c>
      <c r="V30" s="326">
        <v>0.35551220178604126</v>
      </c>
      <c r="W30" s="329">
        <v>358600491</v>
      </c>
      <c r="X30" s="326">
        <v>0</v>
      </c>
    </row>
    <row r="31" spans="1:25">
      <c r="B31" s="27"/>
      <c r="C31" s="43"/>
      <c r="D31" s="29"/>
      <c r="E31" s="29" t="s">
        <v>160</v>
      </c>
      <c r="F31" s="341"/>
      <c r="G31" s="28"/>
      <c r="H31" s="28"/>
      <c r="I31" s="28"/>
      <c r="J31" s="29"/>
      <c r="K31" s="287">
        <v>36512.69</v>
      </c>
      <c r="L31" s="287">
        <v>0</v>
      </c>
      <c r="M31" s="287">
        <v>36512.69</v>
      </c>
      <c r="N31" s="287">
        <v>0</v>
      </c>
      <c r="O31" s="287">
        <v>0</v>
      </c>
      <c r="P31" s="287">
        <v>36512.69</v>
      </c>
      <c r="Q31" s="328"/>
      <c r="R31" s="64"/>
      <c r="S31" s="291"/>
      <c r="W31" s="329"/>
    </row>
    <row r="32" spans="1:25">
      <c r="A32" s="1" t="s">
        <v>173</v>
      </c>
      <c r="B32" s="27" t="s">
        <v>137</v>
      </c>
      <c r="C32" s="43"/>
      <c r="D32" s="29"/>
      <c r="E32" s="29" t="s">
        <v>174</v>
      </c>
      <c r="F32" s="341"/>
      <c r="G32" s="28"/>
      <c r="H32" s="28"/>
      <c r="I32" s="28"/>
      <c r="J32" s="29"/>
      <c r="K32" s="287">
        <v>600336.94999999995</v>
      </c>
      <c r="L32" s="287">
        <v>7317249.0699999994</v>
      </c>
      <c r="M32" s="287">
        <v>7917586.0199999996</v>
      </c>
      <c r="N32" s="287">
        <v>0</v>
      </c>
      <c r="O32" s="287">
        <v>1967485</v>
      </c>
      <c r="P32" s="287">
        <v>9885071.0199999996</v>
      </c>
      <c r="Q32" s="328"/>
      <c r="R32" s="64"/>
      <c r="S32" s="291"/>
      <c r="U32" s="326">
        <v>7917586.0199999996</v>
      </c>
      <c r="V32" s="326">
        <v>-1.9999999552965164E-2</v>
      </c>
      <c r="W32" s="329">
        <v>1967485</v>
      </c>
      <c r="X32" s="326">
        <v>0</v>
      </c>
    </row>
    <row r="33" spans="1:25">
      <c r="A33" s="1" t="s">
        <v>175</v>
      </c>
      <c r="B33" s="56" t="s">
        <v>137</v>
      </c>
      <c r="C33" s="40"/>
      <c r="D33" s="29"/>
      <c r="E33" s="29" t="s">
        <v>176</v>
      </c>
      <c r="F33" s="341"/>
      <c r="G33" s="28"/>
      <c r="H33" s="28"/>
      <c r="I33" s="28"/>
      <c r="J33" s="29"/>
      <c r="K33" s="287">
        <v>3557815086.6900005</v>
      </c>
      <c r="L33" s="287">
        <v>-0.03</v>
      </c>
      <c r="M33" s="287">
        <v>3557815086.6600003</v>
      </c>
      <c r="N33" s="287">
        <v>0</v>
      </c>
      <c r="O33" s="287">
        <v>47071966</v>
      </c>
      <c r="P33" s="287">
        <v>3604887052.6600003</v>
      </c>
      <c r="Q33" s="328"/>
      <c r="R33" s="64"/>
      <c r="S33" s="291"/>
      <c r="U33" s="326">
        <v>3557815086.6600003</v>
      </c>
      <c r="V33" s="326">
        <v>0.33999967575073242</v>
      </c>
      <c r="W33" s="329">
        <v>47071966</v>
      </c>
      <c r="X33" s="326">
        <v>0</v>
      </c>
    </row>
    <row r="34" spans="1:25">
      <c r="A34" s="1" t="s">
        <v>177</v>
      </c>
      <c r="B34" s="56" t="s">
        <v>137</v>
      </c>
      <c r="C34" s="40"/>
      <c r="D34" s="29"/>
      <c r="E34" s="29" t="s">
        <v>178</v>
      </c>
      <c r="F34" s="341"/>
      <c r="G34" s="28"/>
      <c r="H34" s="28"/>
      <c r="I34" s="28"/>
      <c r="J34" s="29"/>
      <c r="K34" s="287">
        <v>699146978.34000003</v>
      </c>
      <c r="L34" s="287">
        <v>0</v>
      </c>
      <c r="M34" s="287">
        <v>699146978.34000003</v>
      </c>
      <c r="N34" s="287">
        <v>0</v>
      </c>
      <c r="O34" s="287">
        <v>29460893</v>
      </c>
      <c r="P34" s="287">
        <v>728607871.34000003</v>
      </c>
      <c r="Q34" s="328"/>
      <c r="R34" s="64"/>
      <c r="S34" s="291"/>
      <c r="U34" s="326">
        <v>699146978.34000003</v>
      </c>
      <c r="V34" s="326">
        <v>-0.34000003337860107</v>
      </c>
      <c r="W34" s="329">
        <v>29460893</v>
      </c>
      <c r="X34" s="326">
        <v>0</v>
      </c>
    </row>
    <row r="35" spans="1:25">
      <c r="A35" s="1" t="s">
        <v>179</v>
      </c>
      <c r="B35" s="56" t="s">
        <v>180</v>
      </c>
      <c r="C35" s="40"/>
      <c r="D35" s="29"/>
      <c r="E35" s="29" t="s">
        <v>166</v>
      </c>
      <c r="F35" s="341"/>
      <c r="G35" s="28"/>
      <c r="H35" s="28"/>
      <c r="I35" s="28"/>
      <c r="J35" s="29"/>
      <c r="K35" s="288">
        <v>3179226.8000000003</v>
      </c>
      <c r="L35" s="288">
        <v>0</v>
      </c>
      <c r="M35" s="288">
        <v>3179226.8000000003</v>
      </c>
      <c r="N35" s="288">
        <v>0</v>
      </c>
      <c r="O35" s="288">
        <v>16026122</v>
      </c>
      <c r="P35" s="288">
        <v>19205348.800000001</v>
      </c>
      <c r="Q35" s="328"/>
      <c r="R35" s="64"/>
      <c r="S35" s="291"/>
      <c r="U35" s="326">
        <v>3179226.8000000003</v>
      </c>
      <c r="V35" s="326">
        <v>0.19999999972060323</v>
      </c>
      <c r="W35" s="329">
        <v>16026122</v>
      </c>
      <c r="X35" s="326">
        <v>0</v>
      </c>
    </row>
    <row r="36" spans="1:25" s="49" customFormat="1" ht="7.5" customHeight="1">
      <c r="A36" s="8"/>
      <c r="B36" s="97"/>
      <c r="C36" s="55"/>
      <c r="D36" s="29"/>
      <c r="E36" s="29"/>
      <c r="F36" s="29"/>
      <c r="G36" s="29"/>
      <c r="H36" s="29"/>
      <c r="I36" s="29"/>
      <c r="J36" s="46"/>
      <c r="K36" s="64"/>
      <c r="L36" s="36"/>
      <c r="M36" s="64"/>
      <c r="N36" s="115"/>
      <c r="O36" s="36"/>
      <c r="P36" s="36"/>
      <c r="Q36" s="36"/>
      <c r="R36" s="64"/>
      <c r="S36" s="332"/>
      <c r="T36" s="333"/>
      <c r="U36" s="334"/>
      <c r="V36" s="334"/>
      <c r="W36" s="335"/>
      <c r="X36" s="334"/>
      <c r="Y36" s="316"/>
    </row>
    <row r="37" spans="1:25">
      <c r="A37" s="1" t="s">
        <v>181</v>
      </c>
      <c r="B37" s="56"/>
      <c r="C37" s="40"/>
      <c r="D37" s="83"/>
      <c r="E37" s="83" t="s">
        <v>182</v>
      </c>
      <c r="F37" s="341"/>
      <c r="G37" s="28"/>
      <c r="H37" s="28"/>
      <c r="I37" s="28"/>
      <c r="J37" s="29"/>
      <c r="K37" s="344">
        <v>5454331175</v>
      </c>
      <c r="L37" s="344">
        <v>67261853</v>
      </c>
      <c r="M37" s="344">
        <v>5521593029</v>
      </c>
      <c r="N37" s="36"/>
      <c r="O37" s="344">
        <v>1055905967</v>
      </c>
      <c r="P37" s="344">
        <v>6577498996</v>
      </c>
      <c r="Q37" s="36"/>
      <c r="R37" s="64"/>
      <c r="S37" s="291"/>
      <c r="U37" s="336">
        <v>5521556514.8834858</v>
      </c>
      <c r="V37" s="336">
        <v>36514.116514205933</v>
      </c>
      <c r="W37" s="337">
        <v>1055905967</v>
      </c>
      <c r="X37" s="336">
        <v>0</v>
      </c>
    </row>
    <row r="38" spans="1:25" s="49" customFormat="1" ht="7.5" customHeight="1">
      <c r="A38" s="8"/>
      <c r="B38" s="97"/>
      <c r="C38" s="55"/>
      <c r="D38" s="29"/>
      <c r="E38" s="29"/>
      <c r="F38" s="29"/>
      <c r="G38" s="29"/>
      <c r="H38" s="29"/>
      <c r="I38" s="29"/>
      <c r="J38" s="46"/>
      <c r="K38" s="342"/>
      <c r="L38" s="345"/>
      <c r="M38" s="342"/>
      <c r="N38" s="346"/>
      <c r="O38" s="345"/>
      <c r="P38" s="345"/>
      <c r="Q38" s="345"/>
      <c r="R38" s="48"/>
      <c r="S38" s="332"/>
      <c r="T38" s="333"/>
      <c r="U38" s="334"/>
      <c r="V38" s="334"/>
      <c r="W38" s="335"/>
      <c r="X38" s="334"/>
      <c r="Y38" s="316"/>
    </row>
    <row r="39" spans="1:25" ht="13.5" thickBot="1">
      <c r="B39" s="56"/>
      <c r="C39" s="40"/>
      <c r="D39" s="83" t="s">
        <v>183</v>
      </c>
      <c r="E39" s="29"/>
      <c r="F39" s="341"/>
      <c r="G39" s="28"/>
      <c r="H39" s="28"/>
      <c r="I39" s="28"/>
      <c r="J39" s="29"/>
      <c r="K39" s="347">
        <v>6547774823</v>
      </c>
      <c r="L39" s="348">
        <v>757011</v>
      </c>
      <c r="M39" s="347">
        <v>6548531835</v>
      </c>
      <c r="N39" s="116"/>
      <c r="O39" s="348">
        <v>1316898036</v>
      </c>
      <c r="P39" s="348">
        <v>7865429871</v>
      </c>
      <c r="Q39" s="349"/>
      <c r="R39" s="117"/>
      <c r="S39" s="291"/>
      <c r="U39" s="336">
        <v>6548495320.7178822</v>
      </c>
      <c r="V39" s="336">
        <v>36514.282117843628</v>
      </c>
      <c r="W39" s="337">
        <v>1316898036</v>
      </c>
      <c r="X39" s="336">
        <v>0</v>
      </c>
    </row>
    <row r="40" spans="1:25" ht="13.5" thickTop="1">
      <c r="B40" s="56"/>
      <c r="C40" s="40"/>
      <c r="D40" s="83"/>
      <c r="E40" s="29"/>
      <c r="F40" s="341"/>
      <c r="G40" s="28"/>
      <c r="H40" s="28"/>
      <c r="I40" s="28"/>
      <c r="J40" s="29"/>
      <c r="K40" s="350"/>
      <c r="L40" s="351"/>
      <c r="M40" s="350"/>
      <c r="N40" s="116"/>
      <c r="O40" s="351"/>
      <c r="P40" s="351"/>
      <c r="Q40" s="349"/>
      <c r="R40" s="117"/>
      <c r="S40" s="291"/>
      <c r="U40" s="352"/>
      <c r="V40" s="352"/>
      <c r="W40" s="329"/>
      <c r="X40" s="352"/>
    </row>
    <row r="41" spans="1:25">
      <c r="B41" s="56"/>
      <c r="C41" s="40"/>
      <c r="D41" s="353" t="s">
        <v>184</v>
      </c>
      <c r="E41" s="354"/>
      <c r="F41" s="355"/>
      <c r="G41" s="31"/>
      <c r="H41" s="31"/>
      <c r="I41" s="31"/>
      <c r="J41" s="354"/>
      <c r="K41" s="118"/>
      <c r="L41" s="118"/>
      <c r="M41" s="118"/>
      <c r="N41" s="356"/>
      <c r="O41" s="118"/>
      <c r="P41" s="351"/>
      <c r="Q41" s="349"/>
      <c r="R41" s="117"/>
      <c r="S41" s="291"/>
      <c r="U41" s="352"/>
      <c r="V41" s="352"/>
      <c r="W41" s="329"/>
      <c r="X41" s="352"/>
    </row>
    <row r="42" spans="1:25">
      <c r="B42" s="56"/>
      <c r="C42" s="40"/>
      <c r="D42" s="354" t="s">
        <v>185</v>
      </c>
      <c r="E42" s="354"/>
      <c r="F42" s="355"/>
      <c r="G42" s="31"/>
      <c r="H42" s="31"/>
      <c r="I42" s="31"/>
      <c r="J42" s="354"/>
      <c r="K42" s="357">
        <v>0</v>
      </c>
      <c r="L42" s="357">
        <v>0</v>
      </c>
      <c r="M42" s="287">
        <v>0</v>
      </c>
      <c r="N42" s="357">
        <v>0</v>
      </c>
      <c r="O42" s="357">
        <v>0</v>
      </c>
      <c r="P42" s="287">
        <v>0</v>
      </c>
      <c r="Q42" s="349"/>
      <c r="R42" s="117"/>
      <c r="S42" s="291"/>
      <c r="U42" s="352"/>
      <c r="V42" s="352"/>
      <c r="W42" s="329"/>
      <c r="X42" s="352"/>
    </row>
    <row r="43" spans="1:25">
      <c r="B43" s="56"/>
      <c r="C43" s="40"/>
      <c r="D43" s="354" t="s">
        <v>293</v>
      </c>
      <c r="E43" s="354"/>
      <c r="F43" s="355"/>
      <c r="G43" s="31"/>
      <c r="H43" s="31"/>
      <c r="I43" s="31"/>
      <c r="J43" s="354"/>
      <c r="K43" s="357">
        <v>405951619.59000003</v>
      </c>
      <c r="L43" s="357">
        <v>0</v>
      </c>
      <c r="M43" s="287">
        <v>405951619.59000003</v>
      </c>
      <c r="N43" s="357">
        <v>0</v>
      </c>
      <c r="O43" s="357">
        <v>0</v>
      </c>
      <c r="P43" s="287">
        <v>405951619.59000003</v>
      </c>
      <c r="Q43" s="349"/>
      <c r="R43" s="117"/>
      <c r="S43" s="291"/>
      <c r="U43" s="352"/>
      <c r="V43" s="352"/>
      <c r="W43" s="329"/>
      <c r="X43" s="352"/>
    </row>
    <row r="44" spans="1:25">
      <c r="B44" s="56"/>
      <c r="C44" s="40"/>
      <c r="D44" s="354" t="s">
        <v>294</v>
      </c>
      <c r="E44" s="354"/>
      <c r="F44" s="355"/>
      <c r="G44" s="31"/>
      <c r="H44" s="31"/>
      <c r="I44" s="31"/>
      <c r="J44" s="354"/>
      <c r="K44" s="357">
        <v>80630492.99000001</v>
      </c>
      <c r="L44" s="357">
        <v>0</v>
      </c>
      <c r="M44" s="287">
        <v>80630492.99000001</v>
      </c>
      <c r="N44" s="357">
        <v>0</v>
      </c>
      <c r="O44" s="357">
        <v>0</v>
      </c>
      <c r="P44" s="287">
        <v>80630492.99000001</v>
      </c>
      <c r="Q44" s="349"/>
      <c r="R44" s="117"/>
      <c r="S44" s="291"/>
      <c r="U44" s="352"/>
      <c r="V44" s="352"/>
      <c r="W44" s="329"/>
      <c r="X44" s="352"/>
    </row>
    <row r="45" spans="1:25">
      <c r="A45" s="1" t="s">
        <v>306</v>
      </c>
      <c r="B45" s="56" t="s">
        <v>307</v>
      </c>
      <c r="C45" s="40"/>
      <c r="D45" s="354" t="s">
        <v>308</v>
      </c>
      <c r="E45" s="354"/>
      <c r="F45" s="355"/>
      <c r="G45" s="31"/>
      <c r="H45" s="31"/>
      <c r="I45" s="31"/>
      <c r="J45" s="31"/>
      <c r="K45" s="357">
        <v>7005151</v>
      </c>
      <c r="L45" s="357">
        <v>0</v>
      </c>
      <c r="M45" s="287">
        <v>7005151</v>
      </c>
      <c r="N45" s="357">
        <v>0</v>
      </c>
      <c r="O45" s="357">
        <v>0</v>
      </c>
      <c r="P45" s="287">
        <v>7005151</v>
      </c>
      <c r="Q45" s="349"/>
      <c r="R45" s="117"/>
      <c r="T45" s="4"/>
      <c r="U45" s="4"/>
      <c r="V45" s="4"/>
      <c r="W45" s="4"/>
      <c r="X45" s="4"/>
      <c r="Y45" s="4"/>
    </row>
    <row r="46" spans="1:25">
      <c r="B46" s="56"/>
      <c r="C46" s="40"/>
      <c r="D46" s="384" t="s">
        <v>317</v>
      </c>
      <c r="E46" s="384"/>
      <c r="F46" s="384"/>
      <c r="G46" s="384"/>
      <c r="H46" s="384"/>
      <c r="I46" s="384"/>
      <c r="J46" s="31"/>
      <c r="K46" s="357">
        <v>0</v>
      </c>
      <c r="L46" s="357">
        <v>0</v>
      </c>
      <c r="M46" s="287">
        <v>0</v>
      </c>
      <c r="N46" s="357">
        <v>0</v>
      </c>
      <c r="O46" s="357">
        <v>0</v>
      </c>
      <c r="P46" s="287">
        <v>0</v>
      </c>
      <c r="Q46" s="349"/>
      <c r="R46" s="117"/>
      <c r="T46" s="4"/>
      <c r="U46" s="4"/>
      <c r="V46" s="4"/>
      <c r="W46" s="4"/>
      <c r="X46" s="4"/>
      <c r="Y46" s="4"/>
    </row>
    <row r="47" spans="1:25">
      <c r="B47" s="56"/>
      <c r="C47" s="40"/>
      <c r="D47" s="358" t="s">
        <v>318</v>
      </c>
      <c r="E47" s="358"/>
      <c r="F47" s="359"/>
      <c r="G47" s="360"/>
      <c r="H47" s="360"/>
      <c r="I47" s="360"/>
      <c r="J47" s="31"/>
      <c r="K47" s="357">
        <v>0</v>
      </c>
      <c r="L47" s="357">
        <v>0</v>
      </c>
      <c r="M47" s="287">
        <v>0</v>
      </c>
      <c r="N47" s="357">
        <v>0</v>
      </c>
      <c r="O47" s="357">
        <v>0</v>
      </c>
      <c r="P47" s="287">
        <v>0</v>
      </c>
      <c r="Q47" s="349"/>
      <c r="R47" s="117"/>
      <c r="T47" s="4"/>
      <c r="U47" s="4"/>
      <c r="V47" s="4"/>
      <c r="W47" s="4"/>
      <c r="X47" s="4"/>
      <c r="Y47" s="4"/>
    </row>
    <row r="48" spans="1:25">
      <c r="B48" s="56"/>
      <c r="C48" s="40"/>
      <c r="D48" s="354" t="s">
        <v>186</v>
      </c>
      <c r="E48" s="354"/>
      <c r="F48" s="354"/>
      <c r="G48" s="354"/>
      <c r="H48" s="354"/>
      <c r="I48" s="354"/>
      <c r="J48" s="354"/>
      <c r="K48" s="357">
        <v>0</v>
      </c>
      <c r="L48" s="357">
        <v>0</v>
      </c>
      <c r="M48" s="287">
        <v>0</v>
      </c>
      <c r="N48" s="357">
        <v>0</v>
      </c>
      <c r="O48" s="357">
        <v>0</v>
      </c>
      <c r="P48" s="287">
        <v>0</v>
      </c>
      <c r="Q48" s="349"/>
      <c r="R48" s="117"/>
      <c r="S48" s="291"/>
      <c r="U48" s="352">
        <v>0</v>
      </c>
      <c r="V48" s="352"/>
      <c r="W48" s="329"/>
      <c r="X48" s="352"/>
    </row>
    <row r="49" spans="1:25">
      <c r="B49" s="56"/>
      <c r="C49" s="40"/>
      <c r="D49" s="353"/>
      <c r="E49" s="354"/>
      <c r="F49" s="355"/>
      <c r="G49" s="31"/>
      <c r="H49" s="31"/>
      <c r="I49" s="31"/>
      <c r="J49" s="354"/>
      <c r="K49" s="175"/>
      <c r="L49" s="175"/>
      <c r="M49" s="287">
        <v>0</v>
      </c>
      <c r="N49" s="361"/>
      <c r="O49" s="361"/>
      <c r="P49" s="288">
        <v>0</v>
      </c>
      <c r="Q49" s="349"/>
      <c r="R49" s="117"/>
      <c r="S49" s="291"/>
      <c r="U49" s="352"/>
      <c r="V49" s="352"/>
      <c r="W49" s="329"/>
      <c r="X49" s="352"/>
    </row>
    <row r="50" spans="1:25" ht="15.75" customHeight="1" thickBot="1">
      <c r="B50" s="56"/>
      <c r="C50" s="40"/>
      <c r="D50" s="353" t="s">
        <v>187</v>
      </c>
      <c r="E50" s="354"/>
      <c r="F50" s="355"/>
      <c r="G50" s="31"/>
      <c r="H50" s="31"/>
      <c r="I50" s="31"/>
      <c r="J50" s="354"/>
      <c r="K50" s="119">
        <v>493587263.58000004</v>
      </c>
      <c r="L50" s="119">
        <v>0</v>
      </c>
      <c r="M50" s="362">
        <v>493587263.58000004</v>
      </c>
      <c r="N50" s="362">
        <v>0</v>
      </c>
      <c r="O50" s="362">
        <v>0</v>
      </c>
      <c r="P50" s="362">
        <v>493587263.58000004</v>
      </c>
      <c r="Q50" s="349"/>
      <c r="R50" s="117"/>
      <c r="S50" s="291"/>
      <c r="U50" s="352">
        <v>493587263.58000004</v>
      </c>
      <c r="V50" s="352"/>
      <c r="W50" s="329"/>
      <c r="X50" s="352"/>
    </row>
    <row r="51" spans="1:25" s="49" customFormat="1" ht="14.25" thickTop="1" thickBot="1">
      <c r="A51" s="8"/>
      <c r="B51" s="97"/>
      <c r="C51" s="55"/>
      <c r="D51" s="353" t="s">
        <v>188</v>
      </c>
      <c r="E51" s="354"/>
      <c r="F51" s="355"/>
      <c r="G51" s="31"/>
      <c r="H51" s="31"/>
      <c r="I51" s="31"/>
      <c r="J51" s="354"/>
      <c r="K51" s="119">
        <v>7041362086.5799999</v>
      </c>
      <c r="L51" s="119">
        <v>757011</v>
      </c>
      <c r="M51" s="119">
        <v>7042119098.5799999</v>
      </c>
      <c r="N51" s="356"/>
      <c r="O51" s="119">
        <v>1316898036</v>
      </c>
      <c r="P51" s="119">
        <v>8359017134.5799999</v>
      </c>
      <c r="Q51" s="345"/>
      <c r="R51" s="48"/>
      <c r="S51" s="332"/>
      <c r="T51" s="333"/>
      <c r="U51" s="334"/>
      <c r="V51" s="334"/>
      <c r="W51" s="335"/>
      <c r="X51" s="334"/>
      <c r="Y51" s="316"/>
    </row>
    <row r="52" spans="1:25" s="49" customFormat="1" ht="13.5" thickTop="1">
      <c r="A52" s="8"/>
      <c r="B52" s="97"/>
      <c r="C52" s="55"/>
      <c r="D52" s="29"/>
      <c r="E52" s="29"/>
      <c r="F52" s="29"/>
      <c r="G52" s="29"/>
      <c r="H52" s="29"/>
      <c r="I52" s="29"/>
      <c r="J52" s="46"/>
      <c r="K52" s="346"/>
      <c r="L52" s="345"/>
      <c r="M52" s="346"/>
      <c r="N52" s="346"/>
      <c r="O52" s="345"/>
      <c r="P52" s="345"/>
      <c r="Q52" s="345"/>
      <c r="R52" s="48"/>
      <c r="S52" s="332"/>
      <c r="T52" s="333"/>
      <c r="U52" s="334"/>
      <c r="V52" s="334"/>
      <c r="W52" s="335"/>
      <c r="X52" s="334"/>
      <c r="Y52" s="316"/>
    </row>
    <row r="53" spans="1:25">
      <c r="B53" s="56"/>
      <c r="C53" s="40"/>
      <c r="D53" s="83" t="s">
        <v>189</v>
      </c>
      <c r="E53" s="29"/>
      <c r="F53" s="29"/>
      <c r="G53" s="29"/>
      <c r="H53" s="29"/>
      <c r="I53" s="29"/>
      <c r="J53" s="29"/>
      <c r="K53" s="363"/>
      <c r="L53" s="363"/>
      <c r="M53" s="363"/>
      <c r="N53" s="363"/>
      <c r="O53" s="363"/>
      <c r="P53" s="363"/>
      <c r="Q53" s="363"/>
      <c r="R53" s="120"/>
      <c r="S53" s="291"/>
      <c r="T53" s="364"/>
      <c r="W53" s="329"/>
    </row>
    <row r="54" spans="1:25">
      <c r="B54" s="365"/>
      <c r="C54" s="366"/>
      <c r="D54" s="29" t="s">
        <v>190</v>
      </c>
      <c r="E54" s="29"/>
      <c r="F54" s="29"/>
      <c r="G54" s="29"/>
      <c r="H54" s="29"/>
      <c r="I54" s="29"/>
      <c r="J54" s="29"/>
      <c r="K54" s="367"/>
      <c r="L54" s="363"/>
      <c r="M54" s="367"/>
      <c r="N54" s="363"/>
      <c r="O54" s="363"/>
      <c r="P54" s="363"/>
      <c r="Q54" s="363"/>
      <c r="R54" s="120"/>
      <c r="S54" s="291"/>
      <c r="T54" s="364"/>
      <c r="W54" s="329"/>
    </row>
    <row r="55" spans="1:25">
      <c r="A55" s="1" t="s">
        <v>191</v>
      </c>
      <c r="B55" s="56" t="s">
        <v>192</v>
      </c>
      <c r="C55" s="40"/>
      <c r="D55" s="29"/>
      <c r="E55" s="29" t="s">
        <v>193</v>
      </c>
      <c r="F55" s="29"/>
      <c r="G55" s="29"/>
      <c r="H55" s="29"/>
      <c r="I55" s="29"/>
      <c r="J55" s="29"/>
      <c r="K55" s="287">
        <v>82173370.149999976</v>
      </c>
      <c r="L55" s="287">
        <v>-4988404.46</v>
      </c>
      <c r="M55" s="287">
        <v>77184965.689999983</v>
      </c>
      <c r="N55" s="287">
        <v>0</v>
      </c>
      <c r="O55" s="287">
        <v>4963233.2699999996</v>
      </c>
      <c r="P55" s="287">
        <v>82148198.959999979</v>
      </c>
      <c r="Q55" s="324"/>
      <c r="R55" s="325"/>
      <c r="S55" s="291"/>
      <c r="T55" s="364"/>
      <c r="U55" s="326">
        <v>77184965.689999983</v>
      </c>
      <c r="V55" s="326">
        <v>0.31000001728534698</v>
      </c>
      <c r="W55" s="329">
        <v>4963233.2699999996</v>
      </c>
      <c r="X55" s="326">
        <v>-0.26999999955296516</v>
      </c>
    </row>
    <row r="56" spans="1:25">
      <c r="A56" s="1" t="s">
        <v>194</v>
      </c>
      <c r="B56" s="56" t="s">
        <v>195</v>
      </c>
      <c r="C56" s="40"/>
      <c r="D56" s="29"/>
      <c r="E56" s="29" t="s">
        <v>196</v>
      </c>
      <c r="F56" s="29"/>
      <c r="G56" s="29"/>
      <c r="H56" s="29"/>
      <c r="I56" s="29"/>
      <c r="J56" s="29"/>
      <c r="K56" s="287">
        <v>314732.21000000002</v>
      </c>
      <c r="L56" s="287">
        <v>0</v>
      </c>
      <c r="M56" s="287">
        <v>314732.21000000002</v>
      </c>
      <c r="N56" s="287">
        <v>0</v>
      </c>
      <c r="O56" s="287">
        <v>267905</v>
      </c>
      <c r="P56" s="287">
        <v>582637.21</v>
      </c>
      <c r="Q56" s="328"/>
      <c r="R56" s="64"/>
      <c r="S56" s="291"/>
      <c r="T56" s="364"/>
      <c r="U56" s="326">
        <v>314732.21000000002</v>
      </c>
      <c r="V56" s="326">
        <v>-0.21000000002095476</v>
      </c>
      <c r="W56" s="329">
        <v>267905</v>
      </c>
      <c r="X56" s="326">
        <v>0</v>
      </c>
    </row>
    <row r="57" spans="1:25">
      <c r="A57" s="1" t="s">
        <v>197</v>
      </c>
      <c r="B57" s="56" t="s">
        <v>198</v>
      </c>
      <c r="C57" s="40"/>
      <c r="D57" s="29"/>
      <c r="E57" s="29" t="s">
        <v>199</v>
      </c>
      <c r="F57" s="29"/>
      <c r="G57" s="29"/>
      <c r="H57" s="29"/>
      <c r="I57" s="29"/>
      <c r="J57" s="29"/>
      <c r="K57" s="287">
        <v>63837994.420000009</v>
      </c>
      <c r="L57" s="287">
        <v>4988405.46</v>
      </c>
      <c r="M57" s="287">
        <v>68826399.88000001</v>
      </c>
      <c r="N57" s="287">
        <v>0</v>
      </c>
      <c r="O57" s="287">
        <v>0</v>
      </c>
      <c r="P57" s="287">
        <v>68826399.88000001</v>
      </c>
      <c r="Q57" s="328"/>
      <c r="R57" s="64"/>
      <c r="S57" s="291"/>
      <c r="T57" s="364"/>
      <c r="U57" s="326">
        <v>68826399.88000001</v>
      </c>
      <c r="V57" s="326">
        <v>0.11999998986721039</v>
      </c>
      <c r="W57" s="329">
        <v>0</v>
      </c>
      <c r="X57" s="326">
        <v>0</v>
      </c>
    </row>
    <row r="58" spans="1:25">
      <c r="A58" s="1" t="s">
        <v>200</v>
      </c>
      <c r="B58" s="56" t="s">
        <v>201</v>
      </c>
      <c r="C58" s="40"/>
      <c r="D58" s="29"/>
      <c r="E58" s="29" t="s">
        <v>202</v>
      </c>
      <c r="F58" s="29"/>
      <c r="G58" s="29"/>
      <c r="H58" s="29"/>
      <c r="I58" s="29"/>
      <c r="J58" s="29"/>
      <c r="K58" s="287">
        <v>11706411.919999998</v>
      </c>
      <c r="L58" s="287">
        <v>0</v>
      </c>
      <c r="M58" s="287">
        <v>11706411.919999998</v>
      </c>
      <c r="N58" s="287">
        <v>0</v>
      </c>
      <c r="O58" s="287">
        <v>0</v>
      </c>
      <c r="P58" s="287">
        <v>11706411.919999998</v>
      </c>
      <c r="Q58" s="328"/>
      <c r="R58" s="64"/>
      <c r="S58" s="291"/>
      <c r="T58" s="364"/>
      <c r="U58" s="326">
        <v>11706411.919999998</v>
      </c>
      <c r="V58" s="326">
        <v>8.0000001937150955E-2</v>
      </c>
      <c r="W58" s="329">
        <v>0</v>
      </c>
      <c r="X58" s="326">
        <v>0</v>
      </c>
    </row>
    <row r="59" spans="1:25">
      <c r="A59" s="1" t="s">
        <v>203</v>
      </c>
      <c r="B59" s="56" t="s">
        <v>204</v>
      </c>
      <c r="C59" s="40"/>
      <c r="D59" s="29"/>
      <c r="E59" s="29" t="s">
        <v>205</v>
      </c>
      <c r="F59" s="29"/>
      <c r="G59" s="29"/>
      <c r="H59" s="29"/>
      <c r="I59" s="29"/>
      <c r="J59" s="29"/>
      <c r="K59" s="287">
        <v>938583.02</v>
      </c>
      <c r="L59" s="287">
        <v>0</v>
      </c>
      <c r="M59" s="287">
        <v>938583.02</v>
      </c>
      <c r="N59" s="287">
        <v>0</v>
      </c>
      <c r="O59" s="287">
        <v>0</v>
      </c>
      <c r="P59" s="287">
        <v>938583.02</v>
      </c>
      <c r="Q59" s="328"/>
      <c r="R59" s="64"/>
      <c r="S59" s="291"/>
      <c r="U59" s="326">
        <v>938583.02</v>
      </c>
      <c r="V59" s="326">
        <v>-2.0000000018626451E-2</v>
      </c>
      <c r="W59" s="329">
        <v>0</v>
      </c>
      <c r="X59" s="326">
        <v>0</v>
      </c>
    </row>
    <row r="60" spans="1:25">
      <c r="A60" s="1" t="s">
        <v>206</v>
      </c>
      <c r="B60" s="56" t="s">
        <v>207</v>
      </c>
      <c r="C60" s="40"/>
      <c r="D60" s="29"/>
      <c r="E60" s="29" t="s">
        <v>208</v>
      </c>
      <c r="F60" s="29"/>
      <c r="G60" s="29"/>
      <c r="H60" s="29"/>
      <c r="I60" s="29"/>
      <c r="J60" s="29"/>
      <c r="K60" s="287">
        <v>11433134.5</v>
      </c>
      <c r="L60" s="287">
        <v>-6338905</v>
      </c>
      <c r="M60" s="287">
        <v>5094229.5</v>
      </c>
      <c r="N60" s="287">
        <v>0</v>
      </c>
      <c r="O60" s="287">
        <v>13904970</v>
      </c>
      <c r="P60" s="287">
        <v>18999199.5</v>
      </c>
      <c r="Q60" s="328"/>
      <c r="R60" s="64"/>
      <c r="S60" s="291"/>
      <c r="T60" s="364"/>
      <c r="U60" s="326">
        <v>5094229.5</v>
      </c>
      <c r="V60" s="326">
        <v>0.5</v>
      </c>
      <c r="W60" s="329">
        <v>13904970</v>
      </c>
      <c r="X60" s="326">
        <v>0</v>
      </c>
    </row>
    <row r="61" spans="1:25">
      <c r="A61" s="1" t="s">
        <v>209</v>
      </c>
      <c r="B61" s="56" t="s">
        <v>210</v>
      </c>
      <c r="C61" s="40"/>
      <c r="D61" s="29"/>
      <c r="E61" s="354" t="s">
        <v>211</v>
      </c>
      <c r="F61" s="354"/>
      <c r="G61" s="354"/>
      <c r="H61" s="29"/>
      <c r="I61" s="29"/>
      <c r="J61" s="29"/>
      <c r="K61" s="287">
        <v>60335167.530000001</v>
      </c>
      <c r="L61" s="287">
        <v>-0.1</v>
      </c>
      <c r="M61" s="287">
        <v>60335167.43</v>
      </c>
      <c r="N61" s="287">
        <v>0</v>
      </c>
      <c r="O61" s="287">
        <v>4320915</v>
      </c>
      <c r="P61" s="287">
        <v>64656082.43</v>
      </c>
      <c r="Q61" s="328"/>
      <c r="R61" s="64"/>
      <c r="S61" s="291"/>
      <c r="T61" s="364"/>
      <c r="U61" s="326">
        <v>60335167.43</v>
      </c>
      <c r="V61" s="326">
        <v>-0.42999999970197678</v>
      </c>
      <c r="W61" s="329">
        <v>4320915</v>
      </c>
      <c r="X61" s="326">
        <v>0</v>
      </c>
    </row>
    <row r="62" spans="1:25">
      <c r="A62" s="1" t="s">
        <v>212</v>
      </c>
      <c r="B62" s="56" t="s">
        <v>213</v>
      </c>
      <c r="C62" s="40"/>
      <c r="D62" s="29"/>
      <c r="E62" s="29" t="s">
        <v>214</v>
      </c>
      <c r="F62" s="29"/>
      <c r="G62" s="29"/>
      <c r="H62" s="29"/>
      <c r="I62" s="29"/>
      <c r="J62" s="29"/>
      <c r="K62" s="287">
        <v>22260883.099999998</v>
      </c>
      <c r="L62" s="287">
        <v>0</v>
      </c>
      <c r="M62" s="287">
        <v>22260883.099999998</v>
      </c>
      <c r="N62" s="287">
        <v>0</v>
      </c>
      <c r="O62" s="287">
        <v>0</v>
      </c>
      <c r="P62" s="287">
        <v>22260883.099999998</v>
      </c>
      <c r="Q62" s="328"/>
      <c r="R62" s="64"/>
      <c r="S62" s="291"/>
      <c r="T62" s="364"/>
      <c r="U62" s="326">
        <v>22260883.099999998</v>
      </c>
      <c r="V62" s="326">
        <v>-9.9999997764825821E-2</v>
      </c>
      <c r="W62" s="329">
        <v>0</v>
      </c>
      <c r="X62" s="326">
        <v>0</v>
      </c>
    </row>
    <row r="63" spans="1:25">
      <c r="A63" s="1" t="s">
        <v>215</v>
      </c>
      <c r="B63" s="56">
        <v>33100</v>
      </c>
      <c r="C63" s="40"/>
      <c r="D63" s="29"/>
      <c r="E63" s="29" t="s">
        <v>216</v>
      </c>
      <c r="F63" s="29"/>
      <c r="G63" s="29"/>
      <c r="H63" s="29"/>
      <c r="I63" s="29"/>
      <c r="J63" s="29"/>
      <c r="K63" s="287">
        <v>89598497.060000002</v>
      </c>
      <c r="L63" s="287">
        <v>0</v>
      </c>
      <c r="M63" s="287">
        <v>89598497.060000002</v>
      </c>
      <c r="N63" s="287">
        <v>0</v>
      </c>
      <c r="O63" s="287">
        <v>12747221</v>
      </c>
      <c r="P63" s="287">
        <v>102345718.06</v>
      </c>
      <c r="Q63" s="328"/>
      <c r="R63" s="64"/>
      <c r="S63" s="291"/>
      <c r="T63" s="364"/>
      <c r="U63" s="326">
        <v>89598497.060000002</v>
      </c>
      <c r="V63" s="326">
        <v>-6.0000002384185791E-2</v>
      </c>
      <c r="W63" s="329">
        <v>12747221</v>
      </c>
      <c r="X63" s="326">
        <v>0</v>
      </c>
    </row>
    <row r="64" spans="1:25">
      <c r="B64" s="56"/>
      <c r="C64" s="40"/>
      <c r="D64" s="29"/>
      <c r="E64" s="29" t="s">
        <v>217</v>
      </c>
      <c r="F64" s="29"/>
      <c r="G64" s="29"/>
      <c r="H64" s="29"/>
      <c r="I64" s="29"/>
      <c r="J64" s="29"/>
      <c r="K64" s="287">
        <v>0</v>
      </c>
      <c r="L64" s="287">
        <v>0</v>
      </c>
      <c r="M64" s="287">
        <v>0</v>
      </c>
      <c r="N64" s="287">
        <v>0</v>
      </c>
      <c r="O64" s="287">
        <v>0</v>
      </c>
      <c r="P64" s="287">
        <v>0</v>
      </c>
      <c r="Q64" s="36"/>
      <c r="R64" s="64"/>
      <c r="S64" s="291"/>
      <c r="T64" s="364"/>
      <c r="U64" s="326">
        <v>0</v>
      </c>
      <c r="V64" s="326">
        <v>0</v>
      </c>
      <c r="W64" s="329">
        <v>0</v>
      </c>
      <c r="X64" s="326">
        <v>0</v>
      </c>
    </row>
    <row r="65" spans="1:25">
      <c r="A65" s="1" t="s">
        <v>218</v>
      </c>
      <c r="B65" s="56" t="s">
        <v>219</v>
      </c>
      <c r="C65" s="40"/>
      <c r="D65" s="29"/>
      <c r="E65" s="29"/>
      <c r="F65" s="29" t="s">
        <v>220</v>
      </c>
      <c r="G65" s="29"/>
      <c r="H65" s="29"/>
      <c r="I65" s="29"/>
      <c r="J65" s="29"/>
      <c r="K65" s="287">
        <v>7725634.6699999999</v>
      </c>
      <c r="L65" s="287">
        <v>0</v>
      </c>
      <c r="M65" s="287">
        <v>7725634.6699999999</v>
      </c>
      <c r="N65" s="287">
        <v>0</v>
      </c>
      <c r="O65" s="287">
        <v>8346533</v>
      </c>
      <c r="P65" s="287">
        <v>16072167.67</v>
      </c>
      <c r="Q65" s="328"/>
      <c r="R65" s="64"/>
      <c r="S65" s="291"/>
      <c r="T65" s="364"/>
      <c r="U65" s="326">
        <v>7725634.6699999999</v>
      </c>
      <c r="V65" s="326">
        <v>0.33000000007450581</v>
      </c>
      <c r="W65" s="329">
        <v>8346533</v>
      </c>
      <c r="X65" s="326">
        <v>0</v>
      </c>
    </row>
    <row r="66" spans="1:25">
      <c r="A66" s="1" t="s">
        <v>221</v>
      </c>
      <c r="B66" s="56" t="s">
        <v>222</v>
      </c>
      <c r="C66" s="40"/>
      <c r="D66" s="29"/>
      <c r="E66" s="29"/>
      <c r="F66" s="29" t="s">
        <v>223</v>
      </c>
      <c r="G66" s="29"/>
      <c r="H66" s="29"/>
      <c r="I66" s="29"/>
      <c r="J66" s="29"/>
      <c r="K66" s="287">
        <v>7429194.4399999985</v>
      </c>
      <c r="L66" s="287">
        <v>0</v>
      </c>
      <c r="M66" s="287">
        <v>7429194.4399999985</v>
      </c>
      <c r="N66" s="287">
        <v>0</v>
      </c>
      <c r="O66" s="287">
        <v>1616958</v>
      </c>
      <c r="P66" s="287">
        <v>9046152.4399999976</v>
      </c>
      <c r="Q66" s="328"/>
      <c r="R66" s="64"/>
      <c r="S66" s="291"/>
      <c r="U66" s="326">
        <v>7429194.4399999985</v>
      </c>
      <c r="V66" s="326">
        <v>-0.43999999854713678</v>
      </c>
      <c r="W66" s="329">
        <v>1616958</v>
      </c>
      <c r="X66" s="326">
        <v>0</v>
      </c>
    </row>
    <row r="67" spans="1:25">
      <c r="A67" s="1" t="s">
        <v>224</v>
      </c>
      <c r="B67" s="56" t="s">
        <v>225</v>
      </c>
      <c r="C67" s="40"/>
      <c r="D67" s="29"/>
      <c r="E67" s="29"/>
      <c r="F67" s="29" t="s">
        <v>226</v>
      </c>
      <c r="G67" s="29"/>
      <c r="H67" s="29"/>
      <c r="I67" s="29"/>
      <c r="J67" s="29"/>
      <c r="K67" s="287">
        <v>0</v>
      </c>
      <c r="L67" s="287">
        <v>0</v>
      </c>
      <c r="M67" s="287">
        <v>0</v>
      </c>
      <c r="N67" s="287">
        <v>0</v>
      </c>
      <c r="O67" s="287">
        <v>0</v>
      </c>
      <c r="P67" s="287">
        <v>0</v>
      </c>
      <c r="Q67" s="328"/>
      <c r="R67" s="64"/>
      <c r="S67" s="291"/>
      <c r="U67" s="326">
        <v>0</v>
      </c>
      <c r="V67" s="326">
        <v>0</v>
      </c>
      <c r="W67" s="329">
        <v>0</v>
      </c>
      <c r="X67" s="326">
        <v>0</v>
      </c>
    </row>
    <row r="68" spans="1:25">
      <c r="A68" s="1" t="s">
        <v>227</v>
      </c>
      <c r="B68" s="56" t="s">
        <v>228</v>
      </c>
      <c r="C68" s="40"/>
      <c r="D68" s="29"/>
      <c r="E68" s="29"/>
      <c r="F68" s="29" t="s">
        <v>229</v>
      </c>
      <c r="G68" s="29"/>
      <c r="H68" s="29"/>
      <c r="I68" s="29"/>
      <c r="J68" s="29"/>
      <c r="K68" s="287">
        <v>3415506.0500000003</v>
      </c>
      <c r="L68" s="287">
        <v>0</v>
      </c>
      <c r="M68" s="287">
        <v>3415506.0500000003</v>
      </c>
      <c r="N68" s="287">
        <v>0</v>
      </c>
      <c r="O68" s="287">
        <v>0</v>
      </c>
      <c r="P68" s="287">
        <v>3415506.0500000003</v>
      </c>
      <c r="Q68" s="328"/>
      <c r="R68" s="64"/>
      <c r="S68" s="291"/>
      <c r="U68" s="326">
        <v>3415506.0500000003</v>
      </c>
      <c r="V68" s="326">
        <v>-5.0000000279396772E-2</v>
      </c>
      <c r="W68" s="329">
        <v>0</v>
      </c>
      <c r="X68" s="326">
        <v>0</v>
      </c>
    </row>
    <row r="69" spans="1:25" ht="14.25">
      <c r="B69" s="56"/>
      <c r="C69" s="40"/>
      <c r="D69" s="29"/>
      <c r="E69" s="29"/>
      <c r="F69" s="368" t="s">
        <v>319</v>
      </c>
      <c r="G69" s="369"/>
      <c r="H69" s="369"/>
      <c r="I69" s="369"/>
      <c r="J69" s="29"/>
      <c r="K69" s="287">
        <v>0</v>
      </c>
      <c r="L69" s="287">
        <v>0</v>
      </c>
      <c r="M69" s="287">
        <v>0</v>
      </c>
      <c r="N69" s="287">
        <v>0</v>
      </c>
      <c r="O69" s="287">
        <v>0</v>
      </c>
      <c r="P69" s="287">
        <v>0</v>
      </c>
      <c r="Q69" s="328"/>
      <c r="R69" s="64"/>
      <c r="S69" s="291"/>
      <c r="W69" s="329"/>
    </row>
    <row r="70" spans="1:25">
      <c r="A70" s="1" t="s">
        <v>230</v>
      </c>
      <c r="B70" s="56" t="s">
        <v>222</v>
      </c>
      <c r="C70" s="40"/>
      <c r="D70" s="29"/>
      <c r="E70" s="29"/>
      <c r="F70" s="29" t="s">
        <v>231</v>
      </c>
      <c r="G70" s="29"/>
      <c r="H70" s="29"/>
      <c r="I70" s="29"/>
      <c r="J70" s="29"/>
      <c r="K70" s="287">
        <v>765436.02000000014</v>
      </c>
      <c r="L70" s="287">
        <v>0.25</v>
      </c>
      <c r="M70" s="287">
        <v>765436.27000000014</v>
      </c>
      <c r="N70" s="287">
        <v>0</v>
      </c>
      <c r="O70" s="287">
        <v>0</v>
      </c>
      <c r="P70" s="287">
        <v>765436.27000000014</v>
      </c>
      <c r="Q70" s="328"/>
      <c r="R70" s="64"/>
      <c r="S70" s="291"/>
      <c r="U70" s="326">
        <v>765436.27000000014</v>
      </c>
      <c r="V70" s="326">
        <v>-0.27000000013504177</v>
      </c>
      <c r="W70" s="329">
        <v>0</v>
      </c>
      <c r="X70" s="326">
        <v>0</v>
      </c>
    </row>
    <row r="71" spans="1:25">
      <c r="A71" s="1" t="s">
        <v>232</v>
      </c>
      <c r="B71" s="56" t="s">
        <v>233</v>
      </c>
      <c r="C71" s="40"/>
      <c r="D71" s="29"/>
      <c r="E71" s="29"/>
      <c r="F71" s="29" t="s">
        <v>234</v>
      </c>
      <c r="G71" s="29"/>
      <c r="H71" s="29"/>
      <c r="I71" s="29"/>
      <c r="J71" s="29"/>
      <c r="K71" s="287">
        <v>33749435.780000001</v>
      </c>
      <c r="L71" s="287">
        <v>-0.19</v>
      </c>
      <c r="M71" s="287">
        <v>33749435.590000004</v>
      </c>
      <c r="N71" s="287">
        <v>0</v>
      </c>
      <c r="O71" s="287">
        <v>0</v>
      </c>
      <c r="P71" s="287">
        <v>33749435.590000004</v>
      </c>
      <c r="Q71" s="328"/>
      <c r="R71" s="64"/>
      <c r="S71" s="291"/>
      <c r="U71" s="326">
        <v>33749435.590000004</v>
      </c>
      <c r="V71" s="326">
        <v>0.40999999642372131</v>
      </c>
      <c r="W71" s="329">
        <v>0</v>
      </c>
      <c r="X71" s="326">
        <v>0</v>
      </c>
    </row>
    <row r="72" spans="1:25">
      <c r="B72" s="56"/>
      <c r="C72" s="40"/>
      <c r="D72" s="29"/>
      <c r="E72" s="29"/>
      <c r="F72" s="29" t="s">
        <v>295</v>
      </c>
      <c r="G72" s="29"/>
      <c r="H72" s="29"/>
      <c r="I72" s="29"/>
      <c r="J72" s="29"/>
      <c r="K72" s="287">
        <v>169605</v>
      </c>
      <c r="L72" s="287">
        <v>0</v>
      </c>
      <c r="M72" s="287">
        <v>169605</v>
      </c>
      <c r="N72" s="287">
        <v>0</v>
      </c>
      <c r="O72" s="287">
        <v>0</v>
      </c>
      <c r="P72" s="287">
        <v>169605</v>
      </c>
      <c r="Q72" s="328"/>
      <c r="R72" s="64"/>
      <c r="S72" s="291"/>
      <c r="W72" s="329"/>
    </row>
    <row r="73" spans="1:25">
      <c r="B73" s="56"/>
      <c r="C73" s="40"/>
      <c r="D73" s="29"/>
      <c r="E73" s="29"/>
      <c r="F73" s="29" t="s">
        <v>296</v>
      </c>
      <c r="G73" s="29"/>
      <c r="H73" s="29"/>
      <c r="I73" s="29"/>
      <c r="J73" s="29"/>
      <c r="K73" s="287">
        <v>11234957.280000001</v>
      </c>
      <c r="L73" s="287">
        <v>0</v>
      </c>
      <c r="M73" s="287">
        <v>11234957.280000001</v>
      </c>
      <c r="N73" s="287">
        <v>0</v>
      </c>
      <c r="O73" s="287">
        <v>0</v>
      </c>
      <c r="P73" s="287">
        <v>11234957.280000001</v>
      </c>
      <c r="Q73" s="328"/>
      <c r="R73" s="64"/>
      <c r="S73" s="291"/>
      <c r="W73" s="329"/>
    </row>
    <row r="74" spans="1:25">
      <c r="A74" s="1" t="s">
        <v>309</v>
      </c>
      <c r="B74" s="56" t="s">
        <v>310</v>
      </c>
      <c r="C74" s="40"/>
      <c r="D74" s="29"/>
      <c r="E74" s="29"/>
      <c r="F74" s="354" t="s">
        <v>311</v>
      </c>
      <c r="G74" s="354"/>
      <c r="H74" s="354"/>
      <c r="I74" s="354"/>
      <c r="J74" s="354"/>
      <c r="K74" s="287">
        <v>5892933</v>
      </c>
      <c r="L74" s="287">
        <v>1</v>
      </c>
      <c r="M74" s="287">
        <v>5892934</v>
      </c>
      <c r="N74" s="287">
        <v>0</v>
      </c>
      <c r="O74" s="287">
        <v>0</v>
      </c>
      <c r="P74" s="287">
        <v>5892934</v>
      </c>
      <c r="Q74" s="328"/>
      <c r="R74" s="64"/>
      <c r="T74" s="4"/>
      <c r="U74" s="4"/>
      <c r="V74" s="4"/>
      <c r="W74" s="4"/>
      <c r="X74" s="4"/>
      <c r="Y74" s="4"/>
    </row>
    <row r="75" spans="1:25">
      <c r="A75" s="1" t="s">
        <v>235</v>
      </c>
      <c r="B75" s="56" t="s">
        <v>222</v>
      </c>
      <c r="C75" s="40"/>
      <c r="D75" s="29"/>
      <c r="E75" s="29"/>
      <c r="F75" s="29" t="s">
        <v>236</v>
      </c>
      <c r="G75" s="29"/>
      <c r="H75" s="29"/>
      <c r="I75" s="29"/>
      <c r="J75" s="29"/>
      <c r="K75" s="288">
        <v>0</v>
      </c>
      <c r="L75" s="288">
        <v>0</v>
      </c>
      <c r="M75" s="288">
        <v>0</v>
      </c>
      <c r="N75" s="288">
        <v>0</v>
      </c>
      <c r="O75" s="288">
        <v>116708</v>
      </c>
      <c r="P75" s="288">
        <v>116708</v>
      </c>
      <c r="Q75" s="328"/>
      <c r="R75" s="64"/>
      <c r="S75" s="291"/>
      <c r="U75" s="326">
        <v>0</v>
      </c>
      <c r="V75" s="326">
        <v>0</v>
      </c>
      <c r="W75" s="329">
        <v>116708</v>
      </c>
      <c r="X75" s="326">
        <v>0</v>
      </c>
    </row>
    <row r="76" spans="1:25" s="49" customFormat="1" ht="7.5" customHeight="1">
      <c r="A76" s="8"/>
      <c r="B76" s="97"/>
      <c r="C76" s="55"/>
      <c r="D76" s="29"/>
      <c r="E76" s="29"/>
      <c r="F76" s="29"/>
      <c r="G76" s="29"/>
      <c r="H76" s="29"/>
      <c r="I76" s="29"/>
      <c r="J76" s="46"/>
      <c r="K76" s="46"/>
      <c r="L76" s="47"/>
      <c r="M76" s="46"/>
      <c r="N76" s="46"/>
      <c r="O76" s="47"/>
      <c r="P76" s="47"/>
      <c r="Q76" s="47"/>
      <c r="R76" s="48"/>
      <c r="S76" s="332"/>
      <c r="T76" s="333"/>
      <c r="U76" s="334"/>
      <c r="V76" s="334"/>
      <c r="W76" s="335"/>
      <c r="X76" s="334"/>
      <c r="Y76" s="316"/>
    </row>
    <row r="77" spans="1:25">
      <c r="A77" s="1" t="s">
        <v>237</v>
      </c>
      <c r="B77" s="56"/>
      <c r="C77" s="40"/>
      <c r="D77" s="29"/>
      <c r="E77" s="83" t="s">
        <v>238</v>
      </c>
      <c r="F77" s="29"/>
      <c r="G77" s="29"/>
      <c r="H77" s="29"/>
      <c r="I77" s="29"/>
      <c r="J77" s="29"/>
      <c r="K77" s="114">
        <v>412981476</v>
      </c>
      <c r="L77" s="114">
        <v>-6338903</v>
      </c>
      <c r="M77" s="114">
        <v>406642573</v>
      </c>
      <c r="N77" s="74"/>
      <c r="O77" s="114">
        <v>46284443</v>
      </c>
      <c r="P77" s="114">
        <v>452927016</v>
      </c>
      <c r="Q77" s="36"/>
      <c r="R77" s="64"/>
      <c r="S77" s="291"/>
      <c r="U77" s="336">
        <v>389345076.82999992</v>
      </c>
      <c r="V77" s="336">
        <v>17297496.170000076</v>
      </c>
      <c r="W77" s="336">
        <v>46284443.269999996</v>
      </c>
      <c r="X77" s="336">
        <v>0.26999999582767487</v>
      </c>
    </row>
    <row r="78" spans="1:25" s="49" customFormat="1">
      <c r="A78" s="8"/>
      <c r="B78" s="97"/>
      <c r="C78" s="55"/>
      <c r="D78" s="29"/>
      <c r="E78" s="29"/>
      <c r="F78" s="29"/>
      <c r="G78" s="29"/>
      <c r="H78" s="29"/>
      <c r="I78" s="29"/>
      <c r="J78" s="46"/>
      <c r="K78" s="46"/>
      <c r="L78" s="46"/>
      <c r="M78" s="46"/>
      <c r="N78" s="46"/>
      <c r="O78" s="47"/>
      <c r="P78" s="47"/>
      <c r="Q78" s="47"/>
      <c r="R78" s="48"/>
      <c r="S78" s="332"/>
      <c r="T78" s="333"/>
      <c r="U78" s="334"/>
      <c r="V78" s="334"/>
      <c r="W78" s="335"/>
      <c r="X78" s="334"/>
      <c r="Y78" s="316"/>
    </row>
    <row r="79" spans="1:25">
      <c r="B79" s="56"/>
      <c r="C79" s="40"/>
      <c r="D79" s="406" t="s">
        <v>130</v>
      </c>
      <c r="E79" s="393"/>
      <c r="F79" s="393"/>
      <c r="G79" s="393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5"/>
      <c r="S79" s="291"/>
      <c r="V79" s="352"/>
      <c r="W79" s="352"/>
    </row>
    <row r="80" spans="1:25">
      <c r="B80" s="56"/>
      <c r="C80" s="40"/>
      <c r="D80" s="406" t="s">
        <v>0</v>
      </c>
      <c r="E80" s="393"/>
      <c r="F80" s="393"/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5"/>
      <c r="S80" s="291"/>
      <c r="V80" s="352"/>
      <c r="W80" s="352"/>
    </row>
    <row r="81" spans="1:25">
      <c r="B81" s="56"/>
      <c r="C81" s="40"/>
      <c r="D81" s="406" t="s">
        <v>239</v>
      </c>
      <c r="E81" s="393"/>
      <c r="F81" s="393"/>
      <c r="G81" s="393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5"/>
      <c r="S81" s="291"/>
      <c r="V81" s="352"/>
      <c r="W81" s="352"/>
    </row>
    <row r="82" spans="1:25">
      <c r="B82" s="56"/>
      <c r="C82" s="40"/>
      <c r="D82" s="404">
        <v>43646</v>
      </c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70"/>
      <c r="R82" s="121"/>
      <c r="S82" s="291"/>
      <c r="V82" s="352"/>
      <c r="W82" s="352"/>
    </row>
    <row r="83" spans="1:25" s="49" customFormat="1">
      <c r="A83" s="8"/>
      <c r="B83" s="97"/>
      <c r="C83" s="55"/>
      <c r="D83" s="29"/>
      <c r="E83" s="29"/>
      <c r="F83" s="29"/>
      <c r="G83" s="29"/>
      <c r="H83" s="29"/>
      <c r="I83" s="46"/>
      <c r="J83" s="46"/>
      <c r="K83" s="305"/>
      <c r="L83" s="305"/>
      <c r="M83" s="122"/>
      <c r="N83" s="371"/>
      <c r="O83" s="372"/>
      <c r="P83" s="372"/>
      <c r="Q83" s="47"/>
      <c r="R83" s="48"/>
      <c r="S83" s="332"/>
      <c r="T83" s="333"/>
      <c r="U83" s="390" t="s">
        <v>133</v>
      </c>
      <c r="V83" s="390"/>
      <c r="W83" s="390"/>
      <c r="X83" s="390"/>
      <c r="Y83" s="316"/>
    </row>
    <row r="84" spans="1:25">
      <c r="B84" s="56"/>
      <c r="C84" s="40"/>
      <c r="D84" s="393"/>
      <c r="E84" s="393"/>
      <c r="F84" s="393"/>
      <c r="G84" s="393"/>
      <c r="H84" s="393"/>
      <c r="I84" s="393"/>
      <c r="J84" s="393"/>
      <c r="K84" s="122" t="s">
        <v>4</v>
      </c>
      <c r="L84" s="393"/>
      <c r="M84" s="122" t="s">
        <v>4</v>
      </c>
      <c r="N84" s="371"/>
      <c r="O84" s="372" t="s">
        <v>5</v>
      </c>
      <c r="P84" s="372" t="s">
        <v>6</v>
      </c>
      <c r="Q84" s="372"/>
      <c r="R84" s="22"/>
      <c r="T84" s="4"/>
      <c r="U84" s="391"/>
      <c r="V84" s="391"/>
      <c r="W84" s="391"/>
      <c r="X84" s="391"/>
      <c r="Y84" s="4"/>
    </row>
    <row r="85" spans="1:25">
      <c r="B85" s="56"/>
      <c r="C85" s="40"/>
      <c r="D85" s="83"/>
      <c r="E85" s="83"/>
      <c r="F85" s="83"/>
      <c r="G85" s="83"/>
      <c r="H85" s="83"/>
      <c r="I85" s="83"/>
      <c r="J85" s="83"/>
      <c r="K85" s="21" t="s">
        <v>300</v>
      </c>
      <c r="L85" s="130" t="s">
        <v>301</v>
      </c>
      <c r="M85" s="21"/>
      <c r="N85" s="373"/>
      <c r="O85" s="21" t="s">
        <v>132</v>
      </c>
      <c r="P85" s="21"/>
      <c r="Q85" s="310"/>
      <c r="R85" s="22"/>
      <c r="T85" s="4"/>
      <c r="U85" s="4"/>
      <c r="V85" s="4"/>
      <c r="W85" s="4"/>
      <c r="X85" s="4"/>
      <c r="Y85" s="4"/>
    </row>
    <row r="86" spans="1:25">
      <c r="B86" s="56"/>
      <c r="C86" s="40"/>
      <c r="D86" s="29" t="s">
        <v>240</v>
      </c>
      <c r="E86" s="29"/>
      <c r="F86" s="29"/>
      <c r="G86" s="29"/>
      <c r="H86" s="29"/>
      <c r="I86" s="29"/>
      <c r="J86" s="29"/>
      <c r="K86" s="319"/>
      <c r="L86" s="313"/>
      <c r="M86" s="46"/>
      <c r="N86" s="46"/>
      <c r="O86" s="46"/>
      <c r="P86" s="46"/>
      <c r="Q86" s="46"/>
      <c r="R86" s="60"/>
      <c r="S86" s="291"/>
      <c r="W86" s="329"/>
    </row>
    <row r="87" spans="1:25">
      <c r="A87" s="39" t="s">
        <v>241</v>
      </c>
      <c r="B87" s="318" t="s">
        <v>242</v>
      </c>
      <c r="C87" s="318"/>
      <c r="D87" s="29"/>
      <c r="E87" s="29" t="s">
        <v>220</v>
      </c>
      <c r="F87" s="29"/>
      <c r="G87" s="29"/>
      <c r="H87" s="29"/>
      <c r="I87" s="29"/>
      <c r="J87" s="29"/>
      <c r="K87" s="287">
        <v>90214998.060000002</v>
      </c>
      <c r="L87" s="287">
        <v>0</v>
      </c>
      <c r="M87" s="287">
        <v>90214998.060000002</v>
      </c>
      <c r="N87" s="287">
        <v>0</v>
      </c>
      <c r="O87" s="287">
        <v>655002</v>
      </c>
      <c r="P87" s="287">
        <v>90870000.060000002</v>
      </c>
      <c r="Q87" s="324"/>
      <c r="R87" s="325"/>
      <c r="S87" s="291"/>
      <c r="U87" s="326">
        <v>90214998.060000002</v>
      </c>
      <c r="V87" s="326">
        <v>-6.0000002384185791E-2</v>
      </c>
      <c r="W87" s="329">
        <v>655002</v>
      </c>
      <c r="X87" s="326">
        <v>0</v>
      </c>
    </row>
    <row r="88" spans="1:25">
      <c r="A88" s="39" t="s">
        <v>243</v>
      </c>
      <c r="B88" s="40" t="s">
        <v>244</v>
      </c>
      <c r="C88" s="40"/>
      <c r="D88" s="29"/>
      <c r="E88" s="29" t="s">
        <v>223</v>
      </c>
      <c r="F88" s="29"/>
      <c r="G88" s="29"/>
      <c r="H88" s="29"/>
      <c r="I88" s="29"/>
      <c r="J88" s="29"/>
      <c r="K88" s="287">
        <v>54516509.260000005</v>
      </c>
      <c r="L88" s="287">
        <v>0</v>
      </c>
      <c r="M88" s="287">
        <v>54516509.260000005</v>
      </c>
      <c r="N88" s="287">
        <v>0</v>
      </c>
      <c r="O88" s="287">
        <v>20321652</v>
      </c>
      <c r="P88" s="287">
        <v>74838161.260000005</v>
      </c>
      <c r="Q88" s="328"/>
      <c r="R88" s="64"/>
      <c r="S88" s="291"/>
      <c r="U88" s="326">
        <v>54516509.260000005</v>
      </c>
      <c r="V88" s="326">
        <v>-0.26000000536441803</v>
      </c>
      <c r="W88" s="329">
        <v>20321652</v>
      </c>
      <c r="X88" s="326">
        <v>0</v>
      </c>
    </row>
    <row r="89" spans="1:25">
      <c r="A89" s="39" t="s">
        <v>245</v>
      </c>
      <c r="B89" s="40" t="s">
        <v>246</v>
      </c>
      <c r="C89" s="40"/>
      <c r="D89" s="29"/>
      <c r="E89" s="29" t="s">
        <v>226</v>
      </c>
      <c r="F89" s="29"/>
      <c r="G89" s="29"/>
      <c r="H89" s="29"/>
      <c r="I89" s="29"/>
      <c r="J89" s="29"/>
      <c r="K89" s="287">
        <v>0</v>
      </c>
      <c r="L89" s="287">
        <v>0</v>
      </c>
      <c r="M89" s="287">
        <v>0</v>
      </c>
      <c r="N89" s="287">
        <v>0</v>
      </c>
      <c r="O89" s="287">
        <v>0</v>
      </c>
      <c r="P89" s="287">
        <v>0</v>
      </c>
      <c r="Q89" s="328"/>
      <c r="R89" s="64"/>
      <c r="S89" s="291"/>
      <c r="U89" s="326">
        <v>0</v>
      </c>
      <c r="V89" s="326">
        <v>0</v>
      </c>
      <c r="W89" s="329">
        <v>0</v>
      </c>
      <c r="X89" s="326">
        <v>0</v>
      </c>
    </row>
    <row r="90" spans="1:25">
      <c r="A90" s="39" t="s">
        <v>247</v>
      </c>
      <c r="B90" s="40" t="s">
        <v>248</v>
      </c>
      <c r="C90" s="40"/>
      <c r="D90" s="29"/>
      <c r="E90" s="29" t="s">
        <v>229</v>
      </c>
      <c r="F90" s="29"/>
      <c r="G90" s="29"/>
      <c r="H90" s="29"/>
      <c r="I90" s="29"/>
      <c r="J90" s="29"/>
      <c r="K90" s="287">
        <v>35282249.519999996</v>
      </c>
      <c r="L90" s="287">
        <v>-0.04</v>
      </c>
      <c r="M90" s="287">
        <v>35282249.479999997</v>
      </c>
      <c r="N90" s="287">
        <v>0</v>
      </c>
      <c r="O90" s="287">
        <v>0</v>
      </c>
      <c r="P90" s="287">
        <v>35282249.479999997</v>
      </c>
      <c r="Q90" s="328"/>
      <c r="R90" s="64"/>
      <c r="S90" s="291"/>
      <c r="U90" s="326">
        <v>35282249.479999997</v>
      </c>
      <c r="V90" s="326">
        <v>-0.47999999672174454</v>
      </c>
      <c r="W90" s="329">
        <v>0</v>
      </c>
      <c r="X90" s="326">
        <v>0</v>
      </c>
    </row>
    <row r="91" spans="1:25" ht="14.25">
      <c r="A91" s="39"/>
      <c r="B91" s="40"/>
      <c r="C91" s="40"/>
      <c r="D91" s="29"/>
      <c r="E91" s="368" t="s">
        <v>320</v>
      </c>
      <c r="F91" s="374"/>
      <c r="G91" s="374"/>
      <c r="H91" s="374"/>
      <c r="I91" s="369"/>
      <c r="J91" s="29"/>
      <c r="K91" s="287">
        <v>0</v>
      </c>
      <c r="L91" s="287">
        <v>0</v>
      </c>
      <c r="M91" s="287">
        <v>0</v>
      </c>
      <c r="N91" s="287">
        <v>0</v>
      </c>
      <c r="O91" s="287">
        <v>0</v>
      </c>
      <c r="P91" s="287">
        <v>0</v>
      </c>
      <c r="Q91" s="328"/>
      <c r="R91" s="64"/>
      <c r="S91" s="291"/>
      <c r="W91" s="329"/>
    </row>
    <row r="92" spans="1:25">
      <c r="A92" s="39" t="s">
        <v>249</v>
      </c>
      <c r="B92" s="40" t="s">
        <v>244</v>
      </c>
      <c r="C92" s="40"/>
      <c r="D92" s="29"/>
      <c r="E92" s="29" t="s">
        <v>231</v>
      </c>
      <c r="F92" s="29"/>
      <c r="G92" s="29"/>
      <c r="H92" s="29"/>
      <c r="I92" s="29"/>
      <c r="J92" s="29"/>
      <c r="K92" s="287">
        <v>2190230.6500000004</v>
      </c>
      <c r="L92" s="287">
        <v>0.23</v>
      </c>
      <c r="M92" s="287">
        <v>2190230.8800000004</v>
      </c>
      <c r="N92" s="287">
        <v>0</v>
      </c>
      <c r="O92" s="287">
        <v>0</v>
      </c>
      <c r="P92" s="287">
        <v>2190230.8800000004</v>
      </c>
      <c r="Q92" s="328"/>
      <c r="R92" s="64"/>
      <c r="S92" s="291"/>
      <c r="U92" s="326">
        <v>2190230.8800000004</v>
      </c>
      <c r="V92" s="326">
        <v>0.11999999964609742</v>
      </c>
      <c r="W92" s="329">
        <v>0</v>
      </c>
      <c r="X92" s="326">
        <v>0</v>
      </c>
    </row>
    <row r="93" spans="1:25">
      <c r="A93" s="39" t="s">
        <v>250</v>
      </c>
      <c r="B93" s="40" t="s">
        <v>251</v>
      </c>
      <c r="C93" s="40"/>
      <c r="D93" s="29"/>
      <c r="E93" s="29" t="s">
        <v>234</v>
      </c>
      <c r="F93" s="29"/>
      <c r="G93" s="29"/>
      <c r="H93" s="29"/>
      <c r="I93" s="29"/>
      <c r="J93" s="29"/>
      <c r="K93" s="287">
        <v>145812841.66999999</v>
      </c>
      <c r="L93" s="287">
        <v>-0.33000000000000007</v>
      </c>
      <c r="M93" s="287">
        <v>145812841.33999997</v>
      </c>
      <c r="N93" s="287">
        <v>0</v>
      </c>
      <c r="O93" s="287">
        <v>4973</v>
      </c>
      <c r="P93" s="287">
        <v>145817814.33999997</v>
      </c>
      <c r="Q93" s="328"/>
      <c r="R93" s="64"/>
      <c r="S93" s="291"/>
      <c r="U93" s="326">
        <v>145812841.33999997</v>
      </c>
      <c r="V93" s="326">
        <v>-0.3399999737739563</v>
      </c>
      <c r="W93" s="329">
        <v>4973</v>
      </c>
      <c r="X93" s="326">
        <v>0</v>
      </c>
    </row>
    <row r="94" spans="1:25">
      <c r="A94" s="39"/>
      <c r="B94" s="40"/>
      <c r="C94" s="40"/>
      <c r="D94" s="29"/>
      <c r="E94" s="29" t="s">
        <v>295</v>
      </c>
      <c r="F94" s="29"/>
      <c r="G94" s="29"/>
      <c r="H94" s="29"/>
      <c r="I94" s="29"/>
      <c r="J94" s="29"/>
      <c r="K94" s="287">
        <v>756556629.59000003</v>
      </c>
      <c r="L94" s="287">
        <v>0</v>
      </c>
      <c r="M94" s="287">
        <v>756556629.59000003</v>
      </c>
      <c r="N94" s="287">
        <v>0</v>
      </c>
      <c r="O94" s="287">
        <v>0</v>
      </c>
      <c r="P94" s="287">
        <v>756556629.59000003</v>
      </c>
      <c r="Q94" s="328"/>
      <c r="R94" s="64"/>
      <c r="S94" s="291"/>
      <c r="W94" s="329"/>
    </row>
    <row r="95" spans="1:25">
      <c r="A95" s="39"/>
      <c r="B95" s="40"/>
      <c r="C95" s="40"/>
      <c r="D95" s="29"/>
      <c r="E95" s="29" t="s">
        <v>296</v>
      </c>
      <c r="F95" s="29"/>
      <c r="G95" s="29"/>
      <c r="H95" s="29"/>
      <c r="I95" s="29"/>
      <c r="J95" s="29"/>
      <c r="K95" s="287">
        <v>356091279.59999996</v>
      </c>
      <c r="L95" s="287">
        <v>0</v>
      </c>
      <c r="M95" s="287">
        <v>356091279.59999996</v>
      </c>
      <c r="N95" s="287">
        <v>0</v>
      </c>
      <c r="O95" s="287">
        <v>0</v>
      </c>
      <c r="P95" s="287">
        <v>356091279.59999996</v>
      </c>
      <c r="Q95" s="328"/>
      <c r="R95" s="64"/>
      <c r="S95" s="291"/>
      <c r="W95" s="329"/>
    </row>
    <row r="96" spans="1:25">
      <c r="A96" s="39" t="s">
        <v>252</v>
      </c>
      <c r="B96" s="40" t="s">
        <v>244</v>
      </c>
      <c r="C96" s="40"/>
      <c r="D96" s="29"/>
      <c r="E96" s="29" t="s">
        <v>253</v>
      </c>
      <c r="F96" s="29"/>
      <c r="G96" s="29"/>
      <c r="H96" s="29"/>
      <c r="I96" s="29"/>
      <c r="J96" s="29"/>
      <c r="K96" s="287">
        <v>89487317.170000002</v>
      </c>
      <c r="L96" s="287">
        <v>-1</v>
      </c>
      <c r="M96" s="287">
        <v>89487316.170000002</v>
      </c>
      <c r="N96" s="287">
        <v>0</v>
      </c>
      <c r="O96" s="287">
        <v>0</v>
      </c>
      <c r="P96" s="287">
        <v>89487316.170000002</v>
      </c>
      <c r="Q96" s="328"/>
      <c r="R96" s="64"/>
      <c r="S96" s="291"/>
      <c r="U96" s="326">
        <v>89487316.170000002</v>
      </c>
      <c r="V96" s="326">
        <v>-0.17000000178813934</v>
      </c>
      <c r="W96" s="329">
        <v>0</v>
      </c>
      <c r="X96" s="326">
        <v>0</v>
      </c>
    </row>
    <row r="97" spans="1:25">
      <c r="A97" s="39" t="s">
        <v>254</v>
      </c>
      <c r="B97" s="40" t="s">
        <v>244</v>
      </c>
      <c r="C97" s="40"/>
      <c r="D97" s="29"/>
      <c r="E97" s="29" t="s">
        <v>236</v>
      </c>
      <c r="F97" s="29"/>
      <c r="G97" s="29"/>
      <c r="H97" s="29"/>
      <c r="I97" s="29"/>
      <c r="J97" s="29"/>
      <c r="K97" s="287">
        <v>44437395.129999995</v>
      </c>
      <c r="L97" s="287">
        <v>6338905</v>
      </c>
      <c r="M97" s="287">
        <v>50776300.129999995</v>
      </c>
      <c r="N97" s="287">
        <v>0</v>
      </c>
      <c r="O97" s="287">
        <v>3623405</v>
      </c>
      <c r="P97" s="287">
        <v>54399705.129999995</v>
      </c>
      <c r="Q97" s="328"/>
      <c r="R97" s="64"/>
      <c r="S97" s="291"/>
      <c r="U97" s="326">
        <v>50776300.129999995</v>
      </c>
      <c r="V97" s="326">
        <v>-0.12999999523162842</v>
      </c>
      <c r="W97" s="329">
        <v>3623405</v>
      </c>
      <c r="X97" s="326">
        <v>0</v>
      </c>
    </row>
    <row r="98" spans="1:25" s="49" customFormat="1" ht="7.5" customHeight="1">
      <c r="A98" s="54"/>
      <c r="B98" s="55"/>
      <c r="C98" s="55"/>
      <c r="D98" s="29"/>
      <c r="E98" s="29"/>
      <c r="F98" s="29"/>
      <c r="G98" s="29"/>
      <c r="H98" s="29"/>
      <c r="I98" s="29"/>
      <c r="J98" s="46"/>
      <c r="K98" s="46"/>
      <c r="L98" s="46"/>
      <c r="M98" s="287">
        <v>0</v>
      </c>
      <c r="N98" s="74"/>
      <c r="O98" s="287">
        <v>0</v>
      </c>
      <c r="P98" s="287">
        <v>0</v>
      </c>
      <c r="Q98" s="81"/>
      <c r="R98" s="82"/>
      <c r="S98" s="332"/>
      <c r="T98" s="333"/>
      <c r="U98" s="326"/>
      <c r="V98" s="326"/>
      <c r="W98" s="329"/>
      <c r="X98" s="326"/>
      <c r="Y98" s="316"/>
    </row>
    <row r="99" spans="1:25">
      <c r="A99" s="39" t="s">
        <v>255</v>
      </c>
      <c r="B99" s="40"/>
      <c r="C99" s="40"/>
      <c r="D99" s="29"/>
      <c r="E99" s="83" t="s">
        <v>256</v>
      </c>
      <c r="F99" s="29"/>
      <c r="G99" s="29"/>
      <c r="H99" s="29"/>
      <c r="I99" s="29"/>
      <c r="J99" s="29"/>
      <c r="K99" s="114">
        <v>1574589452</v>
      </c>
      <c r="L99" s="114">
        <v>6338904</v>
      </c>
      <c r="M99" s="288">
        <v>1580928356</v>
      </c>
      <c r="N99" s="375"/>
      <c r="O99" s="288">
        <v>24605032</v>
      </c>
      <c r="P99" s="288">
        <v>1605533388</v>
      </c>
      <c r="Q99" s="36"/>
      <c r="R99" s="64"/>
      <c r="S99" s="291"/>
      <c r="U99" s="336">
        <v>468280445.31999999</v>
      </c>
      <c r="V99" s="336">
        <v>1112647910.6800001</v>
      </c>
      <c r="W99" s="336">
        <v>24605032</v>
      </c>
      <c r="X99" s="336">
        <v>0</v>
      </c>
    </row>
    <row r="100" spans="1:25" s="49" customFormat="1" ht="7.5" customHeight="1">
      <c r="A100" s="54"/>
      <c r="B100" s="55"/>
      <c r="C100" s="55"/>
      <c r="D100" s="29"/>
      <c r="E100" s="29"/>
      <c r="F100" s="29"/>
      <c r="G100" s="29"/>
      <c r="H100" s="29"/>
      <c r="I100" s="29"/>
      <c r="J100" s="46"/>
      <c r="K100" s="46"/>
      <c r="L100" s="46"/>
      <c r="M100" s="46"/>
      <c r="N100" s="46"/>
      <c r="O100" s="47"/>
      <c r="P100" s="47"/>
      <c r="Q100" s="47"/>
      <c r="R100" s="48"/>
      <c r="S100" s="332"/>
      <c r="T100" s="333"/>
      <c r="U100" s="326"/>
      <c r="V100" s="326"/>
      <c r="W100" s="329"/>
      <c r="X100" s="326"/>
      <c r="Y100" s="316"/>
    </row>
    <row r="101" spans="1:25" ht="13.5" thickBot="1">
      <c r="A101" s="4"/>
      <c r="B101" s="40"/>
      <c r="C101" s="40"/>
      <c r="D101" s="83" t="s">
        <v>257</v>
      </c>
      <c r="E101" s="29"/>
      <c r="F101" s="29"/>
      <c r="G101" s="29"/>
      <c r="H101" s="29"/>
      <c r="I101" s="29"/>
      <c r="J101" s="29"/>
      <c r="K101" s="347">
        <v>1987570928</v>
      </c>
      <c r="L101" s="347">
        <v>1</v>
      </c>
      <c r="M101" s="347">
        <v>1987570929</v>
      </c>
      <c r="N101" s="116"/>
      <c r="O101" s="348">
        <v>70889475</v>
      </c>
      <c r="P101" s="376">
        <v>2058460404</v>
      </c>
      <c r="Q101" s="36"/>
      <c r="R101" s="64"/>
      <c r="S101" s="291"/>
      <c r="U101" s="336">
        <v>857625522.14999986</v>
      </c>
      <c r="V101" s="336">
        <v>1129945406.8500001</v>
      </c>
      <c r="W101" s="337">
        <v>70889475.269999996</v>
      </c>
      <c r="X101" s="336">
        <v>0.26999999582767487</v>
      </c>
    </row>
    <row r="102" spans="1:25" ht="13.5" thickTop="1">
      <c r="A102" s="4"/>
      <c r="B102" s="40"/>
      <c r="C102" s="40"/>
      <c r="D102" s="83"/>
      <c r="E102" s="29"/>
      <c r="F102" s="29"/>
      <c r="G102" s="29"/>
      <c r="H102" s="29"/>
      <c r="I102" s="29"/>
      <c r="J102" s="29"/>
      <c r="K102" s="29"/>
      <c r="L102" s="29"/>
      <c r="M102" s="78"/>
      <c r="N102" s="115"/>
      <c r="O102" s="78"/>
      <c r="P102" s="78"/>
      <c r="Q102" s="36"/>
      <c r="R102" s="64"/>
      <c r="S102" s="291"/>
      <c r="U102" s="352"/>
      <c r="V102" s="352"/>
      <c r="W102" s="329"/>
      <c r="X102" s="352"/>
    </row>
    <row r="103" spans="1:25">
      <c r="B103" s="56"/>
      <c r="C103" s="40"/>
      <c r="D103" s="353" t="s">
        <v>258</v>
      </c>
      <c r="E103" s="354"/>
      <c r="F103" s="355"/>
      <c r="G103" s="31"/>
      <c r="H103" s="31"/>
      <c r="I103" s="31"/>
      <c r="J103" s="354"/>
      <c r="K103" s="354"/>
      <c r="L103" s="354"/>
      <c r="M103" s="118"/>
      <c r="N103" s="356"/>
      <c r="O103" s="118"/>
      <c r="P103" s="351"/>
      <c r="Q103" s="349"/>
      <c r="R103" s="117"/>
      <c r="S103" s="291"/>
      <c r="U103" s="352"/>
      <c r="V103" s="352"/>
      <c r="W103" s="329"/>
      <c r="X103" s="352"/>
    </row>
    <row r="104" spans="1:25">
      <c r="B104" s="56"/>
      <c r="C104" s="40"/>
      <c r="D104" s="354" t="s">
        <v>259</v>
      </c>
      <c r="E104" s="354"/>
      <c r="F104" s="355"/>
      <c r="G104" s="31"/>
      <c r="H104" s="31"/>
      <c r="I104" s="31"/>
      <c r="J104" s="354"/>
      <c r="K104" s="357">
        <v>0</v>
      </c>
      <c r="L104" s="357">
        <v>0</v>
      </c>
      <c r="M104" s="287">
        <v>0</v>
      </c>
      <c r="N104" s="357">
        <v>0</v>
      </c>
      <c r="O104" s="357">
        <v>0</v>
      </c>
      <c r="P104" s="287">
        <v>0</v>
      </c>
      <c r="Q104" s="349"/>
      <c r="R104" s="117"/>
      <c r="S104" s="291"/>
      <c r="U104" s="352"/>
      <c r="V104" s="352"/>
      <c r="W104" s="329"/>
      <c r="X104" s="352"/>
    </row>
    <row r="105" spans="1:25">
      <c r="B105" s="56"/>
      <c r="C105" s="40"/>
      <c r="D105" s="354" t="s">
        <v>297</v>
      </c>
      <c r="E105" s="354"/>
      <c r="F105" s="355"/>
      <c r="G105" s="31"/>
      <c r="H105" s="31"/>
      <c r="I105" s="31"/>
      <c r="J105" s="354"/>
      <c r="K105" s="357">
        <v>91854186.939999998</v>
      </c>
      <c r="L105" s="357">
        <v>0</v>
      </c>
      <c r="M105" s="287">
        <v>91854186.939999998</v>
      </c>
      <c r="N105" s="357">
        <v>0</v>
      </c>
      <c r="O105" s="357">
        <v>0</v>
      </c>
      <c r="P105" s="287">
        <v>91854186.939999998</v>
      </c>
      <c r="Q105" s="349"/>
      <c r="R105" s="117"/>
      <c r="S105" s="291"/>
      <c r="U105" s="352"/>
      <c r="V105" s="352"/>
      <c r="W105" s="329"/>
      <c r="X105" s="352"/>
    </row>
    <row r="106" spans="1:25">
      <c r="B106" s="56"/>
      <c r="C106" s="40"/>
      <c r="D106" s="354" t="s">
        <v>298</v>
      </c>
      <c r="E106" s="354"/>
      <c r="F106" s="355"/>
      <c r="G106" s="31"/>
      <c r="H106" s="31"/>
      <c r="I106" s="31"/>
      <c r="J106" s="354"/>
      <c r="K106" s="357">
        <v>59018357.009999998</v>
      </c>
      <c r="L106" s="357">
        <v>0</v>
      </c>
      <c r="M106" s="287">
        <v>59018357.009999998</v>
      </c>
      <c r="N106" s="357">
        <v>0</v>
      </c>
      <c r="O106" s="357">
        <v>0</v>
      </c>
      <c r="P106" s="287">
        <v>59018357.009999998</v>
      </c>
      <c r="Q106" s="349"/>
      <c r="R106" s="117"/>
      <c r="S106" s="291"/>
      <c r="U106" s="352"/>
      <c r="V106" s="352"/>
      <c r="W106" s="329"/>
      <c r="X106" s="352"/>
    </row>
    <row r="107" spans="1:25">
      <c r="A107" s="1" t="s">
        <v>312</v>
      </c>
      <c r="B107" s="56" t="s">
        <v>313</v>
      </c>
      <c r="C107" s="40"/>
      <c r="D107" s="354" t="s">
        <v>314</v>
      </c>
      <c r="E107" s="354"/>
      <c r="F107" s="355"/>
      <c r="G107" s="31"/>
      <c r="H107" s="31"/>
      <c r="I107" s="31"/>
      <c r="J107" s="31"/>
      <c r="K107" s="357">
        <v>10636383</v>
      </c>
      <c r="L107" s="357">
        <v>0</v>
      </c>
      <c r="M107" s="287">
        <v>10636383</v>
      </c>
      <c r="N107" s="357">
        <v>0</v>
      </c>
      <c r="O107" s="357">
        <v>0</v>
      </c>
      <c r="P107" s="287">
        <v>10636383</v>
      </c>
      <c r="Q107" s="349"/>
      <c r="R107" s="117"/>
      <c r="T107" s="4"/>
      <c r="U107" s="4"/>
      <c r="V107" s="4"/>
      <c r="W107" s="4"/>
      <c r="X107" s="4"/>
      <c r="Y107" s="4"/>
    </row>
    <row r="108" spans="1:25">
      <c r="A108" s="1" t="s">
        <v>302</v>
      </c>
      <c r="B108" s="56" t="s">
        <v>303</v>
      </c>
      <c r="C108" s="40"/>
      <c r="D108" s="354" t="s">
        <v>304</v>
      </c>
      <c r="E108" s="354"/>
      <c r="F108" s="355"/>
      <c r="G108" s="31"/>
      <c r="H108" s="31"/>
      <c r="I108" s="31"/>
      <c r="J108" s="31"/>
      <c r="K108" s="357">
        <v>0</v>
      </c>
      <c r="L108" s="357">
        <v>0</v>
      </c>
      <c r="M108" s="287">
        <v>0</v>
      </c>
      <c r="N108" s="357">
        <v>0</v>
      </c>
      <c r="O108" s="357">
        <v>3851408</v>
      </c>
      <c r="P108" s="287">
        <v>3851408</v>
      </c>
      <c r="Q108" s="349"/>
      <c r="R108" s="117"/>
      <c r="S108" s="291"/>
      <c r="U108" s="352"/>
      <c r="V108" s="352"/>
      <c r="W108" s="329"/>
      <c r="X108" s="352"/>
      <c r="Y108" s="4"/>
    </row>
    <row r="109" spans="1:25">
      <c r="B109" s="56"/>
      <c r="C109" s="40"/>
      <c r="D109" s="358" t="s">
        <v>321</v>
      </c>
      <c r="E109" s="358"/>
      <c r="F109" s="359"/>
      <c r="G109" s="360"/>
      <c r="H109" s="360"/>
      <c r="I109" s="31"/>
      <c r="J109" s="31"/>
      <c r="K109" s="357">
        <v>0</v>
      </c>
      <c r="L109" s="357">
        <v>0</v>
      </c>
      <c r="M109" s="287">
        <v>0</v>
      </c>
      <c r="N109" s="357">
        <v>0</v>
      </c>
      <c r="O109" s="357">
        <v>0</v>
      </c>
      <c r="P109" s="287">
        <v>0</v>
      </c>
      <c r="Q109" s="349"/>
      <c r="R109" s="117"/>
      <c r="S109" s="291"/>
      <c r="U109" s="352"/>
      <c r="V109" s="352"/>
      <c r="W109" s="329"/>
      <c r="X109" s="352"/>
      <c r="Y109" s="4"/>
    </row>
    <row r="110" spans="1:25">
      <c r="B110" s="56"/>
      <c r="C110" s="40"/>
      <c r="D110" s="354" t="s">
        <v>260</v>
      </c>
      <c r="E110" s="354"/>
      <c r="F110" s="355"/>
      <c r="G110" s="31"/>
      <c r="H110" s="31"/>
      <c r="I110" s="31"/>
      <c r="J110" s="354"/>
      <c r="K110" s="357">
        <v>0</v>
      </c>
      <c r="L110" s="357">
        <v>0</v>
      </c>
      <c r="M110" s="287">
        <v>0</v>
      </c>
      <c r="N110" s="357">
        <v>0</v>
      </c>
      <c r="O110" s="357">
        <v>0</v>
      </c>
      <c r="P110" s="287">
        <v>0</v>
      </c>
      <c r="Q110" s="349"/>
      <c r="R110" s="117"/>
      <c r="S110" s="291"/>
      <c r="U110" s="352">
        <v>0</v>
      </c>
      <c r="V110" s="352"/>
      <c r="W110" s="329"/>
      <c r="X110" s="352"/>
    </row>
    <row r="111" spans="1:25">
      <c r="B111" s="56"/>
      <c r="C111" s="40"/>
      <c r="D111" s="353"/>
      <c r="E111" s="354"/>
      <c r="F111" s="355"/>
      <c r="G111" s="31"/>
      <c r="H111" s="31"/>
      <c r="I111" s="31"/>
      <c r="J111" s="354"/>
      <c r="K111" s="354"/>
      <c r="L111" s="354"/>
      <c r="M111" s="287">
        <v>0</v>
      </c>
      <c r="N111" s="356"/>
      <c r="O111" s="357">
        <v>0</v>
      </c>
      <c r="P111" s="287">
        <v>0</v>
      </c>
      <c r="Q111" s="349"/>
      <c r="R111" s="117"/>
      <c r="S111" s="291"/>
      <c r="U111" s="352"/>
      <c r="V111" s="352"/>
      <c r="W111" s="329"/>
      <c r="X111" s="352"/>
    </row>
    <row r="112" spans="1:25" ht="13.5" thickBot="1">
      <c r="B112" s="56"/>
      <c r="C112" s="40"/>
      <c r="D112" s="353" t="s">
        <v>261</v>
      </c>
      <c r="E112" s="354"/>
      <c r="F112" s="355"/>
      <c r="G112" s="31"/>
      <c r="H112" s="31"/>
      <c r="I112" s="31"/>
      <c r="J112" s="354"/>
      <c r="K112" s="119">
        <v>161508926.94999999</v>
      </c>
      <c r="L112" s="119">
        <v>0</v>
      </c>
      <c r="M112" s="377">
        <v>161508926.94999999</v>
      </c>
      <c r="N112" s="378"/>
      <c r="O112" s="362">
        <v>3851408</v>
      </c>
      <c r="P112" s="377">
        <v>165360334.94999999</v>
      </c>
      <c r="Q112" s="349"/>
      <c r="R112" s="117"/>
      <c r="S112" s="291"/>
      <c r="U112" s="352">
        <v>165360334.94999999</v>
      </c>
      <c r="V112" s="352"/>
      <c r="W112" s="329"/>
      <c r="X112" s="352"/>
    </row>
    <row r="113" spans="1:25" ht="14.25" thickTop="1" thickBot="1">
      <c r="B113" s="56"/>
      <c r="C113" s="40"/>
      <c r="D113" s="353" t="s">
        <v>299</v>
      </c>
      <c r="E113" s="354"/>
      <c r="F113" s="355"/>
      <c r="G113" s="31"/>
      <c r="H113" s="31"/>
      <c r="I113" s="31"/>
      <c r="J113" s="354"/>
      <c r="K113" s="119">
        <v>2149079854.9499998</v>
      </c>
      <c r="L113" s="119">
        <v>1</v>
      </c>
      <c r="M113" s="119">
        <v>2149079855.9499998</v>
      </c>
      <c r="N113" s="118">
        <v>0</v>
      </c>
      <c r="O113" s="119">
        <v>74740883</v>
      </c>
      <c r="P113" s="119">
        <v>2223820738.9499998</v>
      </c>
      <c r="Q113" s="349"/>
      <c r="R113" s="117"/>
      <c r="S113" s="291"/>
      <c r="U113" s="352"/>
      <c r="V113" s="352"/>
      <c r="W113" s="329"/>
      <c r="X113" s="352"/>
    </row>
    <row r="114" spans="1:25" s="49" customFormat="1" ht="9" customHeight="1" thickTop="1">
      <c r="A114" s="54"/>
      <c r="B114" s="55"/>
      <c r="C114" s="55"/>
      <c r="D114" s="29"/>
      <c r="E114" s="29"/>
      <c r="F114" s="29"/>
      <c r="G114" s="29"/>
      <c r="H114" s="29"/>
      <c r="I114" s="29"/>
      <c r="J114" s="46"/>
      <c r="K114" s="46"/>
      <c r="L114" s="46"/>
      <c r="M114" s="46"/>
      <c r="N114" s="46"/>
      <c r="O114" s="47"/>
      <c r="P114" s="47"/>
      <c r="Q114" s="47"/>
      <c r="R114" s="48"/>
      <c r="S114" s="332"/>
      <c r="T114" s="333"/>
      <c r="U114" s="326"/>
      <c r="V114" s="326"/>
      <c r="W114" s="329"/>
      <c r="X114" s="326"/>
      <c r="Y114" s="316"/>
    </row>
    <row r="115" spans="1:25">
      <c r="A115" s="39"/>
      <c r="B115" s="40"/>
      <c r="C115" s="40"/>
      <c r="D115" s="83" t="s">
        <v>262</v>
      </c>
      <c r="E115" s="29"/>
      <c r="F115" s="29"/>
      <c r="G115" s="29"/>
      <c r="H115" s="29"/>
      <c r="I115" s="29"/>
      <c r="J115" s="29"/>
      <c r="K115" s="29"/>
      <c r="L115" s="29"/>
      <c r="M115" s="46"/>
      <c r="N115" s="46"/>
      <c r="O115" s="46"/>
      <c r="P115" s="46"/>
      <c r="Q115" s="46"/>
      <c r="R115" s="60"/>
      <c r="S115" s="291"/>
      <c r="W115" s="329"/>
    </row>
    <row r="116" spans="1:25">
      <c r="A116" s="39" t="s">
        <v>263</v>
      </c>
      <c r="B116" s="40" t="s">
        <v>264</v>
      </c>
      <c r="C116" s="40"/>
      <c r="D116" s="29" t="s">
        <v>265</v>
      </c>
      <c r="E116" s="29"/>
      <c r="F116" s="29"/>
      <c r="G116" s="29"/>
      <c r="H116" s="29"/>
      <c r="I116" s="29"/>
      <c r="J116" s="29"/>
      <c r="K116" s="287">
        <v>4147110209.8800001</v>
      </c>
      <c r="L116" s="287">
        <v>-82869652.719999999</v>
      </c>
      <c r="M116" s="287">
        <v>4064240557.1600003</v>
      </c>
      <c r="N116" s="287">
        <v>0</v>
      </c>
      <c r="O116" s="287">
        <v>50301966</v>
      </c>
      <c r="P116" s="287">
        <v>4114542523.1600003</v>
      </c>
      <c r="Q116" s="324"/>
      <c r="R116" s="325"/>
      <c r="S116" s="291"/>
      <c r="U116" s="326">
        <v>4064240557.1600003</v>
      </c>
      <c r="V116" s="326">
        <v>-0.16000032424926758</v>
      </c>
      <c r="W116" s="329">
        <v>50301966</v>
      </c>
      <c r="X116" s="326">
        <v>0</v>
      </c>
    </row>
    <row r="117" spans="1:25">
      <c r="A117" s="39"/>
      <c r="B117" s="40"/>
      <c r="C117" s="40"/>
      <c r="D117" s="29" t="s">
        <v>266</v>
      </c>
      <c r="E117" s="29"/>
      <c r="F117" s="29"/>
      <c r="G117" s="29"/>
      <c r="H117" s="29"/>
      <c r="I117" s="29"/>
      <c r="J117" s="29"/>
      <c r="K117" s="287">
        <v>0</v>
      </c>
      <c r="L117" s="287">
        <v>0</v>
      </c>
      <c r="M117" s="287">
        <v>0</v>
      </c>
      <c r="N117" s="287">
        <v>0</v>
      </c>
      <c r="O117" s="287">
        <v>0</v>
      </c>
      <c r="P117" s="287">
        <v>0</v>
      </c>
      <c r="Q117" s="342"/>
      <c r="R117" s="343"/>
      <c r="S117" s="291"/>
      <c r="W117" s="329"/>
    </row>
    <row r="118" spans="1:25">
      <c r="A118" s="39"/>
      <c r="B118" s="40"/>
      <c r="C118" s="40"/>
      <c r="D118" s="29"/>
      <c r="E118" s="29" t="s">
        <v>267</v>
      </c>
      <c r="F118" s="29"/>
      <c r="G118" s="29"/>
      <c r="H118" s="29"/>
      <c r="I118" s="29"/>
      <c r="J118" s="29"/>
      <c r="K118" s="287">
        <v>0</v>
      </c>
      <c r="L118" s="287">
        <v>0</v>
      </c>
      <c r="M118" s="287">
        <v>0</v>
      </c>
      <c r="N118" s="287">
        <v>0</v>
      </c>
      <c r="O118" s="287">
        <v>0</v>
      </c>
      <c r="P118" s="287">
        <v>0</v>
      </c>
      <c r="Q118" s="342"/>
      <c r="R118" s="343"/>
      <c r="S118" s="291"/>
      <c r="W118" s="329"/>
    </row>
    <row r="119" spans="1:25">
      <c r="A119" s="39" t="s">
        <v>268</v>
      </c>
      <c r="B119" s="40" t="s">
        <v>269</v>
      </c>
      <c r="C119" s="40"/>
      <c r="D119" s="29"/>
      <c r="E119" s="29"/>
      <c r="F119" s="29" t="s">
        <v>270</v>
      </c>
      <c r="G119" s="29"/>
      <c r="H119" s="29"/>
      <c r="I119" s="29"/>
      <c r="J119" s="29"/>
      <c r="K119" s="287">
        <v>9916553.709999999</v>
      </c>
      <c r="L119" s="287">
        <v>-7003064.8499999996</v>
      </c>
      <c r="M119" s="287">
        <v>2913488.8599999994</v>
      </c>
      <c r="N119" s="287">
        <v>0</v>
      </c>
      <c r="O119" s="287">
        <v>527302643</v>
      </c>
      <c r="P119" s="287">
        <v>530216131.86000001</v>
      </c>
      <c r="Q119" s="328"/>
      <c r="R119" s="64"/>
      <c r="S119" s="291"/>
      <c r="U119" s="326">
        <v>2913488.8599999994</v>
      </c>
      <c r="V119" s="326">
        <v>0.14000000059604645</v>
      </c>
      <c r="W119" s="329">
        <v>527302643</v>
      </c>
      <c r="X119" s="326">
        <v>0</v>
      </c>
    </row>
    <row r="120" spans="1:25">
      <c r="A120" s="39"/>
      <c r="B120" s="40"/>
      <c r="C120" s="40"/>
      <c r="D120" s="29"/>
      <c r="E120" s="29" t="s">
        <v>271</v>
      </c>
      <c r="F120" s="29"/>
      <c r="G120" s="29"/>
      <c r="H120" s="29"/>
      <c r="I120" s="29"/>
      <c r="J120" s="29"/>
      <c r="K120" s="287">
        <v>0</v>
      </c>
      <c r="L120" s="287">
        <v>0</v>
      </c>
      <c r="M120" s="287">
        <v>0</v>
      </c>
      <c r="N120" s="287">
        <v>0</v>
      </c>
      <c r="O120" s="287">
        <v>0</v>
      </c>
      <c r="P120" s="287">
        <v>0</v>
      </c>
      <c r="Q120" s="36"/>
      <c r="R120" s="64"/>
      <c r="S120" s="291"/>
      <c r="W120" s="329"/>
    </row>
    <row r="121" spans="1:25">
      <c r="A121" s="39" t="s">
        <v>272</v>
      </c>
      <c r="B121" s="40" t="s">
        <v>273</v>
      </c>
      <c r="C121" s="40"/>
      <c r="D121" s="29"/>
      <c r="E121" s="29"/>
      <c r="F121" s="29" t="s">
        <v>270</v>
      </c>
      <c r="G121" s="29"/>
      <c r="H121" s="29"/>
      <c r="I121" s="29"/>
      <c r="J121" s="29"/>
      <c r="K121" s="287">
        <v>15776300.75</v>
      </c>
      <c r="L121" s="287">
        <v>135639294.48000002</v>
      </c>
      <c r="M121" s="287">
        <v>151415595.23000002</v>
      </c>
      <c r="N121" s="287">
        <v>0</v>
      </c>
      <c r="O121" s="287">
        <v>151337498</v>
      </c>
      <c r="P121" s="287">
        <v>302753093.23000002</v>
      </c>
      <c r="Q121" s="328"/>
      <c r="R121" s="64"/>
      <c r="S121" s="291"/>
      <c r="U121" s="326">
        <v>151415595.23000002</v>
      </c>
      <c r="V121" s="326">
        <v>-0.23000001907348633</v>
      </c>
      <c r="W121" s="329">
        <v>151337498</v>
      </c>
      <c r="X121" s="326">
        <v>0</v>
      </c>
    </row>
    <row r="122" spans="1:25">
      <c r="A122" s="39" t="s">
        <v>274</v>
      </c>
      <c r="B122" s="40" t="s">
        <v>275</v>
      </c>
      <c r="C122" s="40"/>
      <c r="D122" s="29"/>
      <c r="E122" s="29"/>
      <c r="F122" s="29" t="s">
        <v>276</v>
      </c>
      <c r="G122" s="29"/>
      <c r="H122" s="29"/>
      <c r="I122" s="29"/>
      <c r="J122" s="29"/>
      <c r="K122" s="287">
        <v>219107140.77999997</v>
      </c>
      <c r="L122" s="287">
        <v>-128684012.90000002</v>
      </c>
      <c r="M122" s="287">
        <v>90423127.879999951</v>
      </c>
      <c r="N122" s="287">
        <v>0</v>
      </c>
      <c r="O122" s="287">
        <v>63450133</v>
      </c>
      <c r="P122" s="287">
        <v>153873260.87999994</v>
      </c>
      <c r="Q122" s="328"/>
      <c r="R122" s="64"/>
      <c r="S122" s="291"/>
      <c r="U122" s="326">
        <v>90423127.879999951</v>
      </c>
      <c r="V122" s="326">
        <v>0.12000004947185516</v>
      </c>
      <c r="W122" s="329">
        <v>63450133</v>
      </c>
      <c r="X122" s="326">
        <v>0</v>
      </c>
    </row>
    <row r="123" spans="1:25">
      <c r="A123" s="39" t="s">
        <v>277</v>
      </c>
      <c r="B123" s="40" t="s">
        <v>275</v>
      </c>
      <c r="C123" s="40"/>
      <c r="D123" s="29"/>
      <c r="E123" s="29"/>
      <c r="F123" s="29" t="s">
        <v>278</v>
      </c>
      <c r="G123" s="29"/>
      <c r="H123" s="29"/>
      <c r="I123" s="29"/>
      <c r="J123" s="29"/>
      <c r="K123" s="287">
        <v>21145626.429999962</v>
      </c>
      <c r="L123" s="287">
        <v>4802.78</v>
      </c>
      <c r="M123" s="287">
        <v>21150429.209999964</v>
      </c>
      <c r="N123" s="287">
        <v>0</v>
      </c>
      <c r="O123" s="287">
        <v>232816790</v>
      </c>
      <c r="P123" s="287">
        <v>253967219.20999998</v>
      </c>
      <c r="Q123" s="328"/>
      <c r="R123" s="64"/>
      <c r="S123" s="291"/>
      <c r="U123" s="326">
        <v>21150429.209999964</v>
      </c>
      <c r="V123" s="326">
        <v>-0.20999996364116669</v>
      </c>
      <c r="W123" s="329">
        <v>232816790</v>
      </c>
      <c r="X123" s="326">
        <v>0</v>
      </c>
    </row>
    <row r="124" spans="1:25">
      <c r="A124" s="39" t="s">
        <v>279</v>
      </c>
      <c r="B124" s="40" t="s">
        <v>275</v>
      </c>
      <c r="C124" s="40"/>
      <c r="D124" s="29"/>
      <c r="E124" s="29"/>
      <c r="F124" s="29" t="s">
        <v>280</v>
      </c>
      <c r="G124" s="29"/>
      <c r="H124" s="29"/>
      <c r="I124" s="29"/>
      <c r="J124" s="29"/>
      <c r="K124" s="287">
        <v>1060198008.0270002</v>
      </c>
      <c r="L124" s="287">
        <v>2241227.34</v>
      </c>
      <c r="M124" s="287">
        <v>1062439235.3670002</v>
      </c>
      <c r="N124" s="287">
        <v>0</v>
      </c>
      <c r="O124" s="287">
        <v>26825018</v>
      </c>
      <c r="P124" s="287">
        <v>1089264253.3670001</v>
      </c>
      <c r="Q124" s="328"/>
      <c r="R124" s="64"/>
      <c r="S124" s="291"/>
      <c r="U124" s="326">
        <v>1062439235.3670002</v>
      </c>
      <c r="V124" s="326">
        <v>-0.36700022220611572</v>
      </c>
      <c r="W124" s="329">
        <v>26825018</v>
      </c>
      <c r="X124" s="326">
        <v>0</v>
      </c>
    </row>
    <row r="125" spans="1:25">
      <c r="A125" s="39" t="s">
        <v>281</v>
      </c>
      <c r="B125" s="40" t="s">
        <v>282</v>
      </c>
      <c r="C125" s="40"/>
      <c r="D125" s="29"/>
      <c r="E125" s="29"/>
      <c r="F125" s="29" t="s">
        <v>283</v>
      </c>
      <c r="G125" s="29"/>
      <c r="H125" s="29"/>
      <c r="I125" s="29"/>
      <c r="J125" s="29"/>
      <c r="K125" s="287">
        <v>810299.94000000064</v>
      </c>
      <c r="L125" s="287">
        <v>0</v>
      </c>
      <c r="M125" s="287">
        <v>810299.94000000064</v>
      </c>
      <c r="N125" s="287">
        <v>0</v>
      </c>
      <c r="O125" s="287">
        <v>764783</v>
      </c>
      <c r="P125" s="287">
        <v>1575082.9400000006</v>
      </c>
      <c r="Q125" s="328"/>
      <c r="R125" s="64"/>
      <c r="S125" s="291"/>
      <c r="U125" s="326">
        <v>810299.94000000064</v>
      </c>
      <c r="V125" s="326">
        <v>5.9999999357387424E-2</v>
      </c>
      <c r="W125" s="329">
        <v>764783</v>
      </c>
      <c r="X125" s="326">
        <v>0</v>
      </c>
    </row>
    <row r="126" spans="1:25">
      <c r="A126" s="39" t="s">
        <v>284</v>
      </c>
      <c r="B126" s="40" t="s">
        <v>275</v>
      </c>
      <c r="C126" s="40"/>
      <c r="D126" s="29"/>
      <c r="E126" s="29"/>
      <c r="F126" s="29" t="s">
        <v>285</v>
      </c>
      <c r="G126" s="29"/>
      <c r="H126" s="29"/>
      <c r="I126" s="29"/>
      <c r="J126" s="29"/>
      <c r="K126" s="287">
        <v>0</v>
      </c>
      <c r="L126" s="287">
        <v>0</v>
      </c>
      <c r="M126" s="287">
        <v>0</v>
      </c>
      <c r="N126" s="287">
        <v>0</v>
      </c>
      <c r="O126" s="287">
        <v>44711723</v>
      </c>
      <c r="P126" s="287">
        <v>44711723</v>
      </c>
      <c r="Q126" s="328"/>
      <c r="R126" s="64"/>
      <c r="S126" s="291"/>
      <c r="U126" s="326">
        <v>0</v>
      </c>
      <c r="V126" s="326">
        <v>0</v>
      </c>
      <c r="W126" s="329">
        <v>44711723</v>
      </c>
      <c r="X126" s="326">
        <v>0</v>
      </c>
    </row>
    <row r="127" spans="1:25" ht="13.5" thickBot="1">
      <c r="A127" s="39" t="s">
        <v>286</v>
      </c>
      <c r="B127" s="40" t="s">
        <v>287</v>
      </c>
      <c r="C127" s="40"/>
      <c r="D127" s="29" t="s">
        <v>288</v>
      </c>
      <c r="E127" s="29"/>
      <c r="F127" s="29"/>
      <c r="G127" s="29"/>
      <c r="H127" s="29"/>
      <c r="I127" s="29"/>
      <c r="J127" s="29"/>
      <c r="K127" s="288">
        <v>-581781907.48000014</v>
      </c>
      <c r="L127" s="288">
        <v>81428417.25</v>
      </c>
      <c r="M127" s="377">
        <v>-500353490.23000014</v>
      </c>
      <c r="N127" s="288">
        <v>0</v>
      </c>
      <c r="O127" s="288">
        <v>144646599</v>
      </c>
      <c r="P127" s="288">
        <v>-355706891.23000014</v>
      </c>
      <c r="Q127" s="328"/>
      <c r="R127" s="64"/>
      <c r="S127" s="291"/>
      <c r="U127" s="379">
        <v>-500353490.23000014</v>
      </c>
      <c r="V127" s="380">
        <v>0.23000013828277588</v>
      </c>
      <c r="W127" s="379">
        <v>144646599</v>
      </c>
      <c r="X127" s="326">
        <v>0</v>
      </c>
    </row>
    <row r="128" spans="1:25" ht="14.25" thickTop="1" thickBot="1">
      <c r="A128" s="1" t="s">
        <v>289</v>
      </c>
      <c r="B128" s="56"/>
      <c r="C128" s="40"/>
      <c r="D128" s="83" t="s">
        <v>290</v>
      </c>
      <c r="E128" s="29"/>
      <c r="F128" s="29"/>
      <c r="G128" s="29"/>
      <c r="H128" s="29"/>
      <c r="I128" s="29"/>
      <c r="J128" s="29"/>
      <c r="K128" s="347">
        <v>4892282233</v>
      </c>
      <c r="L128" s="347">
        <v>757010</v>
      </c>
      <c r="M128" s="347">
        <v>4893039243</v>
      </c>
      <c r="N128" s="347">
        <v>0</v>
      </c>
      <c r="O128" s="347">
        <v>1242157153</v>
      </c>
      <c r="P128" s="347">
        <v>6135196396</v>
      </c>
      <c r="Q128" s="36"/>
      <c r="R128" s="64"/>
      <c r="S128" s="291"/>
      <c r="U128" s="336">
        <v>4893039243.4169998</v>
      </c>
      <c r="V128" s="336">
        <v>-0.41699981689453125</v>
      </c>
      <c r="W128" s="337">
        <v>1242157153</v>
      </c>
      <c r="X128" s="336">
        <v>0</v>
      </c>
    </row>
    <row r="129" spans="1:25" s="49" customFormat="1" ht="9" customHeight="1" thickTop="1">
      <c r="A129" s="8"/>
      <c r="B129" s="97"/>
      <c r="C129" s="55"/>
      <c r="D129" s="29"/>
      <c r="E129" s="29"/>
      <c r="F129" s="29"/>
      <c r="G129" s="29"/>
      <c r="H129" s="29"/>
      <c r="I129" s="46"/>
      <c r="J129" s="46"/>
      <c r="K129" s="46"/>
      <c r="L129" s="46"/>
      <c r="M129" s="46"/>
      <c r="N129" s="47"/>
      <c r="O129" s="47"/>
      <c r="P129" s="47"/>
      <c r="Q129" s="47"/>
      <c r="R129" s="48"/>
      <c r="S129" s="332"/>
      <c r="T129" s="333"/>
      <c r="U129" s="326"/>
      <c r="V129" s="326"/>
      <c r="W129" s="329"/>
      <c r="X129" s="326"/>
      <c r="Y129" s="316"/>
    </row>
    <row r="130" spans="1:25" ht="13.5" thickBot="1">
      <c r="B130" s="56"/>
      <c r="C130" s="40"/>
      <c r="D130" s="353" t="s">
        <v>291</v>
      </c>
      <c r="E130" s="354"/>
      <c r="F130" s="354"/>
      <c r="G130" s="354"/>
      <c r="H130" s="354"/>
      <c r="I130" s="354"/>
      <c r="J130" s="354"/>
      <c r="K130" s="119">
        <v>7041362087.9499998</v>
      </c>
      <c r="L130" s="119">
        <v>757011</v>
      </c>
      <c r="M130" s="119">
        <v>7042119098.9499998</v>
      </c>
      <c r="N130" s="356"/>
      <c r="O130" s="119">
        <v>1316898036</v>
      </c>
      <c r="P130" s="119">
        <v>8359017134.9499998</v>
      </c>
      <c r="Q130" s="349"/>
      <c r="R130" s="117"/>
      <c r="S130" s="291"/>
      <c r="U130" s="336">
        <v>5916025100.5169992</v>
      </c>
      <c r="V130" s="336">
        <v>1126093998.4330006</v>
      </c>
      <c r="W130" s="337">
        <v>1313046628.27</v>
      </c>
      <c r="X130" s="336">
        <v>-3851407.7300000191</v>
      </c>
    </row>
    <row r="131" spans="1:25" s="49" customFormat="1" ht="9" customHeight="1" thickTop="1">
      <c r="A131" s="8"/>
      <c r="B131" s="97"/>
      <c r="C131" s="55"/>
      <c r="D131" s="29"/>
      <c r="E131" s="29"/>
      <c r="F131" s="29"/>
      <c r="G131" s="29"/>
      <c r="H131" s="29"/>
      <c r="I131" s="46"/>
      <c r="J131" s="46"/>
      <c r="K131" s="46"/>
      <c r="L131" s="46"/>
      <c r="M131" s="46"/>
      <c r="N131" s="47"/>
      <c r="O131" s="47"/>
      <c r="P131" s="47"/>
      <c r="Q131" s="47"/>
      <c r="R131" s="48"/>
      <c r="S131" s="291"/>
      <c r="T131" s="333"/>
      <c r="U131" s="334"/>
      <c r="V131" s="334"/>
      <c r="W131" s="334"/>
      <c r="X131" s="334"/>
      <c r="Y131" s="316"/>
    </row>
    <row r="132" spans="1:25">
      <c r="B132" s="56"/>
      <c r="C132" s="40"/>
      <c r="D132" s="392" t="s">
        <v>95</v>
      </c>
      <c r="E132" s="392"/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  <c r="R132" s="123"/>
      <c r="S132" s="291"/>
      <c r="U132" s="326">
        <v>1126057483.7808826</v>
      </c>
      <c r="W132" s="326">
        <v>3851407.7300000191</v>
      </c>
    </row>
    <row r="133" spans="1:25" s="49" customFormat="1" ht="9" customHeight="1">
      <c r="A133" s="8"/>
      <c r="B133" s="9"/>
      <c r="C133" s="9"/>
      <c r="D133" s="381"/>
      <c r="E133" s="381"/>
      <c r="F133" s="381"/>
      <c r="G133" s="381"/>
      <c r="H133" s="381"/>
      <c r="I133" s="331"/>
      <c r="J133" s="331"/>
      <c r="K133" s="331"/>
      <c r="L133" s="331"/>
      <c r="M133" s="331"/>
      <c r="N133" s="47"/>
      <c r="R133" s="48"/>
      <c r="T133" s="333"/>
      <c r="U133" s="334"/>
      <c r="V133" s="334"/>
      <c r="W133" s="334"/>
      <c r="X133" s="334"/>
      <c r="Y133" s="316"/>
    </row>
    <row r="134" spans="1:25" ht="12.75" customHeight="1">
      <c r="C134" s="383" t="s">
        <v>292</v>
      </c>
      <c r="D134" s="383"/>
      <c r="E134" s="383"/>
      <c r="F134" s="383"/>
      <c r="G134" s="383"/>
      <c r="H134" s="383"/>
      <c r="I134" s="383"/>
      <c r="J134" s="383"/>
      <c r="K134" s="382">
        <v>-1.369999885559082</v>
      </c>
      <c r="L134" s="382">
        <v>0</v>
      </c>
      <c r="M134" s="382">
        <v>-0.36999988555908203</v>
      </c>
      <c r="N134" s="28"/>
      <c r="O134" s="382">
        <v>0</v>
      </c>
      <c r="P134" s="382">
        <v>-0.36999988555908203</v>
      </c>
      <c r="Q134" s="382"/>
      <c r="R134" s="124"/>
    </row>
    <row r="135" spans="1:25" ht="12.75" hidden="1" customHeight="1">
      <c r="M135" s="379"/>
      <c r="N135" s="379"/>
      <c r="O135" s="379"/>
      <c r="P135" s="379"/>
      <c r="Q135" s="379"/>
      <c r="R135" s="379"/>
      <c r="S135" s="379"/>
    </row>
    <row r="136" spans="1:25" ht="12.75" hidden="1" customHeight="1">
      <c r="J136" s="125" t="s">
        <v>96</v>
      </c>
      <c r="K136" s="125"/>
      <c r="L136" s="125"/>
      <c r="M136" s="379"/>
      <c r="N136" s="379"/>
      <c r="O136" s="379"/>
      <c r="P136" s="379"/>
      <c r="Q136" s="379"/>
      <c r="R136" s="379"/>
      <c r="S136" s="379"/>
    </row>
    <row r="137" spans="1:25" ht="12.75" hidden="1" customHeight="1">
      <c r="M137" s="379"/>
      <c r="N137" s="379"/>
      <c r="O137" s="379"/>
      <c r="P137" s="379"/>
      <c r="Q137" s="379"/>
      <c r="R137" s="379"/>
      <c r="S137" s="379"/>
    </row>
    <row r="138" spans="1:25" ht="12.75" hidden="1" customHeight="1">
      <c r="A138" s="4"/>
      <c r="B138" s="4"/>
      <c r="C138" s="4"/>
      <c r="J138" s="4"/>
      <c r="K138" s="4"/>
      <c r="L138" s="4"/>
      <c r="M138" s="379"/>
      <c r="N138" s="379"/>
      <c r="O138" s="379"/>
      <c r="P138" s="379"/>
      <c r="Q138" s="379"/>
      <c r="R138" s="379"/>
      <c r="S138" s="379"/>
      <c r="T138" s="4"/>
      <c r="U138" s="4"/>
      <c r="V138" s="4"/>
      <c r="W138" s="4"/>
      <c r="X138" s="4"/>
    </row>
    <row r="139" spans="1:25" ht="12.75" hidden="1" customHeight="1">
      <c r="A139" s="4"/>
      <c r="B139" s="4"/>
      <c r="C139" s="4"/>
      <c r="J139" s="4"/>
      <c r="K139" s="4"/>
      <c r="L139" s="4"/>
      <c r="M139" s="379"/>
      <c r="N139" s="379"/>
      <c r="O139" s="379"/>
      <c r="P139" s="379"/>
      <c r="Q139" s="379"/>
      <c r="R139" s="379"/>
      <c r="S139" s="379"/>
      <c r="T139" s="4"/>
      <c r="U139" s="4"/>
      <c r="V139" s="4"/>
      <c r="W139" s="4"/>
      <c r="X139" s="4"/>
    </row>
    <row r="140" spans="1:25" ht="12.75" hidden="1" customHeight="1">
      <c r="A140" s="4"/>
      <c r="B140" s="4"/>
      <c r="C140" s="4"/>
      <c r="J140" s="4"/>
      <c r="K140" s="4"/>
      <c r="L140" s="4"/>
      <c r="M140" s="379"/>
      <c r="N140" s="379"/>
      <c r="O140" s="379"/>
      <c r="P140" s="379"/>
      <c r="Q140" s="379"/>
      <c r="R140" s="379"/>
      <c r="S140" s="379"/>
      <c r="T140" s="4"/>
      <c r="U140" s="4"/>
      <c r="V140" s="4"/>
      <c r="W140" s="4"/>
      <c r="X140" s="4"/>
    </row>
    <row r="141" spans="1:25" ht="12.75" hidden="1" customHeight="1">
      <c r="A141" s="4"/>
      <c r="B141" s="4"/>
      <c r="C141" s="4"/>
      <c r="J141" s="4"/>
      <c r="K141" s="4"/>
      <c r="L141" s="4"/>
      <c r="M141" s="379"/>
      <c r="N141" s="379"/>
      <c r="O141" s="379"/>
      <c r="P141" s="379"/>
      <c r="Q141" s="379"/>
      <c r="R141" s="379"/>
      <c r="S141" s="379"/>
      <c r="T141" s="4"/>
      <c r="U141" s="4"/>
      <c r="V141" s="4"/>
      <c r="W141" s="4"/>
      <c r="X141" s="4"/>
    </row>
    <row r="142" spans="1:25" ht="12.75" hidden="1" customHeight="1">
      <c r="A142" s="4"/>
      <c r="B142" s="4"/>
      <c r="C142" s="4"/>
      <c r="J142" s="4"/>
      <c r="K142" s="4"/>
      <c r="L142" s="4"/>
      <c r="M142" s="379"/>
      <c r="N142" s="379"/>
      <c r="O142" s="379"/>
      <c r="P142" s="379"/>
      <c r="Q142" s="379"/>
      <c r="R142" s="379"/>
      <c r="S142" s="379"/>
      <c r="T142" s="4"/>
      <c r="U142" s="4"/>
      <c r="V142" s="4"/>
      <c r="W142" s="4"/>
      <c r="X142" s="4"/>
    </row>
    <row r="143" spans="1:25" ht="12.75" hidden="1" customHeight="1">
      <c r="A143" s="4"/>
      <c r="B143" s="4"/>
      <c r="C143" s="4"/>
      <c r="J143" s="4"/>
      <c r="K143" s="4"/>
      <c r="L143" s="4"/>
      <c r="M143" s="379"/>
      <c r="N143" s="379"/>
      <c r="O143" s="379"/>
      <c r="P143" s="379"/>
      <c r="Q143" s="379"/>
      <c r="R143" s="379"/>
      <c r="S143" s="379"/>
      <c r="T143" s="4"/>
      <c r="U143" s="4"/>
      <c r="V143" s="4"/>
      <c r="W143" s="4"/>
      <c r="X143" s="4"/>
    </row>
    <row r="144" spans="1:25" ht="12.75" hidden="1" customHeight="1">
      <c r="A144" s="4"/>
      <c r="B144" s="4"/>
      <c r="C144" s="4"/>
      <c r="J144" s="4"/>
      <c r="K144" s="4"/>
      <c r="L144" s="4"/>
      <c r="M144" s="379"/>
      <c r="N144" s="379"/>
      <c r="O144" s="379"/>
      <c r="P144" s="379"/>
      <c r="Q144" s="379"/>
      <c r="R144" s="379"/>
      <c r="S144" s="379"/>
      <c r="T144" s="4"/>
      <c r="U144" s="4"/>
      <c r="V144" s="4"/>
      <c r="W144" s="4"/>
      <c r="X144" s="4"/>
    </row>
    <row r="145" spans="1:24" ht="12.75" hidden="1" customHeight="1">
      <c r="A145" s="4"/>
      <c r="B145" s="4"/>
      <c r="C145" s="4"/>
      <c r="J145" s="4"/>
      <c r="K145" s="4"/>
      <c r="L145" s="4"/>
      <c r="M145" s="379"/>
      <c r="N145" s="379"/>
      <c r="O145" s="379"/>
      <c r="P145" s="379"/>
      <c r="Q145" s="379"/>
      <c r="R145" s="379"/>
      <c r="S145" s="379"/>
      <c r="T145" s="4"/>
      <c r="U145" s="4"/>
      <c r="V145" s="4"/>
      <c r="W145" s="4"/>
      <c r="X145" s="4"/>
    </row>
    <row r="146" spans="1:24" ht="12.75" hidden="1" customHeight="1">
      <c r="A146" s="4"/>
      <c r="B146" s="4"/>
      <c r="C146" s="4"/>
      <c r="J146" s="4"/>
      <c r="K146" s="4"/>
      <c r="L146" s="4"/>
      <c r="M146" s="379"/>
      <c r="N146" s="379"/>
      <c r="O146" s="379"/>
      <c r="P146" s="379"/>
      <c r="Q146" s="379"/>
      <c r="R146" s="379"/>
      <c r="S146" s="379"/>
      <c r="T146" s="4"/>
      <c r="U146" s="4"/>
      <c r="V146" s="4"/>
      <c r="W146" s="4"/>
      <c r="X146" s="4"/>
    </row>
    <row r="147" spans="1:24" ht="12.75" hidden="1" customHeight="1">
      <c r="A147" s="4"/>
      <c r="B147" s="4"/>
      <c r="C147" s="4"/>
      <c r="J147" s="4"/>
      <c r="K147" s="4"/>
      <c r="L147" s="4"/>
      <c r="M147" s="379"/>
      <c r="N147" s="379"/>
      <c r="O147" s="379"/>
      <c r="P147" s="379"/>
      <c r="Q147" s="379"/>
      <c r="R147" s="379"/>
      <c r="S147" s="379"/>
      <c r="T147" s="4"/>
      <c r="U147" s="4"/>
      <c r="V147" s="4"/>
      <c r="W147" s="4"/>
      <c r="X147" s="4"/>
    </row>
    <row r="148" spans="1:24" ht="12.75" hidden="1" customHeight="1">
      <c r="A148" s="4"/>
      <c r="B148" s="4"/>
      <c r="C148" s="4"/>
      <c r="J148" s="4"/>
      <c r="K148" s="4"/>
      <c r="L148" s="4"/>
      <c r="M148" s="379"/>
      <c r="N148" s="379"/>
      <c r="O148" s="379"/>
      <c r="P148" s="379"/>
      <c r="Q148" s="379"/>
      <c r="R148" s="379"/>
      <c r="S148" s="379"/>
      <c r="T148" s="4"/>
      <c r="U148" s="4"/>
      <c r="V148" s="4"/>
      <c r="W148" s="4"/>
      <c r="X148" s="4"/>
    </row>
    <row r="149" spans="1:24" ht="12.75" hidden="1" customHeight="1">
      <c r="A149" s="4"/>
      <c r="B149" s="4"/>
      <c r="C149" s="4"/>
      <c r="J149" s="4"/>
      <c r="K149" s="4"/>
      <c r="L149" s="4"/>
      <c r="M149" s="379"/>
      <c r="N149" s="379"/>
      <c r="O149" s="379"/>
      <c r="P149" s="379"/>
      <c r="Q149" s="379"/>
      <c r="R149" s="379"/>
      <c r="S149" s="379"/>
      <c r="T149" s="4"/>
      <c r="U149" s="4"/>
      <c r="V149" s="4"/>
      <c r="W149" s="4"/>
      <c r="X149" s="4"/>
    </row>
    <row r="150" spans="1:24" ht="12.75" hidden="1" customHeight="1">
      <c r="A150" s="4"/>
      <c r="B150" s="4"/>
      <c r="C150" s="4"/>
      <c r="J150" s="4"/>
      <c r="K150" s="4"/>
      <c r="L150" s="4"/>
      <c r="M150" s="379"/>
      <c r="N150" s="379"/>
      <c r="O150" s="379"/>
      <c r="P150" s="379"/>
      <c r="Q150" s="379"/>
      <c r="R150" s="379"/>
      <c r="S150" s="379"/>
      <c r="T150" s="4"/>
      <c r="U150" s="4"/>
      <c r="V150" s="4"/>
      <c r="W150" s="4"/>
      <c r="X150" s="4"/>
    </row>
    <row r="151" spans="1:24" ht="12.75" hidden="1" customHeight="1">
      <c r="A151" s="4"/>
      <c r="B151" s="4"/>
      <c r="C151" s="4"/>
      <c r="J151" s="4"/>
      <c r="K151" s="4"/>
      <c r="L151" s="4"/>
      <c r="M151" s="379"/>
      <c r="N151" s="379"/>
      <c r="O151" s="379"/>
      <c r="P151" s="379"/>
      <c r="Q151" s="379"/>
      <c r="R151" s="379"/>
      <c r="S151" s="379"/>
      <c r="T151" s="4"/>
      <c r="U151" s="4"/>
      <c r="V151" s="4"/>
      <c r="W151" s="4"/>
      <c r="X151" s="4"/>
    </row>
    <row r="152" spans="1:24" ht="12.75" hidden="1" customHeight="1">
      <c r="A152" s="4"/>
      <c r="B152" s="4"/>
      <c r="C152" s="4"/>
      <c r="J152" s="4"/>
      <c r="K152" s="4"/>
      <c r="L152" s="4"/>
      <c r="M152" s="379"/>
      <c r="N152" s="379"/>
      <c r="O152" s="379"/>
      <c r="P152" s="379"/>
      <c r="Q152" s="379"/>
      <c r="R152" s="379"/>
      <c r="S152" s="379"/>
      <c r="T152" s="4"/>
      <c r="U152" s="4"/>
      <c r="V152" s="4"/>
      <c r="W152" s="4"/>
      <c r="X152" s="4"/>
    </row>
    <row r="153" spans="1:24" ht="12.75" hidden="1" customHeight="1">
      <c r="A153" s="4"/>
      <c r="B153" s="4"/>
      <c r="C153" s="4"/>
      <c r="J153" s="4"/>
      <c r="K153" s="4"/>
      <c r="L153" s="4"/>
      <c r="M153" s="379"/>
      <c r="N153" s="379"/>
      <c r="O153" s="379"/>
      <c r="P153" s="379"/>
      <c r="Q153" s="379"/>
      <c r="R153" s="379"/>
      <c r="S153" s="379"/>
      <c r="T153" s="4"/>
      <c r="U153" s="4"/>
      <c r="V153" s="4"/>
      <c r="W153" s="4"/>
      <c r="X153" s="4"/>
    </row>
    <row r="154" spans="1:24" ht="12.75" hidden="1" customHeight="1">
      <c r="A154" s="4"/>
      <c r="B154" s="4"/>
      <c r="C154" s="4"/>
      <c r="M154" s="379"/>
      <c r="N154" s="379"/>
      <c r="O154" s="379"/>
      <c r="P154" s="379"/>
      <c r="Q154" s="379"/>
      <c r="R154" s="379"/>
      <c r="S154" s="379"/>
      <c r="T154" s="4"/>
      <c r="U154" s="4"/>
      <c r="V154" s="4"/>
      <c r="W154" s="4"/>
      <c r="X154" s="4"/>
    </row>
    <row r="155" spans="1:24" ht="12.75" hidden="1" customHeight="1">
      <c r="A155" s="4"/>
      <c r="B155" s="4"/>
      <c r="C155" s="4"/>
      <c r="M155" s="379"/>
      <c r="N155" s="379"/>
      <c r="O155" s="379"/>
      <c r="P155" s="379"/>
      <c r="Q155" s="379"/>
      <c r="R155" s="379"/>
      <c r="S155" s="379"/>
      <c r="T155" s="4"/>
      <c r="U155" s="4"/>
      <c r="V155" s="4"/>
      <c r="W155" s="4"/>
      <c r="X155" s="4"/>
    </row>
    <row r="156" spans="1:24" ht="12.75" hidden="1" customHeight="1">
      <c r="A156" s="4"/>
      <c r="B156" s="4"/>
      <c r="C156" s="4"/>
      <c r="M156" s="379"/>
      <c r="N156" s="379"/>
      <c r="O156" s="379"/>
      <c r="P156" s="379"/>
      <c r="Q156" s="379"/>
      <c r="R156" s="379"/>
      <c r="S156" s="379"/>
      <c r="T156" s="4"/>
      <c r="U156" s="4"/>
      <c r="V156" s="4"/>
      <c r="W156" s="4"/>
      <c r="X156" s="4"/>
    </row>
    <row r="167" spans="1:24">
      <c r="A167" s="4"/>
      <c r="B167" s="4"/>
      <c r="C167" s="4"/>
      <c r="H167" s="31"/>
      <c r="O167" s="31"/>
      <c r="P167" s="31"/>
      <c r="Q167" s="31"/>
      <c r="R167" s="31"/>
      <c r="S167" s="31"/>
      <c r="T167" s="4"/>
      <c r="U167" s="4"/>
      <c r="V167" s="4"/>
      <c r="W167" s="4"/>
      <c r="X167" s="4"/>
    </row>
    <row r="168" spans="1:24">
      <c r="A168" s="4"/>
      <c r="B168" s="4"/>
      <c r="C168" s="4"/>
      <c r="H168" s="31"/>
      <c r="O168" s="31"/>
      <c r="P168" s="31"/>
      <c r="Q168" s="31"/>
      <c r="R168" s="31"/>
      <c r="S168" s="31"/>
      <c r="T168" s="4"/>
      <c r="U168" s="4"/>
      <c r="V168" s="4"/>
      <c r="W168" s="4"/>
      <c r="X168" s="4"/>
    </row>
    <row r="169" spans="1:24">
      <c r="A169" s="4"/>
      <c r="B169" s="4"/>
      <c r="C169" s="4"/>
      <c r="H169" s="31"/>
      <c r="O169" s="31"/>
      <c r="P169" s="31"/>
      <c r="Q169" s="31"/>
      <c r="R169" s="31"/>
      <c r="S169" s="31"/>
      <c r="T169" s="4"/>
      <c r="U169" s="4"/>
      <c r="V169" s="4"/>
      <c r="W169" s="4"/>
      <c r="X169" s="4"/>
    </row>
    <row r="170" spans="1:24">
      <c r="A170" s="4"/>
      <c r="B170" s="4"/>
      <c r="C170" s="4"/>
      <c r="H170" s="31"/>
      <c r="O170" s="31"/>
      <c r="P170" s="31"/>
      <c r="Q170" s="31"/>
      <c r="R170" s="31"/>
      <c r="S170" s="31"/>
      <c r="T170" s="4"/>
      <c r="U170" s="4"/>
      <c r="V170" s="4"/>
      <c r="W170" s="4"/>
      <c r="X170" s="4"/>
    </row>
    <row r="171" spans="1:24">
      <c r="A171" s="4"/>
      <c r="B171" s="4"/>
      <c r="C171" s="4"/>
      <c r="H171" s="31"/>
      <c r="O171" s="31"/>
      <c r="P171" s="31"/>
      <c r="Q171" s="31"/>
      <c r="R171" s="31"/>
      <c r="S171" s="31"/>
      <c r="T171" s="4"/>
      <c r="U171" s="4"/>
      <c r="V171" s="4"/>
      <c r="W171" s="4"/>
      <c r="X171" s="4"/>
    </row>
    <row r="172" spans="1:24">
      <c r="A172" s="4"/>
      <c r="B172" s="4"/>
      <c r="C172" s="4"/>
      <c r="H172" s="31"/>
      <c r="O172" s="31"/>
      <c r="P172" s="31"/>
      <c r="Q172" s="31"/>
      <c r="R172" s="31"/>
      <c r="S172" s="31"/>
      <c r="T172" s="4"/>
      <c r="U172" s="4"/>
      <c r="V172" s="4"/>
      <c r="W172" s="4"/>
      <c r="X172" s="4"/>
    </row>
    <row r="173" spans="1:24">
      <c r="A173" s="4"/>
      <c r="B173" s="4"/>
      <c r="C173" s="4"/>
      <c r="H173" s="31"/>
      <c r="O173" s="31"/>
      <c r="P173" s="31"/>
      <c r="Q173" s="31"/>
      <c r="R173" s="31"/>
      <c r="S173" s="31"/>
      <c r="T173" s="4"/>
      <c r="U173" s="4"/>
      <c r="V173" s="4"/>
      <c r="W173" s="4"/>
      <c r="X173" s="4"/>
    </row>
    <row r="174" spans="1:24">
      <c r="A174" s="4"/>
      <c r="B174" s="4"/>
      <c r="C174" s="4"/>
      <c r="H174" s="31"/>
      <c r="O174" s="31"/>
      <c r="P174" s="31"/>
      <c r="Q174" s="31"/>
      <c r="R174" s="31"/>
      <c r="S174" s="31"/>
      <c r="T174" s="4"/>
      <c r="U174" s="4"/>
      <c r="V174" s="4"/>
      <c r="W174" s="4"/>
      <c r="X174" s="4"/>
    </row>
    <row r="175" spans="1:24">
      <c r="A175" s="4"/>
      <c r="B175" s="4"/>
      <c r="C175" s="4"/>
      <c r="H175" s="31"/>
      <c r="O175" s="31"/>
      <c r="P175" s="31"/>
      <c r="Q175" s="31"/>
      <c r="R175" s="31"/>
      <c r="S175" s="31"/>
      <c r="T175" s="4"/>
      <c r="U175" s="4"/>
      <c r="V175" s="4"/>
      <c r="W175" s="4"/>
      <c r="X175" s="4"/>
    </row>
    <row r="176" spans="1:24">
      <c r="A176" s="4"/>
      <c r="B176" s="4"/>
      <c r="C176" s="4"/>
      <c r="H176" s="31"/>
      <c r="O176" s="31"/>
      <c r="P176" s="31"/>
      <c r="Q176" s="31"/>
      <c r="R176" s="31"/>
      <c r="S176" s="31"/>
      <c r="T176" s="4"/>
      <c r="U176" s="4"/>
      <c r="V176" s="4"/>
      <c r="W176" s="4"/>
      <c r="X176" s="4"/>
    </row>
    <row r="177" spans="1:24">
      <c r="A177" s="4"/>
      <c r="B177" s="4"/>
      <c r="C177" s="4"/>
      <c r="H177" s="31"/>
      <c r="O177" s="31"/>
      <c r="P177" s="31"/>
      <c r="Q177" s="31"/>
      <c r="R177" s="31"/>
      <c r="S177" s="31"/>
      <c r="T177" s="4"/>
      <c r="U177" s="4"/>
      <c r="V177" s="4"/>
      <c r="W177" s="4"/>
      <c r="X177" s="4"/>
    </row>
    <row r="178" spans="1:24">
      <c r="A178" s="4"/>
      <c r="B178" s="4"/>
      <c r="C178" s="4"/>
      <c r="H178" s="31"/>
      <c r="O178" s="31"/>
      <c r="P178" s="31"/>
      <c r="Q178" s="31"/>
      <c r="R178" s="31"/>
      <c r="S178" s="31"/>
      <c r="T178" s="4"/>
      <c r="U178" s="4"/>
      <c r="V178" s="4"/>
      <c r="W178" s="4"/>
      <c r="X178" s="4"/>
    </row>
  </sheetData>
  <sheetProtection formatColumns="0" formatRows="0"/>
  <conditionalFormatting sqref="K116:L127 M12:P23 M28:P35 N116:O127">
    <cfRule type="cellIs" dxfId="890" priority="136" operator="notEqual">
      <formula>0</formula>
    </cfRule>
    <cfRule type="containsBlanks" dxfId="889" priority="137">
      <formula>LEN(TRIM(K12))=0</formula>
    </cfRule>
  </conditionalFormatting>
  <conditionalFormatting sqref="K12:P23">
    <cfRule type="cellIs" dxfId="888" priority="135" operator="notEqual">
      <formula>K25</formula>
    </cfRule>
  </conditionalFormatting>
  <conditionalFormatting sqref="U132 W132">
    <cfRule type="cellIs" dxfId="887" priority="133" operator="notEqual">
      <formula>0</formula>
    </cfRule>
    <cfRule type="cellIs" dxfId="886" priority="134" operator="equal">
      <formula>0</formula>
    </cfRule>
  </conditionalFormatting>
  <conditionalFormatting sqref="U99 U77 U39:U44 U37 U25 U101:U106 U130 U128 U110:U113 U48:U50">
    <cfRule type="expression" dxfId="885" priority="130">
      <formula>ROUND($U25,0)&lt;&gt;$M25</formula>
    </cfRule>
  </conditionalFormatting>
  <conditionalFormatting sqref="X130 V130 V128 X128 V99 X99 X77 V77 V39:V44 V37 X37 X39:X44 X25 V25 V101:V106 X101:X106 X110:X113 V110:V113 X48:X50 V48:V50">
    <cfRule type="cellIs" dxfId="884" priority="131" operator="between">
      <formula>-0.5</formula>
      <formula>0.5</formula>
    </cfRule>
    <cfRule type="cellIs" dxfId="883" priority="132" operator="notBetween">
      <formula>-0.5</formula>
      <formula>0.5</formula>
    </cfRule>
  </conditionalFormatting>
  <conditionalFormatting sqref="U25 U37 U39:U44 U77 U99 U101:U106 U128 U130 U110:U113 U48:U50">
    <cfRule type="expression" dxfId="882" priority="129">
      <formula>ROUND($U25,0)=$M25</formula>
    </cfRule>
  </conditionalFormatting>
  <conditionalFormatting sqref="W25 W37 W39:W44 W77 W99 W128 W130 W101:W106 W110:W113 W48:W50">
    <cfRule type="expression" dxfId="881" priority="127">
      <formula>ROUND($W25,0)&lt;&gt;$O25</formula>
    </cfRule>
    <cfRule type="expression" dxfId="880" priority="128">
      <formula>ROUND($W25,0)=$O25</formula>
    </cfRule>
  </conditionalFormatting>
  <conditionalFormatting sqref="O134 K134:M134">
    <cfRule type="cellIs" dxfId="879" priority="125" operator="notEqual">
      <formula>0</formula>
    </cfRule>
    <cfRule type="cellIs" dxfId="878" priority="126" operator="equal">
      <formula>0</formula>
    </cfRule>
  </conditionalFormatting>
  <conditionalFormatting sqref="W77">
    <cfRule type="expression" dxfId="877" priority="124">
      <formula>ROUND($U77,0)&lt;&gt;$M77</formula>
    </cfRule>
  </conditionalFormatting>
  <conditionalFormatting sqref="W77">
    <cfRule type="expression" dxfId="876" priority="123">
      <formula>ROUND($U77,0)=$M77</formula>
    </cfRule>
  </conditionalFormatting>
  <conditionalFormatting sqref="W99">
    <cfRule type="expression" dxfId="875" priority="122">
      <formula>ROUND($U99,0)&lt;&gt;$M99</formula>
    </cfRule>
  </conditionalFormatting>
  <conditionalFormatting sqref="W99">
    <cfRule type="expression" dxfId="874" priority="121">
      <formula>ROUND($U99,0)=$M99</formula>
    </cfRule>
  </conditionalFormatting>
  <conditionalFormatting sqref="K87:L97 N87:O87 N88:N97 O88:O99">
    <cfRule type="cellIs" dxfId="873" priority="120" operator="notEqual">
      <formula>K101</formula>
    </cfRule>
  </conditionalFormatting>
  <conditionalFormatting sqref="P134">
    <cfRule type="cellIs" dxfId="872" priority="118" operator="notEqual">
      <formula>0</formula>
    </cfRule>
    <cfRule type="cellIs" dxfId="871" priority="119" operator="equal">
      <formula>0</formula>
    </cfRule>
  </conditionalFormatting>
  <conditionalFormatting sqref="K104:L110 N104:O104 N105:N110 O105:O112">
    <cfRule type="cellIs" dxfId="870" priority="116" operator="notEqual">
      <formula>0</formula>
    </cfRule>
    <cfRule type="containsBlanks" dxfId="869" priority="117">
      <formula>LEN(TRIM(K104))=0</formula>
    </cfRule>
  </conditionalFormatting>
  <conditionalFormatting sqref="K12:P23">
    <cfRule type="cellIs" dxfId="868" priority="115" operator="notEqual">
      <formula>K30</formula>
    </cfRule>
  </conditionalFormatting>
  <conditionalFormatting sqref="K87:L97 N87:O87 N88:N97 O88:O99">
    <cfRule type="cellIs" dxfId="867" priority="114" operator="notEqual">
      <formula>K106</formula>
    </cfRule>
  </conditionalFormatting>
  <conditionalFormatting sqref="K116:L118 N116:O118 O119:O127">
    <cfRule type="cellIs" dxfId="866" priority="113" operator="notEqual">
      <formula>K125</formula>
    </cfRule>
  </conditionalFormatting>
  <conditionalFormatting sqref="M28:P35">
    <cfRule type="cellIs" dxfId="865" priority="138" operator="notEqual">
      <formula>M42</formula>
    </cfRule>
  </conditionalFormatting>
  <conditionalFormatting sqref="K55:L75 K12:P23 K28:P35 N55:O75">
    <cfRule type="cellIs" dxfId="864" priority="111" operator="notEqual">
      <formula>0</formula>
    </cfRule>
    <cfRule type="containsBlanks" dxfId="863" priority="112">
      <formula>LEN(TRIM(K12))=0</formula>
    </cfRule>
  </conditionalFormatting>
  <conditionalFormatting sqref="K28:P35">
    <cfRule type="cellIs" dxfId="862" priority="110" operator="notEqual">
      <formula>K42</formula>
    </cfRule>
  </conditionalFormatting>
  <conditionalFormatting sqref="K42:L48 N42:O49 M50:P50">
    <cfRule type="cellIs" dxfId="861" priority="108" operator="notEqual">
      <formula>0</formula>
    </cfRule>
    <cfRule type="containsBlanks" dxfId="860" priority="109">
      <formula>LEN(TRIM(K42))=0</formula>
    </cfRule>
  </conditionalFormatting>
  <conditionalFormatting sqref="K55:L75 N55:O75">
    <cfRule type="cellIs" dxfId="859" priority="107" operator="notEqual">
      <formula>K77</formula>
    </cfRule>
  </conditionalFormatting>
  <conditionalFormatting sqref="L28:L35 L12:L23">
    <cfRule type="cellIs" dxfId="858" priority="105" operator="notEqual">
      <formula>0</formula>
    </cfRule>
    <cfRule type="containsBlanks" dxfId="857" priority="106">
      <formula>LEN(TRIM(L12))=0</formula>
    </cfRule>
  </conditionalFormatting>
  <conditionalFormatting sqref="L28:L35">
    <cfRule type="cellIs" dxfId="856" priority="104" operator="notEqual">
      <formula>L42</formula>
    </cfRule>
  </conditionalFormatting>
  <conditionalFormatting sqref="K28:P35">
    <cfRule type="cellIs" dxfId="855" priority="103" operator="notEqual">
      <formula>K51</formula>
    </cfRule>
  </conditionalFormatting>
  <conditionalFormatting sqref="K87:L97 N87:O87 N88:N97 O88:O99">
    <cfRule type="cellIs" dxfId="854" priority="101" operator="notEqual">
      <formula>0</formula>
    </cfRule>
    <cfRule type="containsBlanks" dxfId="853" priority="102">
      <formula>LEN(TRIM(K87))=0</formula>
    </cfRule>
  </conditionalFormatting>
  <conditionalFormatting sqref="U108:U109">
    <cfRule type="expression" dxfId="852" priority="98">
      <formula>ROUND($U108,0)&lt;&gt;$M108</formula>
    </cfRule>
  </conditionalFormatting>
  <conditionalFormatting sqref="V108:V109 X108:X109">
    <cfRule type="cellIs" dxfId="851" priority="99" operator="between">
      <formula>-0.5</formula>
      <formula>0.5</formula>
    </cfRule>
    <cfRule type="cellIs" dxfId="850" priority="100" operator="notBetween">
      <formula>-0.5</formula>
      <formula>0.5</formula>
    </cfRule>
  </conditionalFormatting>
  <conditionalFormatting sqref="U108:U109">
    <cfRule type="expression" dxfId="849" priority="97">
      <formula>ROUND($U108,0)=$M108</formula>
    </cfRule>
  </conditionalFormatting>
  <conditionalFormatting sqref="W108:W109">
    <cfRule type="expression" dxfId="848" priority="95">
      <formula>ROUND($W108,0)&lt;&gt;$O108</formula>
    </cfRule>
    <cfRule type="expression" dxfId="847" priority="96">
      <formula>ROUND($W108,0)=$O108</formula>
    </cfRule>
  </conditionalFormatting>
  <conditionalFormatting sqref="K120:L127 N120:O127">
    <cfRule type="cellIs" dxfId="846" priority="139" operator="notEqual">
      <formula>K128</formula>
    </cfRule>
  </conditionalFormatting>
  <conditionalFormatting sqref="K119:L119 N119:O119">
    <cfRule type="cellIs" dxfId="845" priority="140" operator="notEqual">
      <formula>#REF!</formula>
    </cfRule>
  </conditionalFormatting>
  <conditionalFormatting sqref="M28:M35">
    <cfRule type="cellIs" dxfId="844" priority="94" operator="notEqual">
      <formula>M41</formula>
    </cfRule>
  </conditionalFormatting>
  <conditionalFormatting sqref="M28:M35">
    <cfRule type="cellIs" dxfId="843" priority="93" operator="notEqual">
      <formula>M46</formula>
    </cfRule>
  </conditionalFormatting>
  <conditionalFormatting sqref="P28:P35">
    <cfRule type="cellIs" dxfId="842" priority="92" operator="notEqual">
      <formula>P41</formula>
    </cfRule>
  </conditionalFormatting>
  <conditionalFormatting sqref="P28:P35">
    <cfRule type="cellIs" dxfId="841" priority="91" operator="notEqual">
      <formula>P46</formula>
    </cfRule>
  </conditionalFormatting>
  <conditionalFormatting sqref="M42:M49">
    <cfRule type="cellIs" dxfId="840" priority="88" operator="notEqual">
      <formula>0</formula>
    </cfRule>
    <cfRule type="containsBlanks" dxfId="839" priority="89">
      <formula>LEN(TRIM(M42))=0</formula>
    </cfRule>
  </conditionalFormatting>
  <conditionalFormatting sqref="M42:M49">
    <cfRule type="cellIs" dxfId="838" priority="90" operator="notEqual">
      <formula>M56</formula>
    </cfRule>
  </conditionalFormatting>
  <conditionalFormatting sqref="M42:M49">
    <cfRule type="cellIs" dxfId="837" priority="86" operator="notEqual">
      <formula>0</formula>
    </cfRule>
    <cfRule type="containsBlanks" dxfId="836" priority="87">
      <formula>LEN(TRIM(M42))=0</formula>
    </cfRule>
  </conditionalFormatting>
  <conditionalFormatting sqref="M42:M49">
    <cfRule type="cellIs" dxfId="835" priority="85" operator="notEqual">
      <formula>M56</formula>
    </cfRule>
  </conditionalFormatting>
  <conditionalFormatting sqref="M42:M49">
    <cfRule type="cellIs" dxfId="834" priority="84" operator="notEqual">
      <formula>M65</formula>
    </cfRule>
  </conditionalFormatting>
  <conditionalFormatting sqref="M42:M49">
    <cfRule type="cellIs" dxfId="833" priority="83" operator="notEqual">
      <formula>M55</formula>
    </cfRule>
  </conditionalFormatting>
  <conditionalFormatting sqref="M42:M49">
    <cfRule type="cellIs" dxfId="832" priority="82" operator="notEqual">
      <formula>M60</formula>
    </cfRule>
  </conditionalFormatting>
  <conditionalFormatting sqref="P42:P49">
    <cfRule type="cellIs" dxfId="831" priority="79" operator="notEqual">
      <formula>0</formula>
    </cfRule>
    <cfRule type="containsBlanks" dxfId="830" priority="80">
      <formula>LEN(TRIM(P42))=0</formula>
    </cfRule>
  </conditionalFormatting>
  <conditionalFormatting sqref="P42:P49">
    <cfRule type="cellIs" dxfId="829" priority="81" operator="notEqual">
      <formula>P56</formula>
    </cfRule>
  </conditionalFormatting>
  <conditionalFormatting sqref="P42:P49">
    <cfRule type="cellIs" dxfId="828" priority="77" operator="notEqual">
      <formula>0</formula>
    </cfRule>
    <cfRule type="containsBlanks" dxfId="827" priority="78">
      <formula>LEN(TRIM(P42))=0</formula>
    </cfRule>
  </conditionalFormatting>
  <conditionalFormatting sqref="P42:P49">
    <cfRule type="cellIs" dxfId="826" priority="76" operator="notEqual">
      <formula>P56</formula>
    </cfRule>
  </conditionalFormatting>
  <conditionalFormatting sqref="P42:P49">
    <cfRule type="cellIs" dxfId="825" priority="75" operator="notEqual">
      <formula>P65</formula>
    </cfRule>
  </conditionalFormatting>
  <conditionalFormatting sqref="P42:P49">
    <cfRule type="cellIs" dxfId="824" priority="74" operator="notEqual">
      <formula>P55</formula>
    </cfRule>
  </conditionalFormatting>
  <conditionalFormatting sqref="P42:P49">
    <cfRule type="cellIs" dxfId="823" priority="73" operator="notEqual">
      <formula>P60</formula>
    </cfRule>
  </conditionalFormatting>
  <conditionalFormatting sqref="M55:M75">
    <cfRule type="cellIs" dxfId="822" priority="70" operator="notEqual">
      <formula>0</formula>
    </cfRule>
    <cfRule type="containsBlanks" dxfId="821" priority="71">
      <formula>LEN(TRIM(M55))=0</formula>
    </cfRule>
  </conditionalFormatting>
  <conditionalFormatting sqref="M55:M75">
    <cfRule type="cellIs" dxfId="820" priority="72" operator="notEqual">
      <formula>M69</formula>
    </cfRule>
  </conditionalFormatting>
  <conditionalFormatting sqref="M55:M75">
    <cfRule type="cellIs" dxfId="819" priority="68" operator="notEqual">
      <formula>0</formula>
    </cfRule>
    <cfRule type="containsBlanks" dxfId="818" priority="69">
      <formula>LEN(TRIM(M55))=0</formula>
    </cfRule>
  </conditionalFormatting>
  <conditionalFormatting sqref="M55:M75">
    <cfRule type="cellIs" dxfId="817" priority="67" operator="notEqual">
      <formula>M69</formula>
    </cfRule>
  </conditionalFormatting>
  <conditionalFormatting sqref="M55:M75">
    <cfRule type="cellIs" dxfId="816" priority="66" operator="notEqual">
      <formula>M78</formula>
    </cfRule>
  </conditionalFormatting>
  <conditionalFormatting sqref="M55:M75">
    <cfRule type="cellIs" dxfId="815" priority="65" operator="notEqual">
      <formula>M68</formula>
    </cfRule>
  </conditionalFormatting>
  <conditionalFormatting sqref="M55:M75">
    <cfRule type="cellIs" dxfId="814" priority="64" operator="notEqual">
      <formula>M73</formula>
    </cfRule>
  </conditionalFormatting>
  <conditionalFormatting sqref="P55:P75">
    <cfRule type="cellIs" dxfId="813" priority="61" operator="notEqual">
      <formula>0</formula>
    </cfRule>
    <cfRule type="containsBlanks" dxfId="812" priority="62">
      <formula>LEN(TRIM(P55))=0</formula>
    </cfRule>
  </conditionalFormatting>
  <conditionalFormatting sqref="P55:P75">
    <cfRule type="cellIs" dxfId="811" priority="63" operator="notEqual">
      <formula>P69</formula>
    </cfRule>
  </conditionalFormatting>
  <conditionalFormatting sqref="P55:P75">
    <cfRule type="cellIs" dxfId="810" priority="59" operator="notEqual">
      <formula>0</formula>
    </cfRule>
    <cfRule type="containsBlanks" dxfId="809" priority="60">
      <formula>LEN(TRIM(P55))=0</formula>
    </cfRule>
  </conditionalFormatting>
  <conditionalFormatting sqref="P55:P75">
    <cfRule type="cellIs" dxfId="808" priority="58" operator="notEqual">
      <formula>P69</formula>
    </cfRule>
  </conditionalFormatting>
  <conditionalFormatting sqref="P55:P75">
    <cfRule type="cellIs" dxfId="807" priority="57" operator="notEqual">
      <formula>P78</formula>
    </cfRule>
  </conditionalFormatting>
  <conditionalFormatting sqref="P55:P75">
    <cfRule type="cellIs" dxfId="806" priority="56" operator="notEqual">
      <formula>P68</formula>
    </cfRule>
  </conditionalFormatting>
  <conditionalFormatting sqref="P55:P75">
    <cfRule type="cellIs" dxfId="805" priority="55" operator="notEqual">
      <formula>P73</formula>
    </cfRule>
  </conditionalFormatting>
  <conditionalFormatting sqref="M87:M99">
    <cfRule type="cellIs" dxfId="804" priority="52" operator="notEqual">
      <formula>0</formula>
    </cfRule>
    <cfRule type="containsBlanks" dxfId="803" priority="53">
      <formula>LEN(TRIM(M87))=0</formula>
    </cfRule>
  </conditionalFormatting>
  <conditionalFormatting sqref="M87:M99">
    <cfRule type="cellIs" dxfId="802" priority="54" operator="notEqual">
      <formula>M101</formula>
    </cfRule>
  </conditionalFormatting>
  <conditionalFormatting sqref="M87:M99">
    <cfRule type="cellIs" dxfId="801" priority="50" operator="notEqual">
      <formula>0</formula>
    </cfRule>
    <cfRule type="containsBlanks" dxfId="800" priority="51">
      <formula>LEN(TRIM(M87))=0</formula>
    </cfRule>
  </conditionalFormatting>
  <conditionalFormatting sqref="M87:M99">
    <cfRule type="cellIs" dxfId="799" priority="49" operator="notEqual">
      <formula>M101</formula>
    </cfRule>
  </conditionalFormatting>
  <conditionalFormatting sqref="M87:M99">
    <cfRule type="cellIs" dxfId="798" priority="48" operator="notEqual">
      <formula>M110</formula>
    </cfRule>
  </conditionalFormatting>
  <conditionalFormatting sqref="M87:M99">
    <cfRule type="cellIs" dxfId="797" priority="47" operator="notEqual">
      <formula>M100</formula>
    </cfRule>
  </conditionalFormatting>
  <conditionalFormatting sqref="M87:M99">
    <cfRule type="cellIs" dxfId="796" priority="46" operator="notEqual">
      <formula>M105</formula>
    </cfRule>
  </conditionalFormatting>
  <conditionalFormatting sqref="P87:P99">
    <cfRule type="cellIs" dxfId="795" priority="43" operator="notEqual">
      <formula>0</formula>
    </cfRule>
    <cfRule type="containsBlanks" dxfId="794" priority="44">
      <formula>LEN(TRIM(P87))=0</formula>
    </cfRule>
  </conditionalFormatting>
  <conditionalFormatting sqref="P87:P99">
    <cfRule type="cellIs" dxfId="793" priority="45" operator="notEqual">
      <formula>P101</formula>
    </cfRule>
  </conditionalFormatting>
  <conditionalFormatting sqref="P87:P99">
    <cfRule type="cellIs" dxfId="792" priority="41" operator="notEqual">
      <formula>0</formula>
    </cfRule>
    <cfRule type="containsBlanks" dxfId="791" priority="42">
      <formula>LEN(TRIM(P87))=0</formula>
    </cfRule>
  </conditionalFormatting>
  <conditionalFormatting sqref="P87:P99">
    <cfRule type="cellIs" dxfId="790" priority="40" operator="notEqual">
      <formula>P101</formula>
    </cfRule>
  </conditionalFormatting>
  <conditionalFormatting sqref="P87:P99">
    <cfRule type="cellIs" dxfId="789" priority="39" operator="notEqual">
      <formula>P110</formula>
    </cfRule>
  </conditionalFormatting>
  <conditionalFormatting sqref="P87:P99">
    <cfRule type="cellIs" dxfId="788" priority="38" operator="notEqual">
      <formula>P100</formula>
    </cfRule>
  </conditionalFormatting>
  <conditionalFormatting sqref="P87:P99">
    <cfRule type="cellIs" dxfId="787" priority="37" operator="notEqual">
      <formula>P105</formula>
    </cfRule>
  </conditionalFormatting>
  <conditionalFormatting sqref="M104:M112">
    <cfRule type="cellIs" dxfId="786" priority="34" operator="notEqual">
      <formula>0</formula>
    </cfRule>
    <cfRule type="containsBlanks" dxfId="785" priority="35">
      <formula>LEN(TRIM(M104))=0</formula>
    </cfRule>
  </conditionalFormatting>
  <conditionalFormatting sqref="M104:M112">
    <cfRule type="cellIs" dxfId="784" priority="36" operator="notEqual">
      <formula>M118</formula>
    </cfRule>
  </conditionalFormatting>
  <conditionalFormatting sqref="M104:M112">
    <cfRule type="cellIs" dxfId="783" priority="32" operator="notEqual">
      <formula>0</formula>
    </cfRule>
    <cfRule type="containsBlanks" dxfId="782" priority="33">
      <formula>LEN(TRIM(M104))=0</formula>
    </cfRule>
  </conditionalFormatting>
  <conditionalFormatting sqref="M104:M112">
    <cfRule type="cellIs" dxfId="781" priority="31" operator="notEqual">
      <formula>M118</formula>
    </cfRule>
  </conditionalFormatting>
  <conditionalFormatting sqref="M104:M112">
    <cfRule type="cellIs" dxfId="780" priority="30" operator="notEqual">
      <formula>M127</formula>
    </cfRule>
  </conditionalFormatting>
  <conditionalFormatting sqref="M104:M112">
    <cfRule type="cellIs" dxfId="779" priority="29" operator="notEqual">
      <formula>M117</formula>
    </cfRule>
  </conditionalFormatting>
  <conditionalFormatting sqref="M104:M112">
    <cfRule type="cellIs" dxfId="778" priority="28" operator="notEqual">
      <formula>M122</formula>
    </cfRule>
  </conditionalFormatting>
  <conditionalFormatting sqref="P104:P112">
    <cfRule type="cellIs" dxfId="777" priority="25" operator="notEqual">
      <formula>0</formula>
    </cfRule>
    <cfRule type="containsBlanks" dxfId="776" priority="26">
      <formula>LEN(TRIM(P104))=0</formula>
    </cfRule>
  </conditionalFormatting>
  <conditionalFormatting sqref="P104:P112">
    <cfRule type="cellIs" dxfId="775" priority="27" operator="notEqual">
      <formula>P118</formula>
    </cfRule>
  </conditionalFormatting>
  <conditionalFormatting sqref="P104:P112">
    <cfRule type="cellIs" dxfId="774" priority="23" operator="notEqual">
      <formula>0</formula>
    </cfRule>
    <cfRule type="containsBlanks" dxfId="773" priority="24">
      <formula>LEN(TRIM(P104))=0</formula>
    </cfRule>
  </conditionalFormatting>
  <conditionalFormatting sqref="P104:P112">
    <cfRule type="cellIs" dxfId="772" priority="22" operator="notEqual">
      <formula>P118</formula>
    </cfRule>
  </conditionalFormatting>
  <conditionalFormatting sqref="P104:P112">
    <cfRule type="cellIs" dxfId="771" priority="21" operator="notEqual">
      <formula>P127</formula>
    </cfRule>
  </conditionalFormatting>
  <conditionalFormatting sqref="P104:P112">
    <cfRule type="cellIs" dxfId="770" priority="20" operator="notEqual">
      <formula>P117</formula>
    </cfRule>
  </conditionalFormatting>
  <conditionalFormatting sqref="P104:P112">
    <cfRule type="cellIs" dxfId="769" priority="19" operator="notEqual">
      <formula>P122</formula>
    </cfRule>
  </conditionalFormatting>
  <conditionalFormatting sqref="M116:M127">
    <cfRule type="cellIs" dxfId="768" priority="16" operator="notEqual">
      <formula>0</formula>
    </cfRule>
    <cfRule type="containsBlanks" dxfId="767" priority="17">
      <formula>LEN(TRIM(M116))=0</formula>
    </cfRule>
  </conditionalFormatting>
  <conditionalFormatting sqref="M116:M127">
    <cfRule type="cellIs" dxfId="766" priority="18" operator="notEqual">
      <formula>M130</formula>
    </cfRule>
  </conditionalFormatting>
  <conditionalFormatting sqref="M116:M127">
    <cfRule type="cellIs" dxfId="765" priority="14" operator="notEqual">
      <formula>0</formula>
    </cfRule>
    <cfRule type="containsBlanks" dxfId="764" priority="15">
      <formula>LEN(TRIM(M116))=0</formula>
    </cfRule>
  </conditionalFormatting>
  <conditionalFormatting sqref="M116:M127">
    <cfRule type="cellIs" dxfId="763" priority="13" operator="notEqual">
      <formula>M130</formula>
    </cfRule>
  </conditionalFormatting>
  <conditionalFormatting sqref="M116:M127">
    <cfRule type="cellIs" dxfId="762" priority="12" operator="notEqual">
      <formula>M139</formula>
    </cfRule>
  </conditionalFormatting>
  <conditionalFormatting sqref="M116:M127">
    <cfRule type="cellIs" dxfId="761" priority="11" operator="notEqual">
      <formula>M129</formula>
    </cfRule>
  </conditionalFormatting>
  <conditionalFormatting sqref="M116:M127">
    <cfRule type="cellIs" dxfId="760" priority="10" operator="notEqual">
      <formula>M134</formula>
    </cfRule>
  </conditionalFormatting>
  <conditionalFormatting sqref="P116:P127">
    <cfRule type="cellIs" dxfId="759" priority="7" operator="notEqual">
      <formula>0</formula>
    </cfRule>
    <cfRule type="containsBlanks" dxfId="758" priority="8">
      <formula>LEN(TRIM(P116))=0</formula>
    </cfRule>
  </conditionalFormatting>
  <conditionalFormatting sqref="P116:P127">
    <cfRule type="cellIs" dxfId="757" priority="9" operator="notEqual">
      <formula>P130</formula>
    </cfRule>
  </conditionalFormatting>
  <conditionalFormatting sqref="P116:P127">
    <cfRule type="cellIs" dxfId="756" priority="5" operator="notEqual">
      <formula>0</formula>
    </cfRule>
    <cfRule type="containsBlanks" dxfId="755" priority="6">
      <formula>LEN(TRIM(P116))=0</formula>
    </cfRule>
  </conditionalFormatting>
  <conditionalFormatting sqref="P116:P127">
    <cfRule type="cellIs" dxfId="754" priority="4" operator="notEqual">
      <formula>P130</formula>
    </cfRule>
  </conditionalFormatting>
  <conditionalFormatting sqref="P116:P127">
    <cfRule type="cellIs" dxfId="753" priority="3" operator="notEqual">
      <formula>P139</formula>
    </cfRule>
  </conditionalFormatting>
  <conditionalFormatting sqref="P116:P127">
    <cfRule type="cellIs" dxfId="752" priority="2" operator="notEqual">
      <formula>P129</formula>
    </cfRule>
  </conditionalFormatting>
  <conditionalFormatting sqref="P116:P127">
    <cfRule type="cellIs" dxfId="751" priority="1" operator="notEqual">
      <formula>P134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107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21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22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0</v>
      </c>
      <c r="G11" s="400"/>
      <c r="H11" s="203"/>
      <c r="I11" s="181"/>
      <c r="J11" s="204">
        <v>2230717.46</v>
      </c>
      <c r="K11" s="205">
        <v>0</v>
      </c>
      <c r="L11" s="206">
        <v>2230717.46</v>
      </c>
      <c r="M11" s="207"/>
      <c r="N11" s="205">
        <v>0</v>
      </c>
      <c r="O11" s="208">
        <v>2230717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586748.26</v>
      </c>
      <c r="K12" s="212">
        <v>0</v>
      </c>
      <c r="L12" s="213">
        <v>586748.26</v>
      </c>
      <c r="M12" s="214"/>
      <c r="N12" s="212">
        <v>0</v>
      </c>
      <c r="O12" s="215">
        <v>586748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28646</v>
      </c>
      <c r="K13" s="212">
        <v>0</v>
      </c>
      <c r="L13" s="213">
        <v>28646</v>
      </c>
      <c r="M13" s="214"/>
      <c r="N13" s="212">
        <v>0</v>
      </c>
      <c r="O13" s="215">
        <v>28646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130688</v>
      </c>
      <c r="K14" s="212">
        <v>0</v>
      </c>
      <c r="L14" s="213">
        <v>130688</v>
      </c>
      <c r="M14" s="214"/>
      <c r="N14" s="212">
        <v>0</v>
      </c>
      <c r="O14" s="215">
        <v>130688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0</v>
      </c>
      <c r="K15" s="212">
        <v>0</v>
      </c>
      <c r="L15" s="213">
        <v>0</v>
      </c>
      <c r="M15" s="214"/>
      <c r="N15" s="212">
        <v>0</v>
      </c>
      <c r="O15" s="215">
        <v>0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103421.22</v>
      </c>
      <c r="K17" s="212">
        <v>0</v>
      </c>
      <c r="L17" s="213">
        <v>103421.22</v>
      </c>
      <c r="M17" s="214"/>
      <c r="N17" s="212">
        <v>0</v>
      </c>
      <c r="O17" s="215">
        <v>103421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224169.03</v>
      </c>
      <c r="K18" s="226">
        <v>0</v>
      </c>
      <c r="L18" s="227">
        <v>224169.03</v>
      </c>
      <c r="M18" s="214"/>
      <c r="N18" s="226">
        <v>1296351</v>
      </c>
      <c r="O18" s="228">
        <v>1520520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3304389.9699999997</v>
      </c>
      <c r="K20" s="235">
        <v>0</v>
      </c>
      <c r="L20" s="236">
        <v>3304389</v>
      </c>
      <c r="M20" s="229"/>
      <c r="N20" s="235">
        <v>1296351</v>
      </c>
      <c r="O20" s="237">
        <v>4600740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9351897.1699999981</v>
      </c>
      <c r="K24" s="205">
        <v>0</v>
      </c>
      <c r="L24" s="242">
        <v>9351897.1699999981</v>
      </c>
      <c r="M24" s="214"/>
      <c r="N24" s="205">
        <v>0</v>
      </c>
      <c r="O24" s="208">
        <v>9351897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409153.02000000014</v>
      </c>
      <c r="K25" s="212">
        <v>0</v>
      </c>
      <c r="L25" s="213">
        <v>409153.02000000014</v>
      </c>
      <c r="M25" s="214"/>
      <c r="N25" s="212">
        <v>156321</v>
      </c>
      <c r="O25" s="215">
        <v>565474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625181.92999999993</v>
      </c>
      <c r="K26" s="212">
        <v>0</v>
      </c>
      <c r="L26" s="213">
        <v>625181.92999999993</v>
      </c>
      <c r="M26" s="214"/>
      <c r="N26" s="212">
        <v>0</v>
      </c>
      <c r="O26" s="215">
        <v>625182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1678963.83</v>
      </c>
      <c r="K27" s="212">
        <v>0</v>
      </c>
      <c r="L27" s="213">
        <v>1678963.83</v>
      </c>
      <c r="M27" s="214"/>
      <c r="N27" s="212">
        <v>0</v>
      </c>
      <c r="O27" s="215">
        <v>1678964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1175124.72</v>
      </c>
      <c r="K28" s="212">
        <v>0</v>
      </c>
      <c r="L28" s="213">
        <v>1175124.72</v>
      </c>
      <c r="M28" s="214"/>
      <c r="N28" s="212">
        <v>550864</v>
      </c>
      <c r="O28" s="215">
        <v>1725989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611038.88</v>
      </c>
      <c r="K29" s="212">
        <v>0</v>
      </c>
      <c r="L29" s="213">
        <v>611038.88</v>
      </c>
      <c r="M29" s="214"/>
      <c r="N29" s="212">
        <v>0</v>
      </c>
      <c r="O29" s="215">
        <v>611039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1096277.1000000001</v>
      </c>
      <c r="K30" s="226">
        <v>0</v>
      </c>
      <c r="L30" s="227">
        <v>1096277.1000000001</v>
      </c>
      <c r="M30" s="214"/>
      <c r="N30" s="226">
        <v>191916</v>
      </c>
      <c r="O30" s="228">
        <v>1288193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14947636.649999999</v>
      </c>
      <c r="K32" s="235">
        <v>0</v>
      </c>
      <c r="L32" s="236">
        <v>14947637</v>
      </c>
      <c r="M32" s="246"/>
      <c r="N32" s="235">
        <v>899101</v>
      </c>
      <c r="O32" s="237">
        <v>15846738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333</v>
      </c>
      <c r="E34" s="201"/>
      <c r="F34" s="180"/>
      <c r="G34" s="180"/>
      <c r="H34" s="180"/>
      <c r="I34" s="180"/>
      <c r="J34" s="249">
        <v>-11643246.68</v>
      </c>
      <c r="K34" s="250">
        <v>0</v>
      </c>
      <c r="L34" s="251">
        <v>-11643248</v>
      </c>
      <c r="M34" s="229"/>
      <c r="N34" s="250">
        <v>397250</v>
      </c>
      <c r="O34" s="252">
        <v>-11245998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7296815.3399999999</v>
      </c>
      <c r="K37" s="205">
        <v>0</v>
      </c>
      <c r="L37" s="206">
        <v>7296815.3399999999</v>
      </c>
      <c r="M37" s="210"/>
      <c r="N37" s="205">
        <v>0</v>
      </c>
      <c r="O37" s="208">
        <v>7296815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1250466.04</v>
      </c>
      <c r="K38" s="212">
        <v>0</v>
      </c>
      <c r="L38" s="213">
        <v>1250466.04</v>
      </c>
      <c r="M38" s="210"/>
      <c r="N38" s="256">
        <v>0</v>
      </c>
      <c r="O38" s="215">
        <v>1250466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1807249.5</v>
      </c>
      <c r="K39" s="212">
        <v>0</v>
      </c>
      <c r="L39" s="213">
        <v>1807249.5</v>
      </c>
      <c r="M39" s="210"/>
      <c r="N39" s="256">
        <v>0</v>
      </c>
      <c r="O39" s="215">
        <v>1807250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45524.020000000004</v>
      </c>
      <c r="K40" s="212">
        <v>0</v>
      </c>
      <c r="L40" s="213">
        <v>45524.020000000004</v>
      </c>
      <c r="M40" s="210"/>
      <c r="N40" s="256">
        <v>111250</v>
      </c>
      <c r="O40" s="215">
        <v>156774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-458.44</v>
      </c>
      <c r="K44" s="212">
        <v>0</v>
      </c>
      <c r="L44" s="213">
        <v>-458.44</v>
      </c>
      <c r="M44" s="210"/>
      <c r="N44" s="256">
        <v>-581350</v>
      </c>
      <c r="O44" s="215">
        <v>-581808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10399596.459999999</v>
      </c>
      <c r="K47" s="250">
        <v>0</v>
      </c>
      <c r="L47" s="251">
        <v>10399597</v>
      </c>
      <c r="M47" s="182"/>
      <c r="N47" s="250">
        <v>-470100</v>
      </c>
      <c r="O47" s="252">
        <v>9929497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-1243650.2200000007</v>
      </c>
      <c r="K50" s="250">
        <v>0</v>
      </c>
      <c r="L50" s="251">
        <v>-1243651</v>
      </c>
      <c r="M50" s="182"/>
      <c r="N50" s="250">
        <v>-72850</v>
      </c>
      <c r="O50" s="252">
        <v>-1316501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5230175</v>
      </c>
      <c r="K52" s="205">
        <v>0</v>
      </c>
      <c r="L52" s="206">
        <v>5230175</v>
      </c>
      <c r="M52" s="210"/>
      <c r="N52" s="205">
        <v>0</v>
      </c>
      <c r="O52" s="208">
        <v>5230175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1237960.01</v>
      </c>
      <c r="K53" s="212">
        <v>0</v>
      </c>
      <c r="L53" s="213">
        <v>1237960.01</v>
      </c>
      <c r="M53" s="214"/>
      <c r="N53" s="212">
        <v>0</v>
      </c>
      <c r="O53" s="215">
        <v>1237960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6468135.0099999998</v>
      </c>
      <c r="K57" s="235">
        <v>0</v>
      </c>
      <c r="L57" s="237">
        <v>6468135</v>
      </c>
      <c r="M57" s="246"/>
      <c r="N57" s="235">
        <v>0</v>
      </c>
      <c r="O57" s="237">
        <v>6468135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5224484.7899999991</v>
      </c>
      <c r="K59" s="250">
        <v>0</v>
      </c>
      <c r="L59" s="252">
        <v>5224484</v>
      </c>
      <c r="M59" s="265"/>
      <c r="N59" s="250">
        <v>-72850</v>
      </c>
      <c r="O59" s="252">
        <v>5151634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25079917</v>
      </c>
      <c r="M61" s="210"/>
      <c r="N61" s="269">
        <v>4046833</v>
      </c>
      <c r="O61" s="213">
        <v>29126750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25079917</v>
      </c>
      <c r="M64" s="265"/>
      <c r="N64" s="277">
        <v>4046833</v>
      </c>
      <c r="O64" s="277">
        <v>29126750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30304401</v>
      </c>
      <c r="M66" s="265"/>
      <c r="N66" s="277">
        <v>3973983</v>
      </c>
      <c r="O66" s="277">
        <v>34278384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1</v>
      </c>
      <c r="M69" s="90"/>
      <c r="N69" s="92">
        <v>0</v>
      </c>
      <c r="O69" s="92">
        <v>0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547" priority="29" operator="notEqual">
      <formula>0</formula>
    </cfRule>
    <cfRule type="cellIs" dxfId="546" priority="30" operator="equal">
      <formula>0</formula>
    </cfRule>
  </conditionalFormatting>
  <conditionalFormatting sqref="F11:G11 N62 N17:N18 N11:N15 L16 F17:G17 N24:N30 N37:N45 N52:N55">
    <cfRule type="containsBlanks" dxfId="545" priority="25">
      <formula>LEN(TRIM(F11))=0</formula>
    </cfRule>
    <cfRule type="cellIs" dxfId="544" priority="26" operator="notEqual">
      <formula>0</formula>
    </cfRule>
  </conditionalFormatting>
  <conditionalFormatting sqref="N11">
    <cfRule type="cellIs" dxfId="543" priority="24" operator="notEqual">
      <formula>N20</formula>
    </cfRule>
  </conditionalFormatting>
  <conditionalFormatting sqref="O69">
    <cfRule type="cellIs" dxfId="542" priority="20" operator="notEqual">
      <formula>0</formula>
    </cfRule>
    <cfRule type="cellIs" dxfId="541" priority="21" operator="equal">
      <formula>0</formula>
    </cfRule>
  </conditionalFormatting>
  <conditionalFormatting sqref="K11:K15 K17:K18">
    <cfRule type="containsBlanks" dxfId="540" priority="18">
      <formula>LEN(TRIM(K11))=0</formula>
    </cfRule>
    <cfRule type="cellIs" dxfId="539" priority="19" operator="notEqual">
      <formula>0</formula>
    </cfRule>
  </conditionalFormatting>
  <conditionalFormatting sqref="K11:K15 K17:K18">
    <cfRule type="cellIs" dxfId="538" priority="17" operator="notEqual">
      <formula>K20</formula>
    </cfRule>
  </conditionalFormatting>
  <conditionalFormatting sqref="K16">
    <cfRule type="containsBlanks" dxfId="537" priority="15">
      <formula>LEN(TRIM(K16))=0</formula>
    </cfRule>
    <cfRule type="cellIs" dxfId="536" priority="16" operator="notEqual">
      <formula>0</formula>
    </cfRule>
  </conditionalFormatting>
  <conditionalFormatting sqref="K52 K37 K24">
    <cfRule type="containsBlanks" dxfId="535" priority="13">
      <formula>LEN(TRIM(K24))=0</formula>
    </cfRule>
    <cfRule type="cellIs" dxfId="534" priority="14" operator="notEqual">
      <formula>0</formula>
    </cfRule>
  </conditionalFormatting>
  <conditionalFormatting sqref="K52 K37 K24">
    <cfRule type="cellIs" dxfId="533" priority="12" operator="notEqual">
      <formula>K33</formula>
    </cfRule>
  </conditionalFormatting>
  <conditionalFormatting sqref="K53:K55 K38:K45 K25:K30">
    <cfRule type="containsBlanks" dxfId="532" priority="10">
      <formula>LEN(TRIM(K25))=0</formula>
    </cfRule>
    <cfRule type="cellIs" dxfId="531" priority="11" operator="notEqual">
      <formula>0</formula>
    </cfRule>
  </conditionalFormatting>
  <conditionalFormatting sqref="K53:K55 K38:K45 K25:K30">
    <cfRule type="cellIs" dxfId="530" priority="9" operator="notEqual">
      <formula>K34</formula>
    </cfRule>
  </conditionalFormatting>
  <conditionalFormatting sqref="N24">
    <cfRule type="cellIs" dxfId="529" priority="8" operator="notEqual">
      <formula>N33</formula>
    </cfRule>
  </conditionalFormatting>
  <conditionalFormatting sqref="N37">
    <cfRule type="cellIs" dxfId="528" priority="7" operator="notEqual">
      <formula>N46</formula>
    </cfRule>
  </conditionalFormatting>
  <conditionalFormatting sqref="N52">
    <cfRule type="cellIs" dxfId="527" priority="6" operator="notEqual">
      <formula>N61</formula>
    </cfRule>
  </conditionalFormatting>
  <conditionalFormatting sqref="J69">
    <cfRule type="cellIs" dxfId="526" priority="4" operator="notEqual">
      <formula>0</formula>
    </cfRule>
    <cfRule type="cellIs" dxfId="525" priority="5" operator="equal">
      <formula>0</formula>
    </cfRule>
  </conditionalFormatting>
  <conditionalFormatting sqref="J62 J16">
    <cfRule type="containsBlanks" dxfId="524" priority="2">
      <formula>LEN(TRIM(J16))=0</formula>
    </cfRule>
    <cfRule type="cellIs" dxfId="523" priority="3" operator="notEqual">
      <formula>0</formula>
    </cfRule>
  </conditionalFormatting>
  <conditionalFormatting sqref="L62">
    <cfRule type="cellIs" dxfId="522" priority="1" operator="notEqual">
      <formula>0</formula>
    </cfRule>
  </conditionalFormatting>
  <printOptions horizontalCentered="1"/>
  <pageMargins left="0.7" right="0.7" top="0.75" bottom="0.75" header="0.5" footer="0.5"/>
  <pageSetup scale="4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109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4085942.11</v>
      </c>
      <c r="G11" s="400"/>
      <c r="H11" s="203"/>
      <c r="I11" s="181"/>
      <c r="J11" s="204">
        <v>4530131.84</v>
      </c>
      <c r="K11" s="205">
        <v>0</v>
      </c>
      <c r="L11" s="206">
        <v>4530131.84</v>
      </c>
      <c r="M11" s="207"/>
      <c r="N11" s="205">
        <v>0</v>
      </c>
      <c r="O11" s="208">
        <v>4530132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2354020.5699999998</v>
      </c>
      <c r="K12" s="212">
        <v>0</v>
      </c>
      <c r="L12" s="213">
        <v>2354020.5699999998</v>
      </c>
      <c r="M12" s="214"/>
      <c r="N12" s="212">
        <v>0</v>
      </c>
      <c r="O12" s="215">
        <v>2354021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180000</v>
      </c>
      <c r="K13" s="212">
        <v>0</v>
      </c>
      <c r="L13" s="213">
        <v>180000</v>
      </c>
      <c r="M13" s="214"/>
      <c r="N13" s="212">
        <v>0</v>
      </c>
      <c r="O13" s="215">
        <v>180000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2297628.66</v>
      </c>
      <c r="K14" s="212">
        <v>0</v>
      </c>
      <c r="L14" s="213">
        <v>2297628.66</v>
      </c>
      <c r="M14" s="214"/>
      <c r="N14" s="212">
        <v>0</v>
      </c>
      <c r="O14" s="215">
        <v>2297629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38255.79</v>
      </c>
      <c r="K15" s="212">
        <v>0</v>
      </c>
      <c r="L15" s="213">
        <v>38255.79</v>
      </c>
      <c r="M15" s="214"/>
      <c r="N15" s="212">
        <v>0</v>
      </c>
      <c r="O15" s="215">
        <v>38256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555133.68999999994</v>
      </c>
      <c r="G17" s="400"/>
      <c r="H17" s="220"/>
      <c r="I17" s="201"/>
      <c r="J17" s="211">
        <v>1500552.1099999999</v>
      </c>
      <c r="K17" s="212">
        <v>0</v>
      </c>
      <c r="L17" s="213">
        <v>1500552.1099999999</v>
      </c>
      <c r="M17" s="214"/>
      <c r="N17" s="212">
        <v>0</v>
      </c>
      <c r="O17" s="215">
        <v>1500552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148423.60999999999</v>
      </c>
      <c r="K18" s="226">
        <v>0</v>
      </c>
      <c r="L18" s="227">
        <v>148423.60999999999</v>
      </c>
      <c r="M18" s="214"/>
      <c r="N18" s="226">
        <v>1149594</v>
      </c>
      <c r="O18" s="228">
        <v>1298018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11049012.579999998</v>
      </c>
      <c r="K20" s="235">
        <v>0</v>
      </c>
      <c r="L20" s="236">
        <v>11049014</v>
      </c>
      <c r="M20" s="229"/>
      <c r="N20" s="235">
        <v>1149594</v>
      </c>
      <c r="O20" s="237">
        <v>12198608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28154953.23</v>
      </c>
      <c r="K24" s="205">
        <v>0</v>
      </c>
      <c r="L24" s="242">
        <v>28154953.23</v>
      </c>
      <c r="M24" s="214"/>
      <c r="N24" s="205">
        <v>0</v>
      </c>
      <c r="O24" s="208">
        <v>28154953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6178952.9999999991</v>
      </c>
      <c r="K25" s="212">
        <v>0</v>
      </c>
      <c r="L25" s="213">
        <v>6178952.9999999991</v>
      </c>
      <c r="M25" s="214"/>
      <c r="N25" s="212">
        <v>1988925</v>
      </c>
      <c r="O25" s="215">
        <v>8167878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1844743.23</v>
      </c>
      <c r="K26" s="212">
        <v>0</v>
      </c>
      <c r="L26" s="213">
        <v>1844743.23</v>
      </c>
      <c r="M26" s="214"/>
      <c r="N26" s="212">
        <v>0</v>
      </c>
      <c r="O26" s="215">
        <v>1844743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2501953.85</v>
      </c>
      <c r="K27" s="212">
        <v>0</v>
      </c>
      <c r="L27" s="213">
        <v>2501953.85</v>
      </c>
      <c r="M27" s="214"/>
      <c r="N27" s="212">
        <v>0</v>
      </c>
      <c r="O27" s="215">
        <v>2501954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1097484.6199999996</v>
      </c>
      <c r="K28" s="212">
        <v>0</v>
      </c>
      <c r="L28" s="213">
        <v>1097484.6199999996</v>
      </c>
      <c r="M28" s="214"/>
      <c r="N28" s="212">
        <v>1057036</v>
      </c>
      <c r="O28" s="215">
        <v>2154521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29420921.02</v>
      </c>
      <c r="K29" s="212">
        <v>0</v>
      </c>
      <c r="L29" s="213">
        <v>29420921.02</v>
      </c>
      <c r="M29" s="214"/>
      <c r="N29" s="212">
        <v>0</v>
      </c>
      <c r="O29" s="215">
        <v>29420921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4092986.6</v>
      </c>
      <c r="K30" s="226">
        <v>0</v>
      </c>
      <c r="L30" s="227">
        <v>4092986.6</v>
      </c>
      <c r="M30" s="214"/>
      <c r="N30" s="226">
        <v>0</v>
      </c>
      <c r="O30" s="228">
        <v>4092987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73291995.549999982</v>
      </c>
      <c r="K32" s="235">
        <v>0</v>
      </c>
      <c r="L32" s="236">
        <v>73291996</v>
      </c>
      <c r="M32" s="246"/>
      <c r="N32" s="235">
        <v>3045961</v>
      </c>
      <c r="O32" s="237">
        <v>76337957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-62242982.969999984</v>
      </c>
      <c r="K34" s="250">
        <v>0</v>
      </c>
      <c r="L34" s="251">
        <v>-62242982</v>
      </c>
      <c r="M34" s="229"/>
      <c r="N34" s="250">
        <v>-1896367</v>
      </c>
      <c r="O34" s="252">
        <v>-64139349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22448275.399999999</v>
      </c>
      <c r="K37" s="205">
        <v>0</v>
      </c>
      <c r="L37" s="206">
        <v>22448275.399999999</v>
      </c>
      <c r="M37" s="210"/>
      <c r="N37" s="205">
        <v>0</v>
      </c>
      <c r="O37" s="208">
        <v>22448275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8432382.6499999985</v>
      </c>
      <c r="K38" s="212">
        <v>0</v>
      </c>
      <c r="L38" s="213">
        <v>8432382.6499999985</v>
      </c>
      <c r="M38" s="210"/>
      <c r="N38" s="256">
        <v>0</v>
      </c>
      <c r="O38" s="215">
        <v>8432383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74032.23000000001</v>
      </c>
      <c r="K39" s="212">
        <v>0</v>
      </c>
      <c r="L39" s="213">
        <v>74032.23000000001</v>
      </c>
      <c r="M39" s="210"/>
      <c r="N39" s="256">
        <v>0</v>
      </c>
      <c r="O39" s="215">
        <v>74032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143773.29999999999</v>
      </c>
      <c r="K40" s="212">
        <v>0</v>
      </c>
      <c r="L40" s="213">
        <v>143773.29999999999</v>
      </c>
      <c r="M40" s="210"/>
      <c r="N40" s="256">
        <v>1728509</v>
      </c>
      <c r="O40" s="215">
        <v>1872282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21855553.099999998</v>
      </c>
      <c r="K42" s="212">
        <v>0</v>
      </c>
      <c r="L42" s="213">
        <v>21855553.099999998</v>
      </c>
      <c r="M42" s="210"/>
      <c r="N42" s="256">
        <v>0</v>
      </c>
      <c r="O42" s="215">
        <v>21855553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2014</v>
      </c>
      <c r="K43" s="212">
        <v>0</v>
      </c>
      <c r="L43" s="213">
        <v>2014</v>
      </c>
      <c r="M43" s="210"/>
      <c r="N43" s="256">
        <v>0</v>
      </c>
      <c r="O43" s="215">
        <v>2014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-171278.95</v>
      </c>
      <c r="K44" s="212">
        <v>0</v>
      </c>
      <c r="L44" s="213">
        <v>-171278.95</v>
      </c>
      <c r="M44" s="210"/>
      <c r="N44" s="256">
        <v>0</v>
      </c>
      <c r="O44" s="215">
        <v>-171279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52784751.729999989</v>
      </c>
      <c r="K47" s="250">
        <v>0</v>
      </c>
      <c r="L47" s="251">
        <v>52784751</v>
      </c>
      <c r="M47" s="182"/>
      <c r="N47" s="250">
        <v>1728509</v>
      </c>
      <c r="O47" s="252">
        <v>54513260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-9458231.2399999946</v>
      </c>
      <c r="K50" s="250">
        <v>0</v>
      </c>
      <c r="L50" s="251">
        <v>-9458231</v>
      </c>
      <c r="M50" s="182"/>
      <c r="N50" s="250">
        <v>-167858</v>
      </c>
      <c r="O50" s="252">
        <v>-9626089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2513274</v>
      </c>
      <c r="K52" s="205">
        <v>0</v>
      </c>
      <c r="L52" s="206">
        <v>2513274</v>
      </c>
      <c r="M52" s="210"/>
      <c r="N52" s="205">
        <v>0</v>
      </c>
      <c r="O52" s="208">
        <v>2513274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-54109.090000000084</v>
      </c>
      <c r="K53" s="212">
        <v>0</v>
      </c>
      <c r="L53" s="213">
        <v>-54109.090000000084</v>
      </c>
      <c r="M53" s="214"/>
      <c r="N53" s="212">
        <v>0</v>
      </c>
      <c r="O53" s="215">
        <v>-54109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2459164.91</v>
      </c>
      <c r="K57" s="235">
        <v>0</v>
      </c>
      <c r="L57" s="237">
        <v>2459165</v>
      </c>
      <c r="M57" s="246"/>
      <c r="N57" s="235">
        <v>0</v>
      </c>
      <c r="O57" s="237">
        <v>2459165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-6999066.3299999945</v>
      </c>
      <c r="K59" s="250">
        <v>0</v>
      </c>
      <c r="L59" s="252">
        <v>-6999066</v>
      </c>
      <c r="M59" s="265"/>
      <c r="N59" s="250">
        <v>-167858</v>
      </c>
      <c r="O59" s="252">
        <v>-7166924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94900586</v>
      </c>
      <c r="M61" s="210"/>
      <c r="N61" s="269">
        <v>33372394</v>
      </c>
      <c r="O61" s="213">
        <v>128272980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/>
      <c r="M62" s="210"/>
      <c r="N62" s="260">
        <v>0</v>
      </c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94900586</v>
      </c>
      <c r="M64" s="265"/>
      <c r="N64" s="277">
        <v>33372394</v>
      </c>
      <c r="O64" s="277">
        <v>128272980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87901520</v>
      </c>
      <c r="M66" s="265"/>
      <c r="N66" s="277">
        <v>33204536</v>
      </c>
      <c r="O66" s="277">
        <v>121106056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2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521" priority="29" operator="notEqual">
      <formula>0</formula>
    </cfRule>
    <cfRule type="cellIs" dxfId="520" priority="30" operator="equal">
      <formula>0</formula>
    </cfRule>
  </conditionalFormatting>
  <conditionalFormatting sqref="F11:G11 N62 N17:N18 N11:N15 L16 F17:G17 N24:N30 N37:N45 N52:N55">
    <cfRule type="containsBlanks" dxfId="519" priority="25">
      <formula>LEN(TRIM(F11))=0</formula>
    </cfRule>
    <cfRule type="cellIs" dxfId="518" priority="26" operator="notEqual">
      <formula>0</formula>
    </cfRule>
  </conditionalFormatting>
  <conditionalFormatting sqref="N11">
    <cfRule type="cellIs" dxfId="517" priority="24" operator="notEqual">
      <formula>N20</formula>
    </cfRule>
  </conditionalFormatting>
  <conditionalFormatting sqref="O69">
    <cfRule type="cellIs" dxfId="516" priority="20" operator="notEqual">
      <formula>0</formula>
    </cfRule>
    <cfRule type="cellIs" dxfId="515" priority="21" operator="equal">
      <formula>0</formula>
    </cfRule>
  </conditionalFormatting>
  <conditionalFormatting sqref="K11:K15 K17:K18">
    <cfRule type="containsBlanks" dxfId="514" priority="18">
      <formula>LEN(TRIM(K11))=0</formula>
    </cfRule>
    <cfRule type="cellIs" dxfId="513" priority="19" operator="notEqual">
      <formula>0</formula>
    </cfRule>
  </conditionalFormatting>
  <conditionalFormatting sqref="K11:K15 K17:K18">
    <cfRule type="cellIs" dxfId="512" priority="17" operator="notEqual">
      <formula>K20</formula>
    </cfRule>
  </conditionalFormatting>
  <conditionalFormatting sqref="K16">
    <cfRule type="containsBlanks" dxfId="511" priority="15">
      <formula>LEN(TRIM(K16))=0</formula>
    </cfRule>
    <cfRule type="cellIs" dxfId="510" priority="16" operator="notEqual">
      <formula>0</formula>
    </cfRule>
  </conditionalFormatting>
  <conditionalFormatting sqref="K52 K37 K24">
    <cfRule type="containsBlanks" dxfId="509" priority="13">
      <formula>LEN(TRIM(K24))=0</formula>
    </cfRule>
    <cfRule type="cellIs" dxfId="508" priority="14" operator="notEqual">
      <formula>0</formula>
    </cfRule>
  </conditionalFormatting>
  <conditionalFormatting sqref="K52 K37 K24">
    <cfRule type="cellIs" dxfId="507" priority="12" operator="notEqual">
      <formula>K33</formula>
    </cfRule>
  </conditionalFormatting>
  <conditionalFormatting sqref="K53:K55 K38:K45 K25:K30">
    <cfRule type="containsBlanks" dxfId="506" priority="10">
      <formula>LEN(TRIM(K25))=0</formula>
    </cfRule>
    <cfRule type="cellIs" dxfId="505" priority="11" operator="notEqual">
      <formula>0</formula>
    </cfRule>
  </conditionalFormatting>
  <conditionalFormatting sqref="K53:K55 K38:K45 K25:K30">
    <cfRule type="cellIs" dxfId="504" priority="9" operator="notEqual">
      <formula>K34</formula>
    </cfRule>
  </conditionalFormatting>
  <conditionalFormatting sqref="N24">
    <cfRule type="cellIs" dxfId="503" priority="8" operator="notEqual">
      <formula>N33</formula>
    </cfRule>
  </conditionalFormatting>
  <conditionalFormatting sqref="N37">
    <cfRule type="cellIs" dxfId="502" priority="7" operator="notEqual">
      <formula>N46</formula>
    </cfRule>
  </conditionalFormatting>
  <conditionalFormatting sqref="N52">
    <cfRule type="cellIs" dxfId="501" priority="6" operator="notEqual">
      <formula>N61</formula>
    </cfRule>
  </conditionalFormatting>
  <conditionalFormatting sqref="J69">
    <cfRule type="cellIs" dxfId="500" priority="4" operator="notEqual">
      <formula>0</formula>
    </cfRule>
    <cfRule type="cellIs" dxfId="499" priority="5" operator="equal">
      <formula>0</formula>
    </cfRule>
  </conditionalFormatting>
  <conditionalFormatting sqref="J62 J16">
    <cfRule type="containsBlanks" dxfId="498" priority="2">
      <formula>LEN(TRIM(J16))=0</formula>
    </cfRule>
    <cfRule type="cellIs" dxfId="497" priority="3" operator="notEqual">
      <formula>0</formula>
    </cfRule>
  </conditionalFormatting>
  <conditionalFormatting sqref="L62">
    <cfRule type="cellIs" dxfId="496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0" width="19" style="30" customWidth="1"/>
    <col min="11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110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20746989.039999999</v>
      </c>
      <c r="G11" s="400"/>
      <c r="H11" s="203"/>
      <c r="I11" s="181"/>
      <c r="J11" s="204">
        <v>41851879.359999999</v>
      </c>
      <c r="K11" s="205">
        <v>0</v>
      </c>
      <c r="L11" s="206">
        <v>41851879.359999999</v>
      </c>
      <c r="M11" s="207"/>
      <c r="N11" s="205">
        <v>0</v>
      </c>
      <c r="O11" s="208">
        <v>41851879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4719118.6300000027</v>
      </c>
      <c r="K12" s="212">
        <v>0</v>
      </c>
      <c r="L12" s="213">
        <v>4719118.6300000027</v>
      </c>
      <c r="M12" s="214"/>
      <c r="N12" s="212">
        <v>0</v>
      </c>
      <c r="O12" s="215">
        <v>4719119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1774476.9200000002</v>
      </c>
      <c r="K13" s="212">
        <v>0</v>
      </c>
      <c r="L13" s="213">
        <v>1774476.9200000002</v>
      </c>
      <c r="M13" s="214"/>
      <c r="N13" s="212">
        <v>0</v>
      </c>
      <c r="O13" s="215">
        <v>1774477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614536.85</v>
      </c>
      <c r="K14" s="212">
        <v>0</v>
      </c>
      <c r="L14" s="213">
        <v>614536.85</v>
      </c>
      <c r="M14" s="214"/>
      <c r="N14" s="212">
        <v>3343198</v>
      </c>
      <c r="O14" s="215">
        <v>3957735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465052</v>
      </c>
      <c r="K15" s="212">
        <v>0</v>
      </c>
      <c r="L15" s="213">
        <v>465052</v>
      </c>
      <c r="M15" s="214"/>
      <c r="N15" s="212">
        <v>0</v>
      </c>
      <c r="O15" s="215">
        <v>465052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1686016.78</v>
      </c>
      <c r="G17" s="400"/>
      <c r="H17" s="220"/>
      <c r="I17" s="201"/>
      <c r="J17" s="211">
        <v>6794721.4799999986</v>
      </c>
      <c r="K17" s="212">
        <v>0</v>
      </c>
      <c r="L17" s="213">
        <v>6794721.4799999986</v>
      </c>
      <c r="M17" s="214"/>
      <c r="N17" s="212">
        <v>0</v>
      </c>
      <c r="O17" s="215">
        <v>6794721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1834377.9</v>
      </c>
      <c r="K18" s="226">
        <v>0</v>
      </c>
      <c r="L18" s="227">
        <v>1834377.9</v>
      </c>
      <c r="M18" s="214"/>
      <c r="N18" s="226">
        <v>4148991</v>
      </c>
      <c r="O18" s="228">
        <v>5983369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58054163.140000001</v>
      </c>
      <c r="K20" s="235">
        <v>0</v>
      </c>
      <c r="L20" s="236">
        <v>58054163</v>
      </c>
      <c r="M20" s="229"/>
      <c r="N20" s="235">
        <v>7492189</v>
      </c>
      <c r="O20" s="237">
        <v>65546352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98137946.619999975</v>
      </c>
      <c r="K24" s="205">
        <v>0</v>
      </c>
      <c r="L24" s="242">
        <v>98137946.619999975</v>
      </c>
      <c r="M24" s="214"/>
      <c r="N24" s="205">
        <v>605369</v>
      </c>
      <c r="O24" s="208">
        <v>98743316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41815986.300000012</v>
      </c>
      <c r="K25" s="212">
        <v>0</v>
      </c>
      <c r="L25" s="213">
        <v>41815986.300000012</v>
      </c>
      <c r="M25" s="214"/>
      <c r="N25" s="212">
        <v>2848183</v>
      </c>
      <c r="O25" s="215">
        <v>44664169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4099273.4999999995</v>
      </c>
      <c r="K26" s="212">
        <v>0</v>
      </c>
      <c r="L26" s="213">
        <v>4099273.4999999995</v>
      </c>
      <c r="M26" s="214"/>
      <c r="N26" s="212">
        <v>0</v>
      </c>
      <c r="O26" s="215">
        <v>4099274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14308121.799999999</v>
      </c>
      <c r="K27" s="212">
        <v>0</v>
      </c>
      <c r="L27" s="213">
        <v>14308121.799999999</v>
      </c>
      <c r="M27" s="214"/>
      <c r="N27" s="212">
        <v>0</v>
      </c>
      <c r="O27" s="215">
        <v>14308122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10701558.039999999</v>
      </c>
      <c r="K28" s="212">
        <v>314597</v>
      </c>
      <c r="L28" s="213">
        <v>11016155.039999999</v>
      </c>
      <c r="M28" s="214"/>
      <c r="N28" s="212">
        <v>2023995</v>
      </c>
      <c r="O28" s="215">
        <v>13040150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21691103.510000002</v>
      </c>
      <c r="K29" s="212">
        <v>0</v>
      </c>
      <c r="L29" s="213">
        <v>21691103.510000002</v>
      </c>
      <c r="M29" s="214"/>
      <c r="N29" s="212">
        <v>0</v>
      </c>
      <c r="O29" s="215">
        <v>21691104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10315706.42</v>
      </c>
      <c r="K30" s="226">
        <v>0</v>
      </c>
      <c r="L30" s="227">
        <v>10315706.42</v>
      </c>
      <c r="M30" s="214"/>
      <c r="N30" s="226">
        <v>921448</v>
      </c>
      <c r="O30" s="228">
        <v>11237154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201069696.18999997</v>
      </c>
      <c r="K32" s="235">
        <v>314597</v>
      </c>
      <c r="L32" s="236">
        <v>201384294</v>
      </c>
      <c r="M32" s="246"/>
      <c r="N32" s="235">
        <v>6398995</v>
      </c>
      <c r="O32" s="237">
        <v>207783289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333</v>
      </c>
      <c r="E34" s="201"/>
      <c r="F34" s="180"/>
      <c r="G34" s="180"/>
      <c r="H34" s="180"/>
      <c r="I34" s="180"/>
      <c r="J34" s="249">
        <v>-143015533.04999995</v>
      </c>
      <c r="K34" s="250">
        <v>-314597</v>
      </c>
      <c r="L34" s="251">
        <v>-143330131</v>
      </c>
      <c r="M34" s="229"/>
      <c r="N34" s="250">
        <v>1093194</v>
      </c>
      <c r="O34" s="252">
        <v>-142236937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76804154.260000005</v>
      </c>
      <c r="K37" s="205">
        <v>-9892356.5999999996</v>
      </c>
      <c r="L37" s="206">
        <v>66911797.660000004</v>
      </c>
      <c r="M37" s="210"/>
      <c r="N37" s="205">
        <v>0</v>
      </c>
      <c r="O37" s="208">
        <v>66911798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50289823.909999996</v>
      </c>
      <c r="K38" s="212">
        <v>9892356.5999999996</v>
      </c>
      <c r="L38" s="213">
        <v>60182180.509999998</v>
      </c>
      <c r="M38" s="210"/>
      <c r="N38" s="256">
        <v>0</v>
      </c>
      <c r="O38" s="215">
        <v>60182181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1333053.46</v>
      </c>
      <c r="K39" s="212">
        <v>0</v>
      </c>
      <c r="L39" s="213">
        <v>1333053.46</v>
      </c>
      <c r="M39" s="210"/>
      <c r="N39" s="256">
        <v>1357960</v>
      </c>
      <c r="O39" s="215">
        <v>2691013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1117872.1300000001</v>
      </c>
      <c r="K40" s="212">
        <v>0</v>
      </c>
      <c r="L40" s="213">
        <v>1117872.1300000001</v>
      </c>
      <c r="M40" s="210"/>
      <c r="N40" s="256">
        <v>400244</v>
      </c>
      <c r="O40" s="215">
        <v>1518116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-49916.99</v>
      </c>
      <c r="K41" s="212">
        <v>0</v>
      </c>
      <c r="L41" s="213">
        <v>-49916.99</v>
      </c>
      <c r="M41" s="210"/>
      <c r="N41" s="256">
        <v>125481</v>
      </c>
      <c r="O41" s="215">
        <v>75564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138261.98000000001</v>
      </c>
      <c r="K43" s="212">
        <v>0</v>
      </c>
      <c r="L43" s="213">
        <v>138261.98000000001</v>
      </c>
      <c r="M43" s="210"/>
      <c r="N43" s="256">
        <v>0</v>
      </c>
      <c r="O43" s="215">
        <v>138262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-363344.52</v>
      </c>
      <c r="K44" s="212">
        <v>0</v>
      </c>
      <c r="L44" s="213">
        <v>-363344.52</v>
      </c>
      <c r="M44" s="210"/>
      <c r="N44" s="256">
        <v>0</v>
      </c>
      <c r="O44" s="215">
        <v>-363345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-634650</v>
      </c>
      <c r="O45" s="228">
        <v>-634650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129269904.23</v>
      </c>
      <c r="K47" s="250">
        <v>0</v>
      </c>
      <c r="L47" s="251">
        <v>129269904</v>
      </c>
      <c r="M47" s="182"/>
      <c r="N47" s="250">
        <v>1249035</v>
      </c>
      <c r="O47" s="252">
        <v>130518939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-13745628.819999948</v>
      </c>
      <c r="K50" s="250">
        <v>-314597</v>
      </c>
      <c r="L50" s="251">
        <v>-14060227</v>
      </c>
      <c r="M50" s="182"/>
      <c r="N50" s="250">
        <v>2342229</v>
      </c>
      <c r="O50" s="252">
        <v>-11717998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7129415</v>
      </c>
      <c r="K52" s="205">
        <v>0</v>
      </c>
      <c r="L52" s="206">
        <v>7129415</v>
      </c>
      <c r="M52" s="210"/>
      <c r="N52" s="205">
        <v>0</v>
      </c>
      <c r="O52" s="208">
        <v>7129415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5064284.7700000005</v>
      </c>
      <c r="K53" s="212">
        <v>0</v>
      </c>
      <c r="L53" s="213">
        <v>5064284.7700000005</v>
      </c>
      <c r="M53" s="214"/>
      <c r="N53" s="212">
        <v>0</v>
      </c>
      <c r="O53" s="215">
        <v>5064285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12193699.77</v>
      </c>
      <c r="K57" s="235">
        <v>0</v>
      </c>
      <c r="L57" s="237">
        <v>12193700</v>
      </c>
      <c r="M57" s="246"/>
      <c r="N57" s="235">
        <v>0</v>
      </c>
      <c r="O57" s="237">
        <v>12193700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-1551929.0499999486</v>
      </c>
      <c r="K59" s="250">
        <v>-314597</v>
      </c>
      <c r="L59" s="252">
        <v>-1866527</v>
      </c>
      <c r="M59" s="265"/>
      <c r="N59" s="250">
        <v>2342229</v>
      </c>
      <c r="O59" s="252">
        <v>475702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203526654</v>
      </c>
      <c r="M61" s="210"/>
      <c r="N61" s="269">
        <v>10680529</v>
      </c>
      <c r="O61" s="213">
        <v>214207183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-23915.45</v>
      </c>
      <c r="M62" s="210"/>
      <c r="N62" s="260"/>
      <c r="O62" s="227">
        <v>-23915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203502739</v>
      </c>
      <c r="M64" s="265"/>
      <c r="N64" s="277">
        <v>10680529</v>
      </c>
      <c r="O64" s="277">
        <v>214183268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201636212</v>
      </c>
      <c r="M66" s="265"/>
      <c r="N66" s="277">
        <v>13022758</v>
      </c>
      <c r="O66" s="277">
        <v>214658970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495" priority="29" operator="notEqual">
      <formula>0</formula>
    </cfRule>
    <cfRule type="cellIs" dxfId="494" priority="30" operator="equal">
      <formula>0</formula>
    </cfRule>
  </conditionalFormatting>
  <conditionalFormatting sqref="F11:G11 N62 N17:N18 N11:N15 L16 F17:G17 N24:N30 N37:N45 N52:N55">
    <cfRule type="containsBlanks" dxfId="493" priority="25">
      <formula>LEN(TRIM(F11))=0</formula>
    </cfRule>
    <cfRule type="cellIs" dxfId="492" priority="26" operator="notEqual">
      <formula>0</formula>
    </cfRule>
  </conditionalFormatting>
  <conditionalFormatting sqref="N11">
    <cfRule type="cellIs" dxfId="491" priority="24" operator="notEqual">
      <formula>N20</formula>
    </cfRule>
  </conditionalFormatting>
  <conditionalFormatting sqref="O69">
    <cfRule type="cellIs" dxfId="490" priority="20" operator="notEqual">
      <formula>0</formula>
    </cfRule>
    <cfRule type="cellIs" dxfId="489" priority="21" operator="equal">
      <formula>0</formula>
    </cfRule>
  </conditionalFormatting>
  <conditionalFormatting sqref="K11:K15 K17:K18">
    <cfRule type="containsBlanks" dxfId="488" priority="18">
      <formula>LEN(TRIM(K11))=0</formula>
    </cfRule>
    <cfRule type="cellIs" dxfId="487" priority="19" operator="notEqual">
      <formula>0</formula>
    </cfRule>
  </conditionalFormatting>
  <conditionalFormatting sqref="K11:K15 K17:K18">
    <cfRule type="cellIs" dxfId="486" priority="17" operator="notEqual">
      <formula>K20</formula>
    </cfRule>
  </conditionalFormatting>
  <conditionalFormatting sqref="K16">
    <cfRule type="containsBlanks" dxfId="485" priority="15">
      <formula>LEN(TRIM(K16))=0</formula>
    </cfRule>
    <cfRule type="cellIs" dxfId="484" priority="16" operator="notEqual">
      <formula>0</formula>
    </cfRule>
  </conditionalFormatting>
  <conditionalFormatting sqref="K52 K37 K24">
    <cfRule type="containsBlanks" dxfId="483" priority="13">
      <formula>LEN(TRIM(K24))=0</formula>
    </cfRule>
    <cfRule type="cellIs" dxfId="482" priority="14" operator="notEqual">
      <formula>0</formula>
    </cfRule>
  </conditionalFormatting>
  <conditionalFormatting sqref="K52 K37 K24">
    <cfRule type="cellIs" dxfId="481" priority="12" operator="notEqual">
      <formula>K33</formula>
    </cfRule>
  </conditionalFormatting>
  <conditionalFormatting sqref="K53:K55 K38:K45 K25:K30">
    <cfRule type="containsBlanks" dxfId="480" priority="10">
      <formula>LEN(TRIM(K25))=0</formula>
    </cfRule>
    <cfRule type="cellIs" dxfId="479" priority="11" operator="notEqual">
      <formula>0</formula>
    </cfRule>
  </conditionalFormatting>
  <conditionalFormatting sqref="K53:K55 K38:K45 K25:K30">
    <cfRule type="cellIs" dxfId="478" priority="9" operator="notEqual">
      <formula>K34</formula>
    </cfRule>
  </conditionalFormatting>
  <conditionalFormatting sqref="N24">
    <cfRule type="cellIs" dxfId="477" priority="8" operator="notEqual">
      <formula>N33</formula>
    </cfRule>
  </conditionalFormatting>
  <conditionalFormatting sqref="N37">
    <cfRule type="cellIs" dxfId="476" priority="7" operator="notEqual">
      <formula>N46</formula>
    </cfRule>
  </conditionalFormatting>
  <conditionalFormatting sqref="N52">
    <cfRule type="cellIs" dxfId="475" priority="6" operator="notEqual">
      <formula>N61</formula>
    </cfRule>
  </conditionalFormatting>
  <conditionalFormatting sqref="J69">
    <cfRule type="cellIs" dxfId="474" priority="4" operator="notEqual">
      <formula>0</formula>
    </cfRule>
    <cfRule type="cellIs" dxfId="473" priority="5" operator="equal">
      <formula>0</formula>
    </cfRule>
  </conditionalFormatting>
  <conditionalFormatting sqref="J62 J16">
    <cfRule type="containsBlanks" dxfId="472" priority="2">
      <formula>LEN(TRIM(J16))=0</formula>
    </cfRule>
    <cfRule type="cellIs" dxfId="471" priority="3" operator="notEqual">
      <formula>0</formula>
    </cfRule>
  </conditionalFormatting>
  <conditionalFormatting sqref="L62">
    <cfRule type="cellIs" dxfId="470" priority="1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0" width="16.85546875" style="30" bestFit="1" customWidth="1"/>
    <col min="11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111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12128110.539999999</v>
      </c>
      <c r="G11" s="400"/>
      <c r="H11" s="203"/>
      <c r="I11" s="181"/>
      <c r="J11" s="204">
        <v>17853566.099999998</v>
      </c>
      <c r="K11" s="205">
        <v>0</v>
      </c>
      <c r="L11" s="206">
        <v>17853566.099999998</v>
      </c>
      <c r="M11" s="207"/>
      <c r="N11" s="205">
        <v>0</v>
      </c>
      <c r="O11" s="208">
        <v>17853566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720740.64</v>
      </c>
      <c r="K12" s="212">
        <v>0</v>
      </c>
      <c r="L12" s="213">
        <v>720740.64</v>
      </c>
      <c r="M12" s="214"/>
      <c r="N12" s="212">
        <v>0</v>
      </c>
      <c r="O12" s="215">
        <v>720741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225928.84</v>
      </c>
      <c r="K13" s="212">
        <v>0</v>
      </c>
      <c r="L13" s="213">
        <v>225928.84</v>
      </c>
      <c r="M13" s="214"/>
      <c r="N13" s="212">
        <v>165568</v>
      </c>
      <c r="O13" s="215">
        <v>391497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0</v>
      </c>
      <c r="K14" s="212">
        <v>0</v>
      </c>
      <c r="L14" s="213">
        <v>0</v>
      </c>
      <c r="M14" s="214"/>
      <c r="N14" s="212">
        <v>2470798</v>
      </c>
      <c r="O14" s="215">
        <v>2470798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261045.01</v>
      </c>
      <c r="K15" s="212">
        <v>0</v>
      </c>
      <c r="L15" s="213">
        <v>261045.01</v>
      </c>
      <c r="M15" s="214"/>
      <c r="N15" s="212">
        <v>0</v>
      </c>
      <c r="O15" s="215">
        <v>261045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1468200.78</v>
      </c>
      <c r="G17" s="400"/>
      <c r="H17" s="220"/>
      <c r="I17" s="201"/>
      <c r="J17" s="211">
        <v>6163792.6299999999</v>
      </c>
      <c r="K17" s="212">
        <v>0</v>
      </c>
      <c r="L17" s="213">
        <v>6163792.6299999999</v>
      </c>
      <c r="M17" s="214"/>
      <c r="N17" s="212">
        <v>0</v>
      </c>
      <c r="O17" s="215">
        <v>6163793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786217.07</v>
      </c>
      <c r="K18" s="226">
        <v>0</v>
      </c>
      <c r="L18" s="227">
        <v>786217.07</v>
      </c>
      <c r="M18" s="214"/>
      <c r="N18" s="226">
        <v>0</v>
      </c>
      <c r="O18" s="228">
        <v>786217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26011290.289999999</v>
      </c>
      <c r="K20" s="235">
        <v>0</v>
      </c>
      <c r="L20" s="236">
        <v>26011291</v>
      </c>
      <c r="M20" s="229"/>
      <c r="N20" s="235">
        <v>2636366</v>
      </c>
      <c r="O20" s="237">
        <v>28647657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85927367.730000004</v>
      </c>
      <c r="K24" s="205">
        <v>0</v>
      </c>
      <c r="L24" s="242">
        <v>85927367.730000004</v>
      </c>
      <c r="M24" s="214"/>
      <c r="N24" s="205">
        <v>383211</v>
      </c>
      <c r="O24" s="208">
        <v>86310579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19592808.5</v>
      </c>
      <c r="K25" s="212">
        <v>0</v>
      </c>
      <c r="L25" s="213">
        <v>19592808.5</v>
      </c>
      <c r="M25" s="214"/>
      <c r="N25" s="212">
        <v>3334341</v>
      </c>
      <c r="O25" s="215">
        <v>22927150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4382567.34</v>
      </c>
      <c r="K26" s="212">
        <v>0</v>
      </c>
      <c r="L26" s="213">
        <v>4382567.34</v>
      </c>
      <c r="M26" s="214"/>
      <c r="N26" s="212">
        <v>0</v>
      </c>
      <c r="O26" s="215">
        <v>4382567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4779564.3100000005</v>
      </c>
      <c r="K27" s="212">
        <v>0</v>
      </c>
      <c r="L27" s="213">
        <v>4779564.3100000005</v>
      </c>
      <c r="M27" s="214"/>
      <c r="N27" s="212">
        <v>0</v>
      </c>
      <c r="O27" s="215">
        <v>4779564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5899596.1799999988</v>
      </c>
      <c r="K28" s="212">
        <v>0</v>
      </c>
      <c r="L28" s="213">
        <v>5899596.1799999988</v>
      </c>
      <c r="M28" s="214"/>
      <c r="N28" s="212">
        <v>1820136</v>
      </c>
      <c r="O28" s="215">
        <v>7719732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11566559.34</v>
      </c>
      <c r="K29" s="212">
        <v>0</v>
      </c>
      <c r="L29" s="213">
        <v>11566559.34</v>
      </c>
      <c r="M29" s="214"/>
      <c r="N29" s="212">
        <v>0</v>
      </c>
      <c r="O29" s="215">
        <v>11566559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8816389.129999999</v>
      </c>
      <c r="K30" s="226">
        <v>0</v>
      </c>
      <c r="L30" s="227">
        <v>8816389.129999999</v>
      </c>
      <c r="M30" s="214"/>
      <c r="N30" s="226">
        <v>434805</v>
      </c>
      <c r="O30" s="228">
        <v>9251194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140964852.53</v>
      </c>
      <c r="K32" s="235">
        <v>0</v>
      </c>
      <c r="L32" s="236">
        <v>140964852</v>
      </c>
      <c r="M32" s="246"/>
      <c r="N32" s="235">
        <v>5972493</v>
      </c>
      <c r="O32" s="237">
        <v>146937345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-114953562.24000001</v>
      </c>
      <c r="K34" s="250">
        <v>0</v>
      </c>
      <c r="L34" s="251">
        <v>-114953561</v>
      </c>
      <c r="M34" s="229"/>
      <c r="N34" s="250">
        <v>-3336127</v>
      </c>
      <c r="O34" s="252">
        <v>-118289688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51089041.829999998</v>
      </c>
      <c r="K37" s="205">
        <v>0</v>
      </c>
      <c r="L37" s="206">
        <v>51089041.829999998</v>
      </c>
      <c r="M37" s="210"/>
      <c r="N37" s="205">
        <v>0</v>
      </c>
      <c r="O37" s="208">
        <v>51089042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30131659.66</v>
      </c>
      <c r="K38" s="212">
        <v>0</v>
      </c>
      <c r="L38" s="213">
        <v>30131659.66</v>
      </c>
      <c r="M38" s="210"/>
      <c r="N38" s="256">
        <v>0</v>
      </c>
      <c r="O38" s="215">
        <v>30131660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13149281.75</v>
      </c>
      <c r="K39" s="212">
        <v>0</v>
      </c>
      <c r="L39" s="213">
        <v>13149281.75</v>
      </c>
      <c r="M39" s="210"/>
      <c r="N39" s="256">
        <v>0</v>
      </c>
      <c r="O39" s="215">
        <v>13149282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807057.13</v>
      </c>
      <c r="K40" s="212">
        <v>0</v>
      </c>
      <c r="L40" s="213">
        <v>807057.13</v>
      </c>
      <c r="M40" s="210"/>
      <c r="N40" s="256">
        <v>1338231</v>
      </c>
      <c r="O40" s="215">
        <v>2145288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1863958</v>
      </c>
      <c r="O41" s="215">
        <v>1863958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1482258</v>
      </c>
      <c r="O43" s="215">
        <v>1482258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-57540.240000000005</v>
      </c>
      <c r="K44" s="212">
        <v>0</v>
      </c>
      <c r="L44" s="213">
        <v>-57540.240000000005</v>
      </c>
      <c r="M44" s="210"/>
      <c r="N44" s="256">
        <v>-89401</v>
      </c>
      <c r="O44" s="215">
        <v>-146941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95119500.129999995</v>
      </c>
      <c r="K47" s="250">
        <v>0</v>
      </c>
      <c r="L47" s="251">
        <v>95119501</v>
      </c>
      <c r="M47" s="182"/>
      <c r="N47" s="250">
        <v>4595046</v>
      </c>
      <c r="O47" s="252">
        <v>99714547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-19834062.110000014</v>
      </c>
      <c r="K50" s="250">
        <v>0</v>
      </c>
      <c r="L50" s="251">
        <v>-19834060</v>
      </c>
      <c r="M50" s="182"/>
      <c r="N50" s="250">
        <v>1258919</v>
      </c>
      <c r="O50" s="252">
        <v>-18575141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1684705</v>
      </c>
      <c r="K52" s="205">
        <v>0</v>
      </c>
      <c r="L52" s="206">
        <v>1684705</v>
      </c>
      <c r="M52" s="210"/>
      <c r="N52" s="205">
        <v>65864</v>
      </c>
      <c r="O52" s="208">
        <v>1750569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6595300.5700000003</v>
      </c>
      <c r="K53" s="212">
        <v>0</v>
      </c>
      <c r="L53" s="213">
        <v>6595300.5700000003</v>
      </c>
      <c r="M53" s="214"/>
      <c r="N53" s="212">
        <v>0</v>
      </c>
      <c r="O53" s="215">
        <v>6595301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1441179</v>
      </c>
      <c r="O54" s="215">
        <v>1441179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8280005.5700000003</v>
      </c>
      <c r="K57" s="235">
        <v>0</v>
      </c>
      <c r="L57" s="237">
        <v>8280006</v>
      </c>
      <c r="M57" s="246"/>
      <c r="N57" s="235">
        <v>1507043</v>
      </c>
      <c r="O57" s="237">
        <v>9787049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-11554056.540000014</v>
      </c>
      <c r="K59" s="250">
        <v>0</v>
      </c>
      <c r="L59" s="252">
        <v>-11554054</v>
      </c>
      <c r="M59" s="265"/>
      <c r="N59" s="250">
        <v>2765962</v>
      </c>
      <c r="O59" s="252">
        <v>-8788092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218564495</v>
      </c>
      <c r="M61" s="210"/>
      <c r="N61" s="269">
        <v>105913203</v>
      </c>
      <c r="O61" s="213">
        <v>324477698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218564495</v>
      </c>
      <c r="M64" s="265"/>
      <c r="N64" s="277">
        <v>105913203</v>
      </c>
      <c r="O64" s="277">
        <v>324477698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207010441</v>
      </c>
      <c r="M66" s="265"/>
      <c r="N66" s="277">
        <v>108679165</v>
      </c>
      <c r="O66" s="277">
        <v>315689606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3</v>
      </c>
      <c r="M69" s="90"/>
      <c r="N69" s="92">
        <v>0</v>
      </c>
      <c r="O69" s="92">
        <v>3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469" priority="29" operator="notEqual">
      <formula>0</formula>
    </cfRule>
    <cfRule type="cellIs" dxfId="468" priority="30" operator="equal">
      <formula>0</formula>
    </cfRule>
  </conditionalFormatting>
  <conditionalFormatting sqref="F11:G11 N62 N17:N18 N11:N15 L16 F17:G17 N24:N30 N37:N45 N52:N55">
    <cfRule type="containsBlanks" dxfId="467" priority="25">
      <formula>LEN(TRIM(F11))=0</formula>
    </cfRule>
    <cfRule type="cellIs" dxfId="466" priority="26" operator="notEqual">
      <formula>0</formula>
    </cfRule>
  </conditionalFormatting>
  <conditionalFormatting sqref="N11">
    <cfRule type="cellIs" dxfId="465" priority="24" operator="notEqual">
      <formula>N20</formula>
    </cfRule>
  </conditionalFormatting>
  <conditionalFormatting sqref="O69">
    <cfRule type="cellIs" dxfId="464" priority="20" operator="notEqual">
      <formula>0</formula>
    </cfRule>
    <cfRule type="cellIs" dxfId="463" priority="21" operator="equal">
      <formula>0</formula>
    </cfRule>
  </conditionalFormatting>
  <conditionalFormatting sqref="K11:K15 K17:K18">
    <cfRule type="containsBlanks" dxfId="462" priority="18">
      <formula>LEN(TRIM(K11))=0</formula>
    </cfRule>
    <cfRule type="cellIs" dxfId="461" priority="19" operator="notEqual">
      <formula>0</formula>
    </cfRule>
  </conditionalFormatting>
  <conditionalFormatting sqref="K11:K15 K17:K18">
    <cfRule type="cellIs" dxfId="460" priority="17" operator="notEqual">
      <formula>K20</formula>
    </cfRule>
  </conditionalFormatting>
  <conditionalFormatting sqref="K16">
    <cfRule type="containsBlanks" dxfId="459" priority="15">
      <formula>LEN(TRIM(K16))=0</formula>
    </cfRule>
    <cfRule type="cellIs" dxfId="458" priority="16" operator="notEqual">
      <formula>0</formula>
    </cfRule>
  </conditionalFormatting>
  <conditionalFormatting sqref="K52 K37 K24">
    <cfRule type="containsBlanks" dxfId="457" priority="13">
      <formula>LEN(TRIM(K24))=0</formula>
    </cfRule>
    <cfRule type="cellIs" dxfId="456" priority="14" operator="notEqual">
      <formula>0</formula>
    </cfRule>
  </conditionalFormatting>
  <conditionalFormatting sqref="K52 K37 K24">
    <cfRule type="cellIs" dxfId="455" priority="12" operator="notEqual">
      <formula>K33</formula>
    </cfRule>
  </conditionalFormatting>
  <conditionalFormatting sqref="K53:K55 K38:K45 K25:K30">
    <cfRule type="containsBlanks" dxfId="454" priority="10">
      <formula>LEN(TRIM(K25))=0</formula>
    </cfRule>
    <cfRule type="cellIs" dxfId="453" priority="11" operator="notEqual">
      <formula>0</formula>
    </cfRule>
  </conditionalFormatting>
  <conditionalFormatting sqref="K53:K55 K38:K45 K25:K30">
    <cfRule type="cellIs" dxfId="452" priority="9" operator="notEqual">
      <formula>K34</formula>
    </cfRule>
  </conditionalFormatting>
  <conditionalFormatting sqref="N24">
    <cfRule type="cellIs" dxfId="451" priority="8" operator="notEqual">
      <formula>N33</formula>
    </cfRule>
  </conditionalFormatting>
  <conditionalFormatting sqref="N37">
    <cfRule type="cellIs" dxfId="450" priority="7" operator="notEqual">
      <formula>N46</formula>
    </cfRule>
  </conditionalFormatting>
  <conditionalFormatting sqref="N52">
    <cfRule type="cellIs" dxfId="449" priority="6" operator="notEqual">
      <formula>N61</formula>
    </cfRule>
  </conditionalFormatting>
  <conditionalFormatting sqref="J69">
    <cfRule type="cellIs" dxfId="448" priority="4" operator="notEqual">
      <formula>0</formula>
    </cfRule>
    <cfRule type="cellIs" dxfId="447" priority="5" operator="equal">
      <formula>0</formula>
    </cfRule>
  </conditionalFormatting>
  <conditionalFormatting sqref="J62 J16">
    <cfRule type="containsBlanks" dxfId="446" priority="2">
      <formula>LEN(TRIM(J16))=0</formula>
    </cfRule>
    <cfRule type="cellIs" dxfId="445" priority="3" operator="notEqual">
      <formula>0</formula>
    </cfRule>
  </conditionalFormatting>
  <conditionalFormatting sqref="L62">
    <cfRule type="cellIs" dxfId="444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106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2917276.48</v>
      </c>
      <c r="G11" s="400"/>
      <c r="H11" s="203"/>
      <c r="I11" s="181"/>
      <c r="J11" s="204">
        <v>3520704.9000000004</v>
      </c>
      <c r="K11" s="205">
        <v>0</v>
      </c>
      <c r="L11" s="206">
        <v>3520704.9000000004</v>
      </c>
      <c r="M11" s="207"/>
      <c r="N11" s="205">
        <v>0</v>
      </c>
      <c r="O11" s="208">
        <v>3520705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369111.22</v>
      </c>
      <c r="K12" s="212">
        <v>0</v>
      </c>
      <c r="L12" s="213">
        <v>369111.22</v>
      </c>
      <c r="M12" s="214"/>
      <c r="N12" s="212">
        <v>0</v>
      </c>
      <c r="O12" s="215">
        <v>369111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15647.66</v>
      </c>
      <c r="K13" s="212">
        <v>0</v>
      </c>
      <c r="L13" s="213">
        <v>15647.66</v>
      </c>
      <c r="M13" s="214"/>
      <c r="N13" s="212">
        <v>0</v>
      </c>
      <c r="O13" s="215">
        <v>15648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0</v>
      </c>
      <c r="K14" s="212">
        <v>331269.89</v>
      </c>
      <c r="L14" s="213">
        <v>331269.89</v>
      </c>
      <c r="M14" s="214"/>
      <c r="N14" s="212">
        <v>0</v>
      </c>
      <c r="O14" s="215">
        <v>331270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14028</v>
      </c>
      <c r="K15" s="212">
        <v>0</v>
      </c>
      <c r="L15" s="213">
        <v>14028</v>
      </c>
      <c r="M15" s="214"/>
      <c r="N15" s="212">
        <v>0</v>
      </c>
      <c r="O15" s="215">
        <v>14028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423833.64999999997</v>
      </c>
      <c r="K17" s="212">
        <v>-134108.4</v>
      </c>
      <c r="L17" s="213">
        <v>289725.25</v>
      </c>
      <c r="M17" s="214"/>
      <c r="N17" s="212">
        <v>0</v>
      </c>
      <c r="O17" s="215">
        <v>289725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176146.78999999998</v>
      </c>
      <c r="K18" s="226">
        <v>0</v>
      </c>
      <c r="L18" s="227">
        <v>176146.78999999998</v>
      </c>
      <c r="M18" s="214"/>
      <c r="N18" s="226">
        <v>936525</v>
      </c>
      <c r="O18" s="228">
        <v>1112672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4519472.2200000007</v>
      </c>
      <c r="K20" s="235">
        <v>197162</v>
      </c>
      <c r="L20" s="236">
        <v>4716634</v>
      </c>
      <c r="M20" s="229"/>
      <c r="N20" s="235">
        <v>936525</v>
      </c>
      <c r="O20" s="237">
        <v>5653159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17513356.329999998</v>
      </c>
      <c r="K24" s="205">
        <v>0</v>
      </c>
      <c r="L24" s="242">
        <v>17513356.329999998</v>
      </c>
      <c r="M24" s="214"/>
      <c r="N24" s="205">
        <v>0</v>
      </c>
      <c r="O24" s="208">
        <v>17513356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4456015.82</v>
      </c>
      <c r="K25" s="212">
        <v>0</v>
      </c>
      <c r="L25" s="213">
        <v>4456015.82</v>
      </c>
      <c r="M25" s="214"/>
      <c r="N25" s="212">
        <v>709119</v>
      </c>
      <c r="O25" s="215">
        <v>5165135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859634.42999999993</v>
      </c>
      <c r="K26" s="212">
        <v>0</v>
      </c>
      <c r="L26" s="213">
        <v>859634.42999999993</v>
      </c>
      <c r="M26" s="214"/>
      <c r="N26" s="212">
        <v>0</v>
      </c>
      <c r="O26" s="215">
        <v>859634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1897427.9200000002</v>
      </c>
      <c r="K27" s="212">
        <v>0</v>
      </c>
      <c r="L27" s="213">
        <v>1897427.9200000002</v>
      </c>
      <c r="M27" s="214"/>
      <c r="N27" s="212">
        <v>366071</v>
      </c>
      <c r="O27" s="215">
        <v>2263499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2223119.25</v>
      </c>
      <c r="K28" s="212">
        <v>-24648</v>
      </c>
      <c r="L28" s="213">
        <v>2198471.25</v>
      </c>
      <c r="M28" s="214"/>
      <c r="N28" s="212">
        <v>244980</v>
      </c>
      <c r="O28" s="215">
        <v>2443451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1490874.7200000002</v>
      </c>
      <c r="K29" s="212">
        <v>-41087.899999999994</v>
      </c>
      <c r="L29" s="213">
        <v>1449786.8200000003</v>
      </c>
      <c r="M29" s="214"/>
      <c r="N29" s="212">
        <v>0</v>
      </c>
      <c r="O29" s="215">
        <v>1449787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2146681.65</v>
      </c>
      <c r="K30" s="226">
        <v>0</v>
      </c>
      <c r="L30" s="227">
        <v>2146681.65</v>
      </c>
      <c r="M30" s="214"/>
      <c r="N30" s="226">
        <v>6018</v>
      </c>
      <c r="O30" s="228">
        <v>2152700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30587110.119999997</v>
      </c>
      <c r="K32" s="235">
        <v>-65735.899999999994</v>
      </c>
      <c r="L32" s="236">
        <v>30521374</v>
      </c>
      <c r="M32" s="246"/>
      <c r="N32" s="235">
        <v>1326188</v>
      </c>
      <c r="O32" s="237">
        <v>31847562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-26067637.899999999</v>
      </c>
      <c r="K34" s="250">
        <v>262897.90000000002</v>
      </c>
      <c r="L34" s="251">
        <v>-25804740</v>
      </c>
      <c r="M34" s="229"/>
      <c r="N34" s="250">
        <v>-389663</v>
      </c>
      <c r="O34" s="252">
        <v>-26194403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15417054.220000001</v>
      </c>
      <c r="K37" s="205">
        <v>-1523289.7</v>
      </c>
      <c r="L37" s="206">
        <v>13893764.520000001</v>
      </c>
      <c r="M37" s="210"/>
      <c r="N37" s="205">
        <v>0</v>
      </c>
      <c r="O37" s="208">
        <v>13893765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0</v>
      </c>
      <c r="K38" s="212">
        <v>7274966.6600000001</v>
      </c>
      <c r="L38" s="213">
        <v>7274966.6600000001</v>
      </c>
      <c r="M38" s="210"/>
      <c r="N38" s="256">
        <v>0</v>
      </c>
      <c r="O38" s="215">
        <v>7274967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6775861.4700000007</v>
      </c>
      <c r="K39" s="212">
        <v>-6082946.8499999996</v>
      </c>
      <c r="L39" s="213">
        <v>692914.62000000104</v>
      </c>
      <c r="M39" s="210"/>
      <c r="N39" s="256">
        <v>0</v>
      </c>
      <c r="O39" s="215">
        <v>692915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147241.85999999999</v>
      </c>
      <c r="K40" s="212">
        <v>0</v>
      </c>
      <c r="L40" s="213">
        <v>147241.85999999999</v>
      </c>
      <c r="M40" s="210"/>
      <c r="N40" s="256">
        <v>368026</v>
      </c>
      <c r="O40" s="215">
        <v>515268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47133.54</v>
      </c>
      <c r="K42" s="212">
        <v>134108.4</v>
      </c>
      <c r="L42" s="213">
        <v>181241.94</v>
      </c>
      <c r="M42" s="210"/>
      <c r="N42" s="256">
        <v>836058</v>
      </c>
      <c r="O42" s="215">
        <v>1017300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-309160.03999999998</v>
      </c>
      <c r="K44" s="212">
        <v>0</v>
      </c>
      <c r="L44" s="213">
        <v>-309160.03999999998</v>
      </c>
      <c r="M44" s="210"/>
      <c r="N44" s="256">
        <v>0</v>
      </c>
      <c r="O44" s="215">
        <v>-309160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-49785</v>
      </c>
      <c r="O45" s="228">
        <v>-49785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22078131.050000001</v>
      </c>
      <c r="K47" s="250">
        <v>-197161.48999999967</v>
      </c>
      <c r="L47" s="251">
        <v>21880971</v>
      </c>
      <c r="M47" s="182"/>
      <c r="N47" s="250">
        <v>1154299</v>
      </c>
      <c r="O47" s="252">
        <v>23035270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-3989506.8499999978</v>
      </c>
      <c r="K50" s="250">
        <v>65736.410000000353</v>
      </c>
      <c r="L50" s="251">
        <v>-3923769</v>
      </c>
      <c r="M50" s="182"/>
      <c r="N50" s="250">
        <v>764636</v>
      </c>
      <c r="O50" s="252">
        <v>-3159133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629322</v>
      </c>
      <c r="K52" s="205">
        <v>0</v>
      </c>
      <c r="L52" s="206">
        <v>629322</v>
      </c>
      <c r="M52" s="210"/>
      <c r="N52" s="205">
        <v>0</v>
      </c>
      <c r="O52" s="208">
        <v>629322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438118.01</v>
      </c>
      <c r="K53" s="212">
        <v>0</v>
      </c>
      <c r="L53" s="213">
        <v>438118.01</v>
      </c>
      <c r="M53" s="214"/>
      <c r="N53" s="212">
        <v>59488</v>
      </c>
      <c r="O53" s="215">
        <v>497606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1067440.01</v>
      </c>
      <c r="K57" s="235">
        <v>0</v>
      </c>
      <c r="L57" s="237">
        <v>1067440</v>
      </c>
      <c r="M57" s="246"/>
      <c r="N57" s="235">
        <v>59488</v>
      </c>
      <c r="O57" s="237">
        <v>1126928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-2922066.839999998</v>
      </c>
      <c r="K59" s="250">
        <v>65736.410000000353</v>
      </c>
      <c r="L59" s="252">
        <v>-2856329</v>
      </c>
      <c r="M59" s="265"/>
      <c r="N59" s="250">
        <v>824124</v>
      </c>
      <c r="O59" s="252">
        <v>-2032205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34486756.310000002</v>
      </c>
      <c r="M61" s="210"/>
      <c r="N61" s="269">
        <v>17547322</v>
      </c>
      <c r="O61" s="213">
        <v>52034078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34486756</v>
      </c>
      <c r="M64" s="265"/>
      <c r="N64" s="277">
        <v>17547322</v>
      </c>
      <c r="O64" s="277">
        <v>52034078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31630427</v>
      </c>
      <c r="M66" s="265"/>
      <c r="N66" s="277">
        <v>18371446</v>
      </c>
      <c r="O66" s="277">
        <v>50001873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1</v>
      </c>
      <c r="M69" s="90"/>
      <c r="N69" s="92">
        <v>0</v>
      </c>
      <c r="O69" s="92">
        <v>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443" priority="29" operator="notEqual">
      <formula>0</formula>
    </cfRule>
    <cfRule type="cellIs" dxfId="442" priority="30" operator="equal">
      <formula>0</formula>
    </cfRule>
  </conditionalFormatting>
  <conditionalFormatting sqref="F11:G11 N62 N17:N18 N11:N15 L16 F17:G17 N24:N30 N37:N45 N52:N55">
    <cfRule type="containsBlanks" dxfId="441" priority="25">
      <formula>LEN(TRIM(F11))=0</formula>
    </cfRule>
    <cfRule type="cellIs" dxfId="440" priority="26" operator="notEqual">
      <formula>0</formula>
    </cfRule>
  </conditionalFormatting>
  <conditionalFormatting sqref="N11">
    <cfRule type="cellIs" dxfId="439" priority="24" operator="notEqual">
      <formula>N20</formula>
    </cfRule>
  </conditionalFormatting>
  <conditionalFormatting sqref="O69">
    <cfRule type="cellIs" dxfId="438" priority="20" operator="notEqual">
      <formula>0</formula>
    </cfRule>
    <cfRule type="cellIs" dxfId="437" priority="21" operator="equal">
      <formula>0</formula>
    </cfRule>
  </conditionalFormatting>
  <conditionalFormatting sqref="K11:K15 K17:K18">
    <cfRule type="containsBlanks" dxfId="436" priority="18">
      <formula>LEN(TRIM(K11))=0</formula>
    </cfRule>
    <cfRule type="cellIs" dxfId="435" priority="19" operator="notEqual">
      <formula>0</formula>
    </cfRule>
  </conditionalFormatting>
  <conditionalFormatting sqref="K11:K15 K17:K18">
    <cfRule type="cellIs" dxfId="434" priority="17" operator="notEqual">
      <formula>K20</formula>
    </cfRule>
  </conditionalFormatting>
  <conditionalFormatting sqref="K16">
    <cfRule type="containsBlanks" dxfId="433" priority="15">
      <formula>LEN(TRIM(K16))=0</formula>
    </cfRule>
    <cfRule type="cellIs" dxfId="432" priority="16" operator="notEqual">
      <formula>0</formula>
    </cfRule>
  </conditionalFormatting>
  <conditionalFormatting sqref="K52 K37 K24">
    <cfRule type="containsBlanks" dxfId="431" priority="13">
      <formula>LEN(TRIM(K24))=0</formula>
    </cfRule>
    <cfRule type="cellIs" dxfId="430" priority="14" operator="notEqual">
      <formula>0</formula>
    </cfRule>
  </conditionalFormatting>
  <conditionalFormatting sqref="K52 K37 K24">
    <cfRule type="cellIs" dxfId="429" priority="12" operator="notEqual">
      <formula>K33</formula>
    </cfRule>
  </conditionalFormatting>
  <conditionalFormatting sqref="K53:K55 K38:K45 K25:K30">
    <cfRule type="containsBlanks" dxfId="428" priority="10">
      <formula>LEN(TRIM(K25))=0</formula>
    </cfRule>
    <cfRule type="cellIs" dxfId="427" priority="11" operator="notEqual">
      <formula>0</formula>
    </cfRule>
  </conditionalFormatting>
  <conditionalFormatting sqref="K53:K55 K38:K45 K25:K30">
    <cfRule type="cellIs" dxfId="426" priority="9" operator="notEqual">
      <formula>K34</formula>
    </cfRule>
  </conditionalFormatting>
  <conditionalFormatting sqref="N24">
    <cfRule type="cellIs" dxfId="425" priority="8" operator="notEqual">
      <formula>N33</formula>
    </cfRule>
  </conditionalFormatting>
  <conditionalFormatting sqref="N37">
    <cfRule type="cellIs" dxfId="424" priority="7" operator="notEqual">
      <formula>N46</formula>
    </cfRule>
  </conditionalFormatting>
  <conditionalFormatting sqref="N52">
    <cfRule type="cellIs" dxfId="423" priority="6" operator="notEqual">
      <formula>N61</formula>
    </cfRule>
  </conditionalFormatting>
  <conditionalFormatting sqref="J69">
    <cfRule type="cellIs" dxfId="422" priority="4" operator="notEqual">
      <formula>0</formula>
    </cfRule>
    <cfRule type="cellIs" dxfId="421" priority="5" operator="equal">
      <formula>0</formula>
    </cfRule>
  </conditionalFormatting>
  <conditionalFormatting sqref="J62 J16">
    <cfRule type="containsBlanks" dxfId="420" priority="2">
      <formula>LEN(TRIM(J16))=0</formula>
    </cfRule>
    <cfRule type="cellIs" dxfId="419" priority="3" operator="notEqual">
      <formula>0</formula>
    </cfRule>
  </conditionalFormatting>
  <conditionalFormatting sqref="L62">
    <cfRule type="cellIs" dxfId="418" priority="1" operator="notEqual">
      <formula>0</formula>
    </cfRule>
  </conditionalFormatting>
  <printOptions horizontalCentered="1"/>
  <pageMargins left="0.7" right="0.7" top="0.75" bottom="0.75" header="0.5" footer="0.5"/>
  <pageSetup scale="47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112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2009122.01</v>
      </c>
      <c r="G11" s="400"/>
      <c r="H11" s="203"/>
      <c r="I11" s="181"/>
      <c r="J11" s="204">
        <v>6843591.46</v>
      </c>
      <c r="K11" s="205">
        <v>0</v>
      </c>
      <c r="L11" s="206">
        <v>6843591.46</v>
      </c>
      <c r="M11" s="207"/>
      <c r="N11" s="205">
        <v>0</v>
      </c>
      <c r="O11" s="208">
        <v>6843591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93730.01</v>
      </c>
      <c r="K12" s="212">
        <v>0</v>
      </c>
      <c r="L12" s="213">
        <v>93730.01</v>
      </c>
      <c r="M12" s="214"/>
      <c r="N12" s="212">
        <v>0</v>
      </c>
      <c r="O12" s="215">
        <v>93730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1622923.0599999998</v>
      </c>
      <c r="K13" s="212">
        <v>0</v>
      </c>
      <c r="L13" s="213">
        <v>1622923.0599999998</v>
      </c>
      <c r="M13" s="214"/>
      <c r="N13" s="212">
        <v>0</v>
      </c>
      <c r="O13" s="215">
        <v>1622923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63490.880000000005</v>
      </c>
      <c r="K14" s="212">
        <v>0</v>
      </c>
      <c r="L14" s="213">
        <v>63490.880000000005</v>
      </c>
      <c r="M14" s="214"/>
      <c r="N14" s="212">
        <v>0</v>
      </c>
      <c r="O14" s="215">
        <v>63491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5348</v>
      </c>
      <c r="K15" s="212">
        <v>0</v>
      </c>
      <c r="L15" s="213">
        <v>5348</v>
      </c>
      <c r="M15" s="214"/>
      <c r="N15" s="212">
        <v>0</v>
      </c>
      <c r="O15" s="215">
        <v>5348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263700.75</v>
      </c>
      <c r="K17" s="212">
        <v>0</v>
      </c>
      <c r="L17" s="213">
        <v>263700.75</v>
      </c>
      <c r="M17" s="214"/>
      <c r="N17" s="212">
        <v>0</v>
      </c>
      <c r="O17" s="215">
        <v>263701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134950.32999999999</v>
      </c>
      <c r="K18" s="226">
        <v>0</v>
      </c>
      <c r="L18" s="227">
        <v>134950.32999999999</v>
      </c>
      <c r="M18" s="214"/>
      <c r="N18" s="226">
        <v>1486523</v>
      </c>
      <c r="O18" s="228">
        <v>1621473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9027734.4900000002</v>
      </c>
      <c r="K20" s="235">
        <v>0</v>
      </c>
      <c r="L20" s="236">
        <v>9027734</v>
      </c>
      <c r="M20" s="229"/>
      <c r="N20" s="235">
        <v>1486523</v>
      </c>
      <c r="O20" s="237">
        <v>10514257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20824791.909999993</v>
      </c>
      <c r="K24" s="205">
        <v>0</v>
      </c>
      <c r="L24" s="242">
        <v>20824791.909999993</v>
      </c>
      <c r="M24" s="214"/>
      <c r="N24" s="205">
        <v>253366</v>
      </c>
      <c r="O24" s="208">
        <v>21078158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5419392.330000001</v>
      </c>
      <c r="K25" s="212">
        <v>0</v>
      </c>
      <c r="L25" s="213">
        <v>5419392.330000001</v>
      </c>
      <c r="M25" s="214"/>
      <c r="N25" s="212">
        <v>575369</v>
      </c>
      <c r="O25" s="215">
        <v>5994761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1363294.6400000001</v>
      </c>
      <c r="K26" s="212">
        <v>0</v>
      </c>
      <c r="L26" s="213">
        <v>1363294.6400000001</v>
      </c>
      <c r="M26" s="214"/>
      <c r="N26" s="212">
        <v>0</v>
      </c>
      <c r="O26" s="215">
        <v>1363295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1285854.8000000003</v>
      </c>
      <c r="K27" s="212">
        <v>0</v>
      </c>
      <c r="L27" s="213">
        <v>1285854.8000000003</v>
      </c>
      <c r="M27" s="214"/>
      <c r="N27" s="212">
        <v>82086</v>
      </c>
      <c r="O27" s="215">
        <v>1367941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2704234.169999999</v>
      </c>
      <c r="K28" s="212">
        <v>0</v>
      </c>
      <c r="L28" s="213">
        <v>2704234.169999999</v>
      </c>
      <c r="M28" s="214"/>
      <c r="N28" s="212">
        <v>1780067</v>
      </c>
      <c r="O28" s="215">
        <v>4484301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1617206.42</v>
      </c>
      <c r="K29" s="212">
        <v>0</v>
      </c>
      <c r="L29" s="213">
        <v>1617206.42</v>
      </c>
      <c r="M29" s="214"/>
      <c r="N29" s="212">
        <v>75522</v>
      </c>
      <c r="O29" s="215">
        <v>1692728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2615062.3199999998</v>
      </c>
      <c r="K30" s="226">
        <v>0</v>
      </c>
      <c r="L30" s="227">
        <v>2615062.3199999998</v>
      </c>
      <c r="M30" s="214"/>
      <c r="N30" s="226">
        <v>0</v>
      </c>
      <c r="O30" s="228">
        <v>2615062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35829836.589999996</v>
      </c>
      <c r="K32" s="235">
        <v>0</v>
      </c>
      <c r="L32" s="236">
        <v>35829836</v>
      </c>
      <c r="M32" s="246"/>
      <c r="N32" s="235">
        <v>2766410</v>
      </c>
      <c r="O32" s="237">
        <v>38596246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-26802102.099999994</v>
      </c>
      <c r="K34" s="250">
        <v>0</v>
      </c>
      <c r="L34" s="251">
        <v>-26802102</v>
      </c>
      <c r="M34" s="229"/>
      <c r="N34" s="250">
        <v>-1279887</v>
      </c>
      <c r="O34" s="252">
        <v>-28081989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14714563.73</v>
      </c>
      <c r="K37" s="205">
        <v>0</v>
      </c>
      <c r="L37" s="206">
        <v>14714563.73</v>
      </c>
      <c r="M37" s="210"/>
      <c r="N37" s="205">
        <v>0</v>
      </c>
      <c r="O37" s="208">
        <v>14714564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6993280.1000000006</v>
      </c>
      <c r="K38" s="212">
        <v>0</v>
      </c>
      <c r="L38" s="213">
        <v>6993280.1000000006</v>
      </c>
      <c r="M38" s="210"/>
      <c r="N38" s="256">
        <v>0</v>
      </c>
      <c r="O38" s="215">
        <v>6993280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1604023.9300000002</v>
      </c>
      <c r="K39" s="212">
        <v>1000</v>
      </c>
      <c r="L39" s="213">
        <v>1605023.9300000002</v>
      </c>
      <c r="M39" s="210"/>
      <c r="N39" s="256">
        <v>0</v>
      </c>
      <c r="O39" s="215">
        <v>1605024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2271.84</v>
      </c>
      <c r="K40" s="212">
        <v>0</v>
      </c>
      <c r="L40" s="213">
        <v>2271.84</v>
      </c>
      <c r="M40" s="210"/>
      <c r="N40" s="256">
        <v>403195</v>
      </c>
      <c r="O40" s="215">
        <v>405467</v>
      </c>
      <c r="P40" s="255"/>
    </row>
    <row r="41" spans="1:16">
      <c r="A41" s="178" t="s">
        <v>65</v>
      </c>
      <c r="B41" s="185" t="s">
        <v>63</v>
      </c>
      <c r="C41" s="257" t="s">
        <v>331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-1204767</v>
      </c>
      <c r="O41" s="215">
        <v>-1204767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-420</v>
      </c>
      <c r="K44" s="212">
        <v>0</v>
      </c>
      <c r="L44" s="213">
        <v>-420</v>
      </c>
      <c r="M44" s="210"/>
      <c r="N44" s="256">
        <v>0</v>
      </c>
      <c r="O44" s="215">
        <v>-420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23313719.600000001</v>
      </c>
      <c r="K47" s="250">
        <v>1000</v>
      </c>
      <c r="L47" s="251">
        <v>23314720</v>
      </c>
      <c r="M47" s="182"/>
      <c r="N47" s="250">
        <v>-801572</v>
      </c>
      <c r="O47" s="252">
        <v>22513148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-3488382.4999999925</v>
      </c>
      <c r="K50" s="250">
        <v>1000</v>
      </c>
      <c r="L50" s="251">
        <v>-3487382</v>
      </c>
      <c r="M50" s="182"/>
      <c r="N50" s="250">
        <v>-2081459</v>
      </c>
      <c r="O50" s="252">
        <v>-5568841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487935</v>
      </c>
      <c r="K52" s="205">
        <v>0</v>
      </c>
      <c r="L52" s="206">
        <v>487935</v>
      </c>
      <c r="M52" s="210"/>
      <c r="N52" s="205">
        <v>0</v>
      </c>
      <c r="O52" s="208">
        <v>487935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742581.0199999999</v>
      </c>
      <c r="K53" s="212">
        <v>0</v>
      </c>
      <c r="L53" s="213">
        <v>742581.0199999999</v>
      </c>
      <c r="M53" s="214"/>
      <c r="N53" s="212">
        <v>0</v>
      </c>
      <c r="O53" s="215">
        <v>742581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25000</v>
      </c>
      <c r="O54" s="215">
        <v>25000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1230516.02</v>
      </c>
      <c r="K57" s="235">
        <v>0</v>
      </c>
      <c r="L57" s="237">
        <v>1230516</v>
      </c>
      <c r="M57" s="246"/>
      <c r="N57" s="235">
        <v>25000</v>
      </c>
      <c r="O57" s="237">
        <v>1255516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-2257866.4799999925</v>
      </c>
      <c r="K59" s="250">
        <v>1000</v>
      </c>
      <c r="L59" s="252">
        <v>-2256866</v>
      </c>
      <c r="M59" s="265"/>
      <c r="N59" s="250">
        <v>-2056459</v>
      </c>
      <c r="O59" s="252">
        <v>-4313325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65561145</v>
      </c>
      <c r="M61" s="210"/>
      <c r="N61" s="269">
        <v>19559836</v>
      </c>
      <c r="O61" s="213">
        <v>85120981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65561145</v>
      </c>
      <c r="M64" s="265"/>
      <c r="N64" s="277">
        <v>19559836</v>
      </c>
      <c r="O64" s="277">
        <v>85120981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63304279</v>
      </c>
      <c r="M66" s="265"/>
      <c r="N66" s="277">
        <v>17503377</v>
      </c>
      <c r="O66" s="277">
        <v>80807656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2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417" priority="29" operator="notEqual">
      <formula>0</formula>
    </cfRule>
    <cfRule type="cellIs" dxfId="416" priority="30" operator="equal">
      <formula>0</formula>
    </cfRule>
  </conditionalFormatting>
  <conditionalFormatting sqref="F11:G11 N62 N17:N18 N11:N15 L16 F17:G17 N24:N30 N37:N45 N52:N55">
    <cfRule type="containsBlanks" dxfId="415" priority="25">
      <formula>LEN(TRIM(F11))=0</formula>
    </cfRule>
    <cfRule type="cellIs" dxfId="414" priority="26" operator="notEqual">
      <formula>0</formula>
    </cfRule>
  </conditionalFormatting>
  <conditionalFormatting sqref="N11">
    <cfRule type="cellIs" dxfId="413" priority="24" operator="notEqual">
      <formula>N20</formula>
    </cfRule>
  </conditionalFormatting>
  <conditionalFormatting sqref="O69">
    <cfRule type="cellIs" dxfId="412" priority="20" operator="notEqual">
      <formula>0</formula>
    </cfRule>
    <cfRule type="cellIs" dxfId="411" priority="21" operator="equal">
      <formula>0</formula>
    </cfRule>
  </conditionalFormatting>
  <conditionalFormatting sqref="K11:K15 K17:K18">
    <cfRule type="containsBlanks" dxfId="410" priority="18">
      <formula>LEN(TRIM(K11))=0</formula>
    </cfRule>
    <cfRule type="cellIs" dxfId="409" priority="19" operator="notEqual">
      <formula>0</formula>
    </cfRule>
  </conditionalFormatting>
  <conditionalFormatting sqref="K11:K15 K17:K18">
    <cfRule type="cellIs" dxfId="408" priority="17" operator="notEqual">
      <formula>K20</formula>
    </cfRule>
  </conditionalFormatting>
  <conditionalFormatting sqref="K16">
    <cfRule type="containsBlanks" dxfId="407" priority="15">
      <formula>LEN(TRIM(K16))=0</formula>
    </cfRule>
    <cfRule type="cellIs" dxfId="406" priority="16" operator="notEqual">
      <formula>0</formula>
    </cfRule>
  </conditionalFormatting>
  <conditionalFormatting sqref="K52 K37 K24">
    <cfRule type="containsBlanks" dxfId="405" priority="13">
      <formula>LEN(TRIM(K24))=0</formula>
    </cfRule>
    <cfRule type="cellIs" dxfId="404" priority="14" operator="notEqual">
      <formula>0</formula>
    </cfRule>
  </conditionalFormatting>
  <conditionalFormatting sqref="K52 K37 K24">
    <cfRule type="cellIs" dxfId="403" priority="12" operator="notEqual">
      <formula>K33</formula>
    </cfRule>
  </conditionalFormatting>
  <conditionalFormatting sqref="K53:K55 K38:K45 K25:K30">
    <cfRule type="containsBlanks" dxfId="402" priority="10">
      <formula>LEN(TRIM(K25))=0</formula>
    </cfRule>
    <cfRule type="cellIs" dxfId="401" priority="11" operator="notEqual">
      <formula>0</formula>
    </cfRule>
  </conditionalFormatting>
  <conditionalFormatting sqref="K53:K55 K38:K45 K25:K30">
    <cfRule type="cellIs" dxfId="400" priority="9" operator="notEqual">
      <formula>K34</formula>
    </cfRule>
  </conditionalFormatting>
  <conditionalFormatting sqref="N24">
    <cfRule type="cellIs" dxfId="399" priority="8" operator="notEqual">
      <formula>N33</formula>
    </cfRule>
  </conditionalFormatting>
  <conditionalFormatting sqref="N37">
    <cfRule type="cellIs" dxfId="398" priority="7" operator="notEqual">
      <formula>N46</formula>
    </cfRule>
  </conditionalFormatting>
  <conditionalFormatting sqref="N52">
    <cfRule type="cellIs" dxfId="397" priority="6" operator="notEqual">
      <formula>N61</formula>
    </cfRule>
  </conditionalFormatting>
  <conditionalFormatting sqref="J69">
    <cfRule type="cellIs" dxfId="396" priority="4" operator="notEqual">
      <formula>0</formula>
    </cfRule>
    <cfRule type="cellIs" dxfId="395" priority="5" operator="equal">
      <formula>0</formula>
    </cfRule>
  </conditionalFormatting>
  <conditionalFormatting sqref="J62 J16">
    <cfRule type="containsBlanks" dxfId="394" priority="2">
      <formula>LEN(TRIM(J16))=0</formula>
    </cfRule>
    <cfRule type="cellIs" dxfId="393" priority="3" operator="notEqual">
      <formula>0</formula>
    </cfRule>
  </conditionalFormatting>
  <conditionalFormatting sqref="L62">
    <cfRule type="cellIs" dxfId="392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125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5778058.25</v>
      </c>
      <c r="G11" s="400"/>
      <c r="H11" s="203"/>
      <c r="I11" s="181"/>
      <c r="J11" s="204">
        <v>15675961.740000002</v>
      </c>
      <c r="K11" s="205">
        <v>0</v>
      </c>
      <c r="L11" s="206">
        <v>15675961.740000002</v>
      </c>
      <c r="M11" s="207"/>
      <c r="N11" s="205">
        <v>0</v>
      </c>
      <c r="O11" s="208">
        <v>15675962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1500134.9100000001</v>
      </c>
      <c r="K12" s="212">
        <v>0</v>
      </c>
      <c r="L12" s="213">
        <v>1500134.9100000001</v>
      </c>
      <c r="M12" s="214"/>
      <c r="N12" s="212">
        <v>0</v>
      </c>
      <c r="O12" s="215">
        <v>1500135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321582.24</v>
      </c>
      <c r="K13" s="212">
        <v>0</v>
      </c>
      <c r="L13" s="213">
        <v>321582.24</v>
      </c>
      <c r="M13" s="214"/>
      <c r="N13" s="212">
        <v>0</v>
      </c>
      <c r="O13" s="215">
        <v>321582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857080.28</v>
      </c>
      <c r="K14" s="212">
        <v>0</v>
      </c>
      <c r="L14" s="213">
        <v>857080.28</v>
      </c>
      <c r="M14" s="214"/>
      <c r="N14" s="212">
        <v>2410721</v>
      </c>
      <c r="O14" s="215">
        <v>3267801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32675.200000000001</v>
      </c>
      <c r="K15" s="212">
        <v>0</v>
      </c>
      <c r="L15" s="213">
        <v>32675.200000000001</v>
      </c>
      <c r="M15" s="214"/>
      <c r="N15" s="212">
        <v>0</v>
      </c>
      <c r="O15" s="215">
        <v>32675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876086.6</v>
      </c>
      <c r="K17" s="212">
        <v>0</v>
      </c>
      <c r="L17" s="213">
        <v>876086.6</v>
      </c>
      <c r="M17" s="214"/>
      <c r="N17" s="212">
        <v>0</v>
      </c>
      <c r="O17" s="215">
        <v>876087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639441.69000000006</v>
      </c>
      <c r="K18" s="226">
        <v>27939.62</v>
      </c>
      <c r="L18" s="227">
        <v>667381.31000000006</v>
      </c>
      <c r="M18" s="214"/>
      <c r="N18" s="226">
        <v>767740</v>
      </c>
      <c r="O18" s="228">
        <v>1435121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19902962.660000004</v>
      </c>
      <c r="K20" s="235">
        <v>27940</v>
      </c>
      <c r="L20" s="236">
        <v>19930902</v>
      </c>
      <c r="M20" s="229"/>
      <c r="N20" s="235">
        <v>3178461</v>
      </c>
      <c r="O20" s="237">
        <v>23109363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41006610.610000007</v>
      </c>
      <c r="K24" s="205">
        <v>0</v>
      </c>
      <c r="L24" s="242">
        <v>41006610.610000007</v>
      </c>
      <c r="M24" s="214"/>
      <c r="N24" s="205">
        <v>675228</v>
      </c>
      <c r="O24" s="208">
        <v>41681839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10966813.25</v>
      </c>
      <c r="K25" s="212">
        <v>0</v>
      </c>
      <c r="L25" s="213">
        <v>10966813.25</v>
      </c>
      <c r="M25" s="214"/>
      <c r="N25" s="212">
        <v>1669334</v>
      </c>
      <c r="O25" s="215">
        <v>12636147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1474151.84</v>
      </c>
      <c r="K26" s="212">
        <v>0</v>
      </c>
      <c r="L26" s="213">
        <v>1474151.84</v>
      </c>
      <c r="M26" s="214"/>
      <c r="N26" s="212">
        <v>0</v>
      </c>
      <c r="O26" s="215">
        <v>1474152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4161124.9299999992</v>
      </c>
      <c r="K27" s="212">
        <v>0</v>
      </c>
      <c r="L27" s="213">
        <v>4161124.9299999992</v>
      </c>
      <c r="M27" s="214"/>
      <c r="N27" s="212">
        <v>109492</v>
      </c>
      <c r="O27" s="215">
        <v>4270617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4928269.8499999996</v>
      </c>
      <c r="K28" s="212">
        <v>0</v>
      </c>
      <c r="L28" s="213">
        <v>4928269.8499999996</v>
      </c>
      <c r="M28" s="214"/>
      <c r="N28" s="212">
        <v>1528986</v>
      </c>
      <c r="O28" s="215">
        <v>6457256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5570688.8399999999</v>
      </c>
      <c r="K29" s="212">
        <v>0</v>
      </c>
      <c r="L29" s="213">
        <v>5570688.8399999999</v>
      </c>
      <c r="M29" s="214"/>
      <c r="N29" s="212">
        <v>36791</v>
      </c>
      <c r="O29" s="215">
        <v>5607480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3585967.25</v>
      </c>
      <c r="K30" s="226">
        <v>0</v>
      </c>
      <c r="L30" s="227">
        <v>3585967.25</v>
      </c>
      <c r="M30" s="214"/>
      <c r="N30" s="226">
        <v>0</v>
      </c>
      <c r="O30" s="228">
        <v>3585967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71693626.570000008</v>
      </c>
      <c r="K32" s="235">
        <v>0</v>
      </c>
      <c r="L32" s="236">
        <v>71693627</v>
      </c>
      <c r="M32" s="246"/>
      <c r="N32" s="235">
        <v>4019831</v>
      </c>
      <c r="O32" s="237">
        <v>75713458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-51790663.910000004</v>
      </c>
      <c r="K34" s="250">
        <v>27940</v>
      </c>
      <c r="L34" s="251">
        <v>-51762725</v>
      </c>
      <c r="M34" s="229"/>
      <c r="N34" s="250">
        <v>-841370</v>
      </c>
      <c r="O34" s="252">
        <v>-52604095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25239165.969999999</v>
      </c>
      <c r="K37" s="205">
        <v>0</v>
      </c>
      <c r="L37" s="206">
        <v>25239165.969999999</v>
      </c>
      <c r="M37" s="210"/>
      <c r="N37" s="205">
        <v>0</v>
      </c>
      <c r="O37" s="208">
        <v>25239166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15219787.15</v>
      </c>
      <c r="K38" s="212">
        <v>0</v>
      </c>
      <c r="L38" s="213">
        <v>15219787.15</v>
      </c>
      <c r="M38" s="210"/>
      <c r="N38" s="256">
        <v>0</v>
      </c>
      <c r="O38" s="215">
        <v>15219787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4892511.8900000006</v>
      </c>
      <c r="K39" s="212">
        <v>0</v>
      </c>
      <c r="L39" s="213">
        <v>4892511.8900000006</v>
      </c>
      <c r="M39" s="210"/>
      <c r="N39" s="256">
        <v>0</v>
      </c>
      <c r="O39" s="215">
        <v>4892512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930912.67999999993</v>
      </c>
      <c r="K40" s="212">
        <v>0</v>
      </c>
      <c r="L40" s="213">
        <v>930912.67999999993</v>
      </c>
      <c r="M40" s="210"/>
      <c r="N40" s="256">
        <v>0</v>
      </c>
      <c r="O40" s="215">
        <v>930913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4411782</v>
      </c>
      <c r="O41" s="215">
        <v>4411782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3066</v>
      </c>
      <c r="O42" s="215">
        <v>3066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1137.28</v>
      </c>
      <c r="K43" s="212">
        <v>0</v>
      </c>
      <c r="L43" s="213">
        <v>1137.28</v>
      </c>
      <c r="M43" s="210"/>
      <c r="N43" s="256">
        <v>0</v>
      </c>
      <c r="O43" s="215">
        <v>1137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-994.55</v>
      </c>
      <c r="K44" s="212">
        <v>0</v>
      </c>
      <c r="L44" s="213">
        <v>-994.55</v>
      </c>
      <c r="M44" s="210"/>
      <c r="N44" s="256">
        <v>0</v>
      </c>
      <c r="O44" s="215">
        <v>-995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46282520.420000002</v>
      </c>
      <c r="K47" s="250">
        <v>0</v>
      </c>
      <c r="L47" s="251">
        <v>46282520</v>
      </c>
      <c r="M47" s="182"/>
      <c r="N47" s="250">
        <v>4414848</v>
      </c>
      <c r="O47" s="252">
        <v>50697368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-5508143.4900000021</v>
      </c>
      <c r="K50" s="250">
        <v>27940</v>
      </c>
      <c r="L50" s="251">
        <v>-5480205</v>
      </c>
      <c r="M50" s="182"/>
      <c r="N50" s="250">
        <v>3573478</v>
      </c>
      <c r="O50" s="252">
        <v>-1906727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5237819</v>
      </c>
      <c r="K52" s="205">
        <v>0</v>
      </c>
      <c r="L52" s="206">
        <v>5237819</v>
      </c>
      <c r="M52" s="210"/>
      <c r="N52" s="205">
        <v>0</v>
      </c>
      <c r="O52" s="208">
        <v>5237819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2053556.97</v>
      </c>
      <c r="K53" s="212">
        <v>0</v>
      </c>
      <c r="L53" s="213">
        <v>2053556.97</v>
      </c>
      <c r="M53" s="214"/>
      <c r="N53" s="212">
        <v>0</v>
      </c>
      <c r="O53" s="215">
        <v>2053557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7291375.9699999997</v>
      </c>
      <c r="K57" s="235">
        <v>0</v>
      </c>
      <c r="L57" s="237">
        <v>7291376</v>
      </c>
      <c r="M57" s="246"/>
      <c r="N57" s="235">
        <v>0</v>
      </c>
      <c r="O57" s="237">
        <v>7291376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336</v>
      </c>
      <c r="D59" s="201"/>
      <c r="E59" s="201"/>
      <c r="F59" s="180"/>
      <c r="G59" s="180"/>
      <c r="H59" s="180"/>
      <c r="I59" s="180"/>
      <c r="J59" s="264">
        <v>1783232.4799999977</v>
      </c>
      <c r="K59" s="250">
        <v>27940</v>
      </c>
      <c r="L59" s="252">
        <v>1811171</v>
      </c>
      <c r="M59" s="265"/>
      <c r="N59" s="250">
        <v>3573478</v>
      </c>
      <c r="O59" s="252">
        <v>5384649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111250613</v>
      </c>
      <c r="M61" s="210"/>
      <c r="N61" s="269">
        <v>60807588</v>
      </c>
      <c r="O61" s="213">
        <v>172058201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111250613</v>
      </c>
      <c r="M64" s="265"/>
      <c r="N64" s="277">
        <v>60807588</v>
      </c>
      <c r="O64" s="277">
        <v>172058201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113061784</v>
      </c>
      <c r="M66" s="265"/>
      <c r="N66" s="277">
        <v>64381066</v>
      </c>
      <c r="O66" s="277">
        <v>177442850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-2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391" priority="29" operator="notEqual">
      <formula>0</formula>
    </cfRule>
    <cfRule type="cellIs" dxfId="390" priority="30" operator="equal">
      <formula>0</formula>
    </cfRule>
  </conditionalFormatting>
  <conditionalFormatting sqref="F11:G11 N62 N17:N18 N11:N15 L16 F17:G17 N24:N30 N37:N45 N52:N55">
    <cfRule type="containsBlanks" dxfId="389" priority="25">
      <formula>LEN(TRIM(F11))=0</formula>
    </cfRule>
    <cfRule type="cellIs" dxfId="388" priority="26" operator="notEqual">
      <formula>0</formula>
    </cfRule>
  </conditionalFormatting>
  <conditionalFormatting sqref="N11">
    <cfRule type="cellIs" dxfId="387" priority="24" operator="notEqual">
      <formula>N20</formula>
    </cfRule>
  </conditionalFormatting>
  <conditionalFormatting sqref="O69">
    <cfRule type="cellIs" dxfId="386" priority="20" operator="notEqual">
      <formula>0</formula>
    </cfRule>
    <cfRule type="cellIs" dxfId="385" priority="21" operator="equal">
      <formula>0</formula>
    </cfRule>
  </conditionalFormatting>
  <conditionalFormatting sqref="K11:K15 K17:K18">
    <cfRule type="containsBlanks" dxfId="384" priority="18">
      <formula>LEN(TRIM(K11))=0</formula>
    </cfRule>
    <cfRule type="cellIs" dxfId="383" priority="19" operator="notEqual">
      <formula>0</formula>
    </cfRule>
  </conditionalFormatting>
  <conditionalFormatting sqref="K11:K15 K17:K18">
    <cfRule type="cellIs" dxfId="382" priority="17" operator="notEqual">
      <formula>K20</formula>
    </cfRule>
  </conditionalFormatting>
  <conditionalFormatting sqref="K16">
    <cfRule type="containsBlanks" dxfId="381" priority="15">
      <formula>LEN(TRIM(K16))=0</formula>
    </cfRule>
    <cfRule type="cellIs" dxfId="380" priority="16" operator="notEqual">
      <formula>0</formula>
    </cfRule>
  </conditionalFormatting>
  <conditionalFormatting sqref="K52 K37 K24">
    <cfRule type="containsBlanks" dxfId="379" priority="13">
      <formula>LEN(TRIM(K24))=0</formula>
    </cfRule>
    <cfRule type="cellIs" dxfId="378" priority="14" operator="notEqual">
      <formula>0</formula>
    </cfRule>
  </conditionalFormatting>
  <conditionalFormatting sqref="K52 K37 K24">
    <cfRule type="cellIs" dxfId="377" priority="12" operator="notEqual">
      <formula>K33</formula>
    </cfRule>
  </conditionalFormatting>
  <conditionalFormatting sqref="K53:K55 K38:K45 K25:K30">
    <cfRule type="containsBlanks" dxfId="376" priority="10">
      <formula>LEN(TRIM(K25))=0</formula>
    </cfRule>
    <cfRule type="cellIs" dxfId="375" priority="11" operator="notEqual">
      <formula>0</formula>
    </cfRule>
  </conditionalFormatting>
  <conditionalFormatting sqref="K53:K55 K38:K45 K25:K30">
    <cfRule type="cellIs" dxfId="374" priority="9" operator="notEqual">
      <formula>K34</formula>
    </cfRule>
  </conditionalFormatting>
  <conditionalFormatting sqref="N24">
    <cfRule type="cellIs" dxfId="373" priority="8" operator="notEqual">
      <formula>N33</formula>
    </cfRule>
  </conditionalFormatting>
  <conditionalFormatting sqref="N37">
    <cfRule type="cellIs" dxfId="372" priority="7" operator="notEqual">
      <formula>N46</formula>
    </cfRule>
  </conditionalFormatting>
  <conditionalFormatting sqref="N52">
    <cfRule type="cellIs" dxfId="371" priority="6" operator="notEqual">
      <formula>N61</formula>
    </cfRule>
  </conditionalFormatting>
  <conditionalFormatting sqref="J69">
    <cfRule type="cellIs" dxfId="370" priority="4" operator="notEqual">
      <formula>0</formula>
    </cfRule>
    <cfRule type="cellIs" dxfId="369" priority="5" operator="equal">
      <formula>0</formula>
    </cfRule>
  </conditionalFormatting>
  <conditionalFormatting sqref="J62 J16">
    <cfRule type="containsBlanks" dxfId="368" priority="2">
      <formula>LEN(TRIM(J16))=0</formula>
    </cfRule>
    <cfRule type="cellIs" dxfId="367" priority="3" operator="notEqual">
      <formula>0</formula>
    </cfRule>
  </conditionalFormatting>
  <conditionalFormatting sqref="L62">
    <cfRule type="cellIs" dxfId="366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0" width="16.85546875" style="30" bestFit="1" customWidth="1"/>
    <col min="11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113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91392129.170000002</v>
      </c>
      <c r="G11" s="400"/>
      <c r="H11" s="203"/>
      <c r="I11" s="181"/>
      <c r="J11" s="204">
        <v>82092358.660000011</v>
      </c>
      <c r="K11" s="205">
        <v>0</v>
      </c>
      <c r="L11" s="206">
        <v>82092358.660000011</v>
      </c>
      <c r="M11" s="207"/>
      <c r="N11" s="205">
        <v>0</v>
      </c>
      <c r="O11" s="208">
        <v>82092359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28029345.459999997</v>
      </c>
      <c r="K12" s="212">
        <v>0</v>
      </c>
      <c r="L12" s="213">
        <v>28029345.459999997</v>
      </c>
      <c r="M12" s="214"/>
      <c r="N12" s="212">
        <v>0</v>
      </c>
      <c r="O12" s="215">
        <v>28029345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5824194.0399999991</v>
      </c>
      <c r="K13" s="212">
        <v>0</v>
      </c>
      <c r="L13" s="213">
        <v>5824194.0399999991</v>
      </c>
      <c r="M13" s="214"/>
      <c r="N13" s="212">
        <v>0</v>
      </c>
      <c r="O13" s="215">
        <v>5824194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8457302.1799999997</v>
      </c>
      <c r="K14" s="212">
        <v>0</v>
      </c>
      <c r="L14" s="213">
        <v>8457302.1799999997</v>
      </c>
      <c r="M14" s="214"/>
      <c r="N14" s="212">
        <v>0</v>
      </c>
      <c r="O14" s="215">
        <v>8457302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28022</v>
      </c>
      <c r="K15" s="212">
        <v>5873170.9800000004</v>
      </c>
      <c r="L15" s="213">
        <v>5901192.9800000004</v>
      </c>
      <c r="M15" s="214"/>
      <c r="N15" s="212">
        <v>0</v>
      </c>
      <c r="O15" s="215">
        <v>5901193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9863350.7000000011</v>
      </c>
      <c r="K17" s="212">
        <v>-5873170.9800000004</v>
      </c>
      <c r="L17" s="213">
        <v>3990179.7200000007</v>
      </c>
      <c r="M17" s="214"/>
      <c r="N17" s="212">
        <v>0</v>
      </c>
      <c r="O17" s="215">
        <v>3990180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8416262.7999999989</v>
      </c>
      <c r="K18" s="226">
        <v>553328.01</v>
      </c>
      <c r="L18" s="227">
        <v>8969590.8099999987</v>
      </c>
      <c r="M18" s="214"/>
      <c r="N18" s="226">
        <v>16228613</v>
      </c>
      <c r="O18" s="228">
        <v>25198204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142710835.84</v>
      </c>
      <c r="K20" s="235">
        <v>553328</v>
      </c>
      <c r="L20" s="236">
        <v>143264164</v>
      </c>
      <c r="M20" s="229"/>
      <c r="N20" s="235">
        <v>16228613</v>
      </c>
      <c r="O20" s="237">
        <v>159492777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299160628.68000007</v>
      </c>
      <c r="K24" s="205">
        <v>0</v>
      </c>
      <c r="L24" s="242">
        <v>299160628.68000007</v>
      </c>
      <c r="M24" s="214"/>
      <c r="N24" s="205">
        <v>1580232</v>
      </c>
      <c r="O24" s="208">
        <v>300740861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92258011.089999989</v>
      </c>
      <c r="K25" s="212">
        <v>0</v>
      </c>
      <c r="L25" s="213">
        <v>92258011.089999989</v>
      </c>
      <c r="M25" s="214"/>
      <c r="N25" s="212">
        <v>10042818</v>
      </c>
      <c r="O25" s="215">
        <v>102300829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12225133.83</v>
      </c>
      <c r="K26" s="212">
        <v>0</v>
      </c>
      <c r="L26" s="213">
        <v>12225133.83</v>
      </c>
      <c r="M26" s="214"/>
      <c r="N26" s="212">
        <v>0</v>
      </c>
      <c r="O26" s="215">
        <v>12225134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27334091.68</v>
      </c>
      <c r="K27" s="212">
        <v>0</v>
      </c>
      <c r="L27" s="213">
        <v>27334091.68</v>
      </c>
      <c r="M27" s="214"/>
      <c r="N27" s="212">
        <v>0</v>
      </c>
      <c r="O27" s="215">
        <v>27334092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25316755.310000002</v>
      </c>
      <c r="K28" s="212">
        <v>-185936.6</v>
      </c>
      <c r="L28" s="213">
        <v>25130818.710000001</v>
      </c>
      <c r="M28" s="214"/>
      <c r="N28" s="212">
        <v>7641390</v>
      </c>
      <c r="O28" s="215">
        <v>32772209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27592049.429999996</v>
      </c>
      <c r="K29" s="212">
        <v>0</v>
      </c>
      <c r="L29" s="213">
        <v>27592049.429999996</v>
      </c>
      <c r="M29" s="214"/>
      <c r="N29" s="212">
        <v>0</v>
      </c>
      <c r="O29" s="215">
        <v>27592049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32513405.27</v>
      </c>
      <c r="K30" s="226">
        <v>0</v>
      </c>
      <c r="L30" s="227">
        <v>32513405.27</v>
      </c>
      <c r="M30" s="214"/>
      <c r="N30" s="226">
        <v>0</v>
      </c>
      <c r="O30" s="228">
        <v>32513405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516400075.29000002</v>
      </c>
      <c r="K32" s="235">
        <v>-185936.6</v>
      </c>
      <c r="L32" s="236">
        <v>516214139</v>
      </c>
      <c r="M32" s="246"/>
      <c r="N32" s="235">
        <v>19264440</v>
      </c>
      <c r="O32" s="237">
        <v>535478579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-373689239.45000005</v>
      </c>
      <c r="K34" s="250">
        <v>739264.6</v>
      </c>
      <c r="L34" s="251">
        <v>-372949975</v>
      </c>
      <c r="M34" s="229"/>
      <c r="N34" s="250">
        <v>-3035827</v>
      </c>
      <c r="O34" s="252">
        <v>-375985802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174877373.38</v>
      </c>
      <c r="K37" s="205">
        <v>0</v>
      </c>
      <c r="L37" s="206">
        <v>174877373.38</v>
      </c>
      <c r="M37" s="210"/>
      <c r="N37" s="205">
        <v>0</v>
      </c>
      <c r="O37" s="208">
        <v>174877373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0</v>
      </c>
      <c r="K38" s="212">
        <v>164617270.63999999</v>
      </c>
      <c r="L38" s="213">
        <v>164617270.63999999</v>
      </c>
      <c r="M38" s="210"/>
      <c r="N38" s="256">
        <v>0</v>
      </c>
      <c r="O38" s="215">
        <v>164617271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164617270.63999999</v>
      </c>
      <c r="K39" s="212">
        <v>-164617270.63999999</v>
      </c>
      <c r="L39" s="213">
        <v>0</v>
      </c>
      <c r="M39" s="210"/>
      <c r="N39" s="256">
        <v>0</v>
      </c>
      <c r="O39" s="215">
        <v>0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18092008.609999999</v>
      </c>
      <c r="K40" s="212">
        <v>0</v>
      </c>
      <c r="L40" s="213">
        <v>18092008.609999999</v>
      </c>
      <c r="M40" s="210"/>
      <c r="N40" s="256">
        <v>0</v>
      </c>
      <c r="O40" s="215">
        <v>18092009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10030998.73</v>
      </c>
      <c r="K41" s="212">
        <v>0</v>
      </c>
      <c r="L41" s="213">
        <v>10030998.73</v>
      </c>
      <c r="M41" s="210"/>
      <c r="N41" s="256">
        <v>7639392</v>
      </c>
      <c r="O41" s="215">
        <v>17670391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455</v>
      </c>
      <c r="K42" s="212">
        <v>0</v>
      </c>
      <c r="L42" s="213">
        <v>455</v>
      </c>
      <c r="M42" s="210"/>
      <c r="N42" s="256">
        <v>0</v>
      </c>
      <c r="O42" s="215">
        <v>455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-2050</v>
      </c>
      <c r="K44" s="212">
        <v>0</v>
      </c>
      <c r="L44" s="213">
        <v>-2050</v>
      </c>
      <c r="M44" s="210"/>
      <c r="N44" s="256">
        <v>0</v>
      </c>
      <c r="O44" s="215">
        <v>-2050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367616056.36000001</v>
      </c>
      <c r="K47" s="250">
        <v>0</v>
      </c>
      <c r="L47" s="251">
        <v>367616057</v>
      </c>
      <c r="M47" s="182"/>
      <c r="N47" s="250">
        <v>7639392</v>
      </c>
      <c r="O47" s="252">
        <v>375255449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-6073183.0900000334</v>
      </c>
      <c r="K50" s="250">
        <v>739264.6</v>
      </c>
      <c r="L50" s="251">
        <v>-5333918</v>
      </c>
      <c r="M50" s="182"/>
      <c r="N50" s="250">
        <v>4603565</v>
      </c>
      <c r="O50" s="252">
        <v>-730353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9692095</v>
      </c>
      <c r="K52" s="205">
        <v>0</v>
      </c>
      <c r="L52" s="206">
        <v>9692095</v>
      </c>
      <c r="M52" s="210"/>
      <c r="N52" s="205">
        <v>0</v>
      </c>
      <c r="O52" s="208">
        <v>9692095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21204278.32</v>
      </c>
      <c r="K53" s="212">
        <v>-185936.6</v>
      </c>
      <c r="L53" s="213">
        <v>21018341.719999999</v>
      </c>
      <c r="M53" s="214"/>
      <c r="N53" s="212">
        <v>0</v>
      </c>
      <c r="O53" s="215">
        <v>21018342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3223390.67</v>
      </c>
      <c r="K54" s="212">
        <v>0</v>
      </c>
      <c r="L54" s="213">
        <v>3223390.67</v>
      </c>
      <c r="M54" s="214"/>
      <c r="N54" s="212">
        <v>0</v>
      </c>
      <c r="O54" s="215">
        <v>3223391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34119763.990000002</v>
      </c>
      <c r="K57" s="235">
        <v>-185936.6</v>
      </c>
      <c r="L57" s="237">
        <v>33933828</v>
      </c>
      <c r="M57" s="246"/>
      <c r="N57" s="235">
        <v>0</v>
      </c>
      <c r="O57" s="237">
        <v>33933828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336</v>
      </c>
      <c r="D59" s="201"/>
      <c r="E59" s="201"/>
      <c r="F59" s="180"/>
      <c r="G59" s="180"/>
      <c r="H59" s="180"/>
      <c r="I59" s="180"/>
      <c r="J59" s="264">
        <v>28046580.899999969</v>
      </c>
      <c r="K59" s="250">
        <v>553328</v>
      </c>
      <c r="L59" s="252">
        <v>28599910</v>
      </c>
      <c r="M59" s="265"/>
      <c r="N59" s="250">
        <v>4603565</v>
      </c>
      <c r="O59" s="252">
        <v>33203475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1425614833</v>
      </c>
      <c r="M61" s="210"/>
      <c r="N61" s="269">
        <v>144020099</v>
      </c>
      <c r="O61" s="213">
        <v>1569634932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60">
        <v>815695.5</v>
      </c>
      <c r="M62" s="210"/>
      <c r="N62" s="260"/>
      <c r="O62" s="227">
        <v>815696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1426430529</v>
      </c>
      <c r="M64" s="265"/>
      <c r="N64" s="277">
        <v>144020099</v>
      </c>
      <c r="O64" s="277">
        <v>1570450628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1455030439</v>
      </c>
      <c r="M66" s="265"/>
      <c r="N66" s="277">
        <v>148623664</v>
      </c>
      <c r="O66" s="277">
        <v>1603654103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1</v>
      </c>
      <c r="M69" s="90"/>
      <c r="N69" s="92">
        <v>0</v>
      </c>
      <c r="O69" s="92">
        <v>2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365" priority="30" operator="notEqual">
      <formula>0</formula>
    </cfRule>
    <cfRule type="cellIs" dxfId="364" priority="31" operator="equal">
      <formula>0</formula>
    </cfRule>
  </conditionalFormatting>
  <conditionalFormatting sqref="F11:G11 N62 N17:N18 N11:N15 L16 F17:G17 N24:N30 N37:N45 N52:N55">
    <cfRule type="containsBlanks" dxfId="363" priority="26">
      <formula>LEN(TRIM(F11))=0</formula>
    </cfRule>
    <cfRule type="cellIs" dxfId="362" priority="27" operator="notEqual">
      <formula>0</formula>
    </cfRule>
  </conditionalFormatting>
  <conditionalFormatting sqref="N11">
    <cfRule type="cellIs" dxfId="361" priority="25" operator="notEqual">
      <formula>N20</formula>
    </cfRule>
  </conditionalFormatting>
  <conditionalFormatting sqref="O69">
    <cfRule type="cellIs" dxfId="360" priority="21" operator="notEqual">
      <formula>0</formula>
    </cfRule>
    <cfRule type="cellIs" dxfId="359" priority="22" operator="equal">
      <formula>0</formula>
    </cfRule>
  </conditionalFormatting>
  <conditionalFormatting sqref="K11:K15 K17:K18">
    <cfRule type="containsBlanks" dxfId="358" priority="19">
      <formula>LEN(TRIM(K11))=0</formula>
    </cfRule>
    <cfRule type="cellIs" dxfId="357" priority="20" operator="notEqual">
      <formula>0</formula>
    </cfRule>
  </conditionalFormatting>
  <conditionalFormatting sqref="K11:K15 K17:K18">
    <cfRule type="cellIs" dxfId="356" priority="18" operator="notEqual">
      <formula>K20</formula>
    </cfRule>
  </conditionalFormatting>
  <conditionalFormatting sqref="K16">
    <cfRule type="containsBlanks" dxfId="355" priority="16">
      <formula>LEN(TRIM(K16))=0</formula>
    </cfRule>
    <cfRule type="cellIs" dxfId="354" priority="17" operator="notEqual">
      <formula>0</formula>
    </cfRule>
  </conditionalFormatting>
  <conditionalFormatting sqref="K52 K37 K24">
    <cfRule type="containsBlanks" dxfId="353" priority="14">
      <formula>LEN(TRIM(K24))=0</formula>
    </cfRule>
    <cfRule type="cellIs" dxfId="352" priority="15" operator="notEqual">
      <formula>0</formula>
    </cfRule>
  </conditionalFormatting>
  <conditionalFormatting sqref="K52 K37 K24">
    <cfRule type="cellIs" dxfId="351" priority="13" operator="notEqual">
      <formula>K33</formula>
    </cfRule>
  </conditionalFormatting>
  <conditionalFormatting sqref="K53:K55 K38:K45 K25:K30">
    <cfRule type="containsBlanks" dxfId="350" priority="11">
      <formula>LEN(TRIM(K25))=0</formula>
    </cfRule>
    <cfRule type="cellIs" dxfId="349" priority="12" operator="notEqual">
      <formula>0</formula>
    </cfRule>
  </conditionalFormatting>
  <conditionalFormatting sqref="K53:K55 K38:K45 K25:K30">
    <cfRule type="cellIs" dxfId="348" priority="10" operator="notEqual">
      <formula>K34</formula>
    </cfRule>
  </conditionalFormatting>
  <conditionalFormatting sqref="N24">
    <cfRule type="cellIs" dxfId="347" priority="9" operator="notEqual">
      <formula>N33</formula>
    </cfRule>
  </conditionalFormatting>
  <conditionalFormatting sqref="N37">
    <cfRule type="cellIs" dxfId="346" priority="8" operator="notEqual">
      <formula>N46</formula>
    </cfRule>
  </conditionalFormatting>
  <conditionalFormatting sqref="N52">
    <cfRule type="cellIs" dxfId="345" priority="7" operator="notEqual">
      <formula>N61</formula>
    </cfRule>
  </conditionalFormatting>
  <conditionalFormatting sqref="J69">
    <cfRule type="cellIs" dxfId="344" priority="5" operator="notEqual">
      <formula>0</formula>
    </cfRule>
    <cfRule type="cellIs" dxfId="343" priority="6" operator="equal">
      <formula>0</formula>
    </cfRule>
  </conditionalFormatting>
  <conditionalFormatting sqref="J62 J16">
    <cfRule type="containsBlanks" dxfId="342" priority="3">
      <formula>LEN(TRIM(J16))=0</formula>
    </cfRule>
    <cfRule type="cellIs" dxfId="341" priority="4" operator="notEqual">
      <formula>0</formula>
    </cfRule>
  </conditionalFormatting>
  <conditionalFormatting sqref="L62">
    <cfRule type="containsBlanks" dxfId="340" priority="1">
      <formula>LEN(TRIM(L62))=0</formula>
    </cfRule>
    <cfRule type="cellIs" dxfId="339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7109375" style="185" hidden="1" customWidth="1"/>
    <col min="3" max="3" width="2" style="30" customWidth="1"/>
    <col min="4" max="4" width="9.140625" style="30" customWidth="1"/>
    <col min="5" max="5" width="14.7109375" style="30" customWidth="1"/>
    <col min="6" max="6" width="14" style="30" customWidth="1"/>
    <col min="7" max="7" width="9.28515625" style="30" customWidth="1"/>
    <col min="8" max="9" width="9.140625" style="30" customWidth="1"/>
    <col min="10" max="10" width="15.42578125" style="30" customWidth="1"/>
    <col min="11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4" t="s">
        <v>114</v>
      </c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3"/>
    </row>
    <row r="2" spans="1:16">
      <c r="B2" s="177"/>
      <c r="C2" s="414" t="s">
        <v>0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5"/>
    </row>
    <row r="3" spans="1:16" ht="12.75" customHeight="1">
      <c r="B3" s="177"/>
      <c r="C3" s="195" t="s">
        <v>1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412" t="s">
        <v>2</v>
      </c>
    </row>
    <row r="4" spans="1:16">
      <c r="B4" s="177"/>
      <c r="C4" s="415" t="s">
        <v>315</v>
      </c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16">
        <v>1352235.89</v>
      </c>
      <c r="G11" s="416"/>
      <c r="H11" s="203"/>
      <c r="I11" s="181"/>
      <c r="J11" s="204">
        <v>873082.96000000008</v>
      </c>
      <c r="K11" s="205"/>
      <c r="L11" s="206">
        <v>873082.96000000008</v>
      </c>
      <c r="M11" s="207"/>
      <c r="N11" s="205">
        <v>0</v>
      </c>
      <c r="O11" s="208">
        <v>873083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552500.46</v>
      </c>
      <c r="K12" s="212">
        <v>0</v>
      </c>
      <c r="L12" s="213">
        <v>552500.46</v>
      </c>
      <c r="M12" s="214"/>
      <c r="N12" s="212">
        <v>0</v>
      </c>
      <c r="O12" s="215">
        <v>552500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0</v>
      </c>
      <c r="K13" s="212">
        <v>0</v>
      </c>
      <c r="L13" s="213">
        <v>0</v>
      </c>
      <c r="M13" s="214"/>
      <c r="N13" s="212">
        <v>261859</v>
      </c>
      <c r="O13" s="215">
        <v>261859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1000</v>
      </c>
      <c r="K14" s="212">
        <v>0</v>
      </c>
      <c r="L14" s="213">
        <v>1000</v>
      </c>
      <c r="M14" s="214"/>
      <c r="N14" s="212">
        <v>0</v>
      </c>
      <c r="O14" s="215">
        <v>1000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10172.91</v>
      </c>
      <c r="K15" s="212">
        <v>0</v>
      </c>
      <c r="L15" s="213">
        <v>10172.91</v>
      </c>
      <c r="M15" s="214"/>
      <c r="N15" s="212">
        <v>0</v>
      </c>
      <c r="O15" s="215">
        <v>10173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16">
        <v>0</v>
      </c>
      <c r="G17" s="416"/>
      <c r="H17" s="220"/>
      <c r="I17" s="201"/>
      <c r="J17" s="211">
        <v>278947.78999999998</v>
      </c>
      <c r="K17" s="212">
        <v>0</v>
      </c>
      <c r="L17" s="213">
        <v>278947.78999999998</v>
      </c>
      <c r="M17" s="214"/>
      <c r="N17" s="212">
        <v>0</v>
      </c>
      <c r="O17" s="215">
        <v>278948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291042.00000000006</v>
      </c>
      <c r="K18" s="226">
        <v>0</v>
      </c>
      <c r="L18" s="227">
        <v>291042.00000000006</v>
      </c>
      <c r="M18" s="214"/>
      <c r="N18" s="226">
        <v>0</v>
      </c>
      <c r="O18" s="228">
        <v>291042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2006746.1199999999</v>
      </c>
      <c r="K20" s="235">
        <v>0</v>
      </c>
      <c r="L20" s="236">
        <v>2006746</v>
      </c>
      <c r="M20" s="229"/>
      <c r="N20" s="235">
        <v>261859</v>
      </c>
      <c r="O20" s="237">
        <v>2268605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8065836.25</v>
      </c>
      <c r="K24" s="205">
        <v>0</v>
      </c>
      <c r="L24" s="242">
        <v>8065836.25</v>
      </c>
      <c r="M24" s="214"/>
      <c r="N24" s="205">
        <v>86287</v>
      </c>
      <c r="O24" s="208">
        <v>8152123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1572979.3300000003</v>
      </c>
      <c r="K25" s="212">
        <v>0</v>
      </c>
      <c r="L25" s="213">
        <v>1572979.3300000003</v>
      </c>
      <c r="M25" s="214"/>
      <c r="N25" s="212">
        <v>202510</v>
      </c>
      <c r="O25" s="215">
        <v>1775489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625518.80999999994</v>
      </c>
      <c r="K26" s="212">
        <v>0</v>
      </c>
      <c r="L26" s="213">
        <v>625518.80999999994</v>
      </c>
      <c r="M26" s="214"/>
      <c r="N26" s="212">
        <v>0</v>
      </c>
      <c r="O26" s="215">
        <v>625519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793659.63000000012</v>
      </c>
      <c r="K27" s="212">
        <v>0</v>
      </c>
      <c r="L27" s="213">
        <v>793659.63000000012</v>
      </c>
      <c r="M27" s="214"/>
      <c r="N27" s="212">
        <v>35750</v>
      </c>
      <c r="O27" s="215">
        <v>829410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770393.15000000014</v>
      </c>
      <c r="K28" s="212">
        <v>0</v>
      </c>
      <c r="L28" s="213">
        <v>770393.15000000014</v>
      </c>
      <c r="M28" s="214"/>
      <c r="N28" s="212">
        <v>103044</v>
      </c>
      <c r="O28" s="215">
        <v>873437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1300810.6299999999</v>
      </c>
      <c r="K29" s="212">
        <v>0</v>
      </c>
      <c r="L29" s="213">
        <v>1300810.6299999999</v>
      </c>
      <c r="M29" s="214"/>
      <c r="N29" s="212">
        <v>66</v>
      </c>
      <c r="O29" s="215">
        <v>1300877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981726.92999999993</v>
      </c>
      <c r="K30" s="226">
        <v>0</v>
      </c>
      <c r="L30" s="227">
        <v>981726.92999999993</v>
      </c>
      <c r="M30" s="214"/>
      <c r="N30" s="226">
        <v>0</v>
      </c>
      <c r="O30" s="228">
        <v>981727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14110924.73</v>
      </c>
      <c r="K32" s="235">
        <v>0</v>
      </c>
      <c r="L32" s="236">
        <v>14110925</v>
      </c>
      <c r="M32" s="246"/>
      <c r="N32" s="235">
        <v>427657</v>
      </c>
      <c r="O32" s="237">
        <v>14538582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-12104178.610000001</v>
      </c>
      <c r="K34" s="250">
        <v>0</v>
      </c>
      <c r="L34" s="251">
        <v>-12104179</v>
      </c>
      <c r="M34" s="229"/>
      <c r="N34" s="250">
        <v>-165798</v>
      </c>
      <c r="O34" s="252">
        <v>-12269977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8314078.6900000004</v>
      </c>
      <c r="K37" s="205">
        <v>0</v>
      </c>
      <c r="L37" s="206">
        <v>8314078.6900000004</v>
      </c>
      <c r="M37" s="210"/>
      <c r="N37" s="205">
        <v>0</v>
      </c>
      <c r="O37" s="208">
        <v>8314079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2115152.09</v>
      </c>
      <c r="K38" s="212">
        <v>-165304.04</v>
      </c>
      <c r="L38" s="213">
        <v>1949848.0499999998</v>
      </c>
      <c r="M38" s="210"/>
      <c r="N38" s="256">
        <v>0</v>
      </c>
      <c r="O38" s="215">
        <v>1949848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176</v>
      </c>
      <c r="K39" s="212">
        <v>165304.04</v>
      </c>
      <c r="L39" s="213">
        <v>165480.04</v>
      </c>
      <c r="M39" s="210"/>
      <c r="N39" s="256">
        <v>0</v>
      </c>
      <c r="O39" s="215">
        <v>165480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122071.38</v>
      </c>
      <c r="K40" s="212">
        <v>0</v>
      </c>
      <c r="L40" s="213">
        <v>122071.38</v>
      </c>
      <c r="M40" s="210"/>
      <c r="N40" s="256">
        <v>268779</v>
      </c>
      <c r="O40" s="215">
        <v>390850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0</v>
      </c>
      <c r="K44" s="212">
        <v>0</v>
      </c>
      <c r="L44" s="213">
        <v>0</v>
      </c>
      <c r="M44" s="210"/>
      <c r="N44" s="256">
        <v>0</v>
      </c>
      <c r="O44" s="215">
        <v>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10551478.160000002</v>
      </c>
      <c r="K47" s="250">
        <v>0</v>
      </c>
      <c r="L47" s="251">
        <v>10551478</v>
      </c>
      <c r="M47" s="182"/>
      <c r="N47" s="250">
        <v>268779</v>
      </c>
      <c r="O47" s="252">
        <v>10820257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-1552700.4499999993</v>
      </c>
      <c r="K50" s="250">
        <v>0</v>
      </c>
      <c r="L50" s="251">
        <v>-1552701</v>
      </c>
      <c r="M50" s="182"/>
      <c r="N50" s="250">
        <v>102981</v>
      </c>
      <c r="O50" s="252">
        <v>-1449720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318547.21999999997</v>
      </c>
      <c r="K52" s="205">
        <v>0</v>
      </c>
      <c r="L52" s="206">
        <v>318547.21999999997</v>
      </c>
      <c r="M52" s="210"/>
      <c r="N52" s="205">
        <v>0</v>
      </c>
      <c r="O52" s="208">
        <v>318547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176633.87000000002</v>
      </c>
      <c r="K53" s="212">
        <v>3170.7799999999997</v>
      </c>
      <c r="L53" s="213">
        <v>179804.65000000002</v>
      </c>
      <c r="M53" s="214"/>
      <c r="N53" s="212">
        <v>0</v>
      </c>
      <c r="O53" s="215">
        <v>179805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495181.08999999997</v>
      </c>
      <c r="K57" s="235">
        <v>3170.7799999999997</v>
      </c>
      <c r="L57" s="237">
        <v>498352</v>
      </c>
      <c r="M57" s="246"/>
      <c r="N57" s="235">
        <v>0</v>
      </c>
      <c r="O57" s="237">
        <v>498352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-1057519.3599999994</v>
      </c>
      <c r="K59" s="250">
        <v>3170.7799999999997</v>
      </c>
      <c r="L59" s="252">
        <v>-1054349</v>
      </c>
      <c r="M59" s="265"/>
      <c r="N59" s="250">
        <v>102981</v>
      </c>
      <c r="O59" s="252">
        <v>-951368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25311372.829999998</v>
      </c>
      <c r="M61" s="210"/>
      <c r="N61" s="269">
        <v>4109475</v>
      </c>
      <c r="O61" s="213">
        <v>29420848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25311373</v>
      </c>
      <c r="M64" s="265"/>
      <c r="N64" s="277">
        <v>4109475</v>
      </c>
      <c r="O64" s="277">
        <v>29420848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24257024</v>
      </c>
      <c r="M66" s="265"/>
      <c r="N66" s="277">
        <v>4212456</v>
      </c>
      <c r="O66" s="277">
        <v>28469480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0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338" priority="29" operator="notEqual">
      <formula>0</formula>
    </cfRule>
    <cfRule type="cellIs" dxfId="337" priority="30" operator="equal">
      <formula>0</formula>
    </cfRule>
  </conditionalFormatting>
  <conditionalFormatting sqref="F11:G11 N62 N17:N18 N11:N15 L16 F17:G17 N24:N30 N37:N45 N52:N55">
    <cfRule type="containsBlanks" dxfId="336" priority="25">
      <formula>LEN(TRIM(F11))=0</formula>
    </cfRule>
    <cfRule type="cellIs" dxfId="335" priority="26" operator="notEqual">
      <formula>0</formula>
    </cfRule>
  </conditionalFormatting>
  <conditionalFormatting sqref="N11">
    <cfRule type="cellIs" dxfId="334" priority="24" operator="notEqual">
      <formula>N20</formula>
    </cfRule>
  </conditionalFormatting>
  <conditionalFormatting sqref="O69">
    <cfRule type="cellIs" dxfId="333" priority="20" operator="notEqual">
      <formula>0</formula>
    </cfRule>
    <cfRule type="cellIs" dxfId="332" priority="21" operator="equal">
      <formula>0</formula>
    </cfRule>
  </conditionalFormatting>
  <conditionalFormatting sqref="K11:K15 K17:K18">
    <cfRule type="containsBlanks" dxfId="331" priority="18">
      <formula>LEN(TRIM(K11))=0</formula>
    </cfRule>
    <cfRule type="cellIs" dxfId="330" priority="19" operator="notEqual">
      <formula>0</formula>
    </cfRule>
  </conditionalFormatting>
  <conditionalFormatting sqref="K11:K15 K17:K18">
    <cfRule type="cellIs" dxfId="329" priority="17" operator="notEqual">
      <formula>K20</formula>
    </cfRule>
  </conditionalFormatting>
  <conditionalFormatting sqref="K16">
    <cfRule type="containsBlanks" dxfId="328" priority="15">
      <formula>LEN(TRIM(K16))=0</formula>
    </cfRule>
    <cfRule type="cellIs" dxfId="327" priority="16" operator="notEqual">
      <formula>0</formula>
    </cfRule>
  </conditionalFormatting>
  <conditionalFormatting sqref="K52 K37 K24">
    <cfRule type="containsBlanks" dxfId="326" priority="13">
      <formula>LEN(TRIM(K24))=0</formula>
    </cfRule>
    <cfRule type="cellIs" dxfId="325" priority="14" operator="notEqual">
      <formula>0</formula>
    </cfRule>
  </conditionalFormatting>
  <conditionalFormatting sqref="K52 K37 K24">
    <cfRule type="cellIs" dxfId="324" priority="12" operator="notEqual">
      <formula>K33</formula>
    </cfRule>
  </conditionalFormatting>
  <conditionalFormatting sqref="K53:K55 K38:K45 K25:K30">
    <cfRule type="containsBlanks" dxfId="323" priority="10">
      <formula>LEN(TRIM(K25))=0</formula>
    </cfRule>
    <cfRule type="cellIs" dxfId="322" priority="11" operator="notEqual">
      <formula>0</formula>
    </cfRule>
  </conditionalFormatting>
  <conditionalFormatting sqref="K53:K55 K38:K45 K25:K30">
    <cfRule type="cellIs" dxfId="321" priority="9" operator="notEqual">
      <formula>K34</formula>
    </cfRule>
  </conditionalFormatting>
  <conditionalFormatting sqref="N24">
    <cfRule type="cellIs" dxfId="320" priority="8" operator="notEqual">
      <formula>N33</formula>
    </cfRule>
  </conditionalFormatting>
  <conditionalFormatting sqref="N37">
    <cfRule type="cellIs" dxfId="319" priority="7" operator="notEqual">
      <formula>N46</formula>
    </cfRule>
  </conditionalFormatting>
  <conditionalFormatting sqref="N52">
    <cfRule type="cellIs" dxfId="318" priority="6" operator="notEqual">
      <formula>N61</formula>
    </cfRule>
  </conditionalFormatting>
  <conditionalFormatting sqref="J69">
    <cfRule type="cellIs" dxfId="317" priority="4" operator="notEqual">
      <formula>0</formula>
    </cfRule>
    <cfRule type="cellIs" dxfId="316" priority="5" operator="equal">
      <formula>0</formula>
    </cfRule>
  </conditionalFormatting>
  <conditionalFormatting sqref="J62 J16">
    <cfRule type="containsBlanks" dxfId="315" priority="2">
      <formula>LEN(TRIM(J16))=0</formula>
    </cfRule>
    <cfRule type="cellIs" dxfId="314" priority="3" operator="notEqual">
      <formula>0</formula>
    </cfRule>
  </conditionalFormatting>
  <conditionalFormatting sqref="L62">
    <cfRule type="cellIs" dxfId="313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115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224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3139704.5</v>
      </c>
      <c r="G11" s="400"/>
      <c r="H11" s="203"/>
      <c r="I11" s="181"/>
      <c r="J11" s="204">
        <v>8187862.29</v>
      </c>
      <c r="K11" s="205">
        <v>0</v>
      </c>
      <c r="L11" s="206">
        <v>8187862.29</v>
      </c>
      <c r="M11" s="207"/>
      <c r="N11" s="205">
        <v>0</v>
      </c>
      <c r="O11" s="208">
        <v>8187862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0</v>
      </c>
      <c r="K12" s="212">
        <v>0</v>
      </c>
      <c r="L12" s="213">
        <v>0</v>
      </c>
      <c r="M12" s="214"/>
      <c r="N12" s="212">
        <v>0</v>
      </c>
      <c r="O12" s="215">
        <v>0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1763585.07</v>
      </c>
      <c r="K13" s="212">
        <v>0</v>
      </c>
      <c r="L13" s="213">
        <v>1763585.07</v>
      </c>
      <c r="M13" s="214"/>
      <c r="N13" s="212">
        <v>0</v>
      </c>
      <c r="O13" s="215">
        <v>1763585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855374.52</v>
      </c>
      <c r="K14" s="212">
        <v>0</v>
      </c>
      <c r="L14" s="213">
        <v>855374.52</v>
      </c>
      <c r="M14" s="214"/>
      <c r="N14" s="212">
        <v>0</v>
      </c>
      <c r="O14" s="215">
        <v>855375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191943.19</v>
      </c>
      <c r="K15" s="212">
        <v>0</v>
      </c>
      <c r="L15" s="213">
        <v>191943.19</v>
      </c>
      <c r="M15" s="214"/>
      <c r="N15" s="212">
        <v>0</v>
      </c>
      <c r="O15" s="215">
        <v>191943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1253414.92</v>
      </c>
      <c r="K17" s="212">
        <v>0</v>
      </c>
      <c r="L17" s="213">
        <v>1253414.92</v>
      </c>
      <c r="M17" s="214"/>
      <c r="N17" s="212">
        <v>0</v>
      </c>
      <c r="O17" s="215">
        <v>1253415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177441.64999999997</v>
      </c>
      <c r="K18" s="226">
        <v>0</v>
      </c>
      <c r="L18" s="227">
        <v>177441.64999999997</v>
      </c>
      <c r="M18" s="214"/>
      <c r="N18" s="226">
        <v>679091</v>
      </c>
      <c r="O18" s="228">
        <v>856533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12429621.639999999</v>
      </c>
      <c r="K20" s="235">
        <v>0</v>
      </c>
      <c r="L20" s="236">
        <v>12429622</v>
      </c>
      <c r="M20" s="229"/>
      <c r="N20" s="235">
        <v>679091</v>
      </c>
      <c r="O20" s="237">
        <v>13108713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26806406.240000006</v>
      </c>
      <c r="K24" s="205">
        <v>0</v>
      </c>
      <c r="L24" s="242">
        <v>26806406.240000006</v>
      </c>
      <c r="M24" s="214"/>
      <c r="N24" s="205">
        <v>80000</v>
      </c>
      <c r="O24" s="208">
        <v>26886406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5562029.7400000002</v>
      </c>
      <c r="K25" s="212">
        <v>0</v>
      </c>
      <c r="L25" s="213">
        <v>5562029.7400000002</v>
      </c>
      <c r="M25" s="214"/>
      <c r="N25" s="212">
        <v>433119</v>
      </c>
      <c r="O25" s="215">
        <v>5995149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1602532.59</v>
      </c>
      <c r="K26" s="212">
        <v>0</v>
      </c>
      <c r="L26" s="213">
        <v>1602532.59</v>
      </c>
      <c r="M26" s="214"/>
      <c r="N26" s="212">
        <v>124156</v>
      </c>
      <c r="O26" s="215">
        <v>1726689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5270426.3499999996</v>
      </c>
      <c r="K27" s="212">
        <v>0</v>
      </c>
      <c r="L27" s="213">
        <v>5270426.3499999996</v>
      </c>
      <c r="M27" s="214"/>
      <c r="N27" s="212">
        <v>390388</v>
      </c>
      <c r="O27" s="215">
        <v>5660814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3926624.79</v>
      </c>
      <c r="K28" s="212">
        <v>0</v>
      </c>
      <c r="L28" s="213">
        <v>3926624.79</v>
      </c>
      <c r="M28" s="214"/>
      <c r="N28" s="212">
        <v>2376518</v>
      </c>
      <c r="O28" s="215">
        <v>6303143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3352636.0100000002</v>
      </c>
      <c r="K29" s="212">
        <v>0</v>
      </c>
      <c r="L29" s="213">
        <v>3352636.0100000002</v>
      </c>
      <c r="M29" s="214"/>
      <c r="N29" s="212">
        <v>52316</v>
      </c>
      <c r="O29" s="215">
        <v>3404952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4588248.3499999996</v>
      </c>
      <c r="K30" s="226">
        <v>0</v>
      </c>
      <c r="L30" s="227">
        <v>4588248.3499999996</v>
      </c>
      <c r="M30" s="214"/>
      <c r="N30" s="226">
        <v>161825</v>
      </c>
      <c r="O30" s="228">
        <v>4750073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51108904.070000008</v>
      </c>
      <c r="K32" s="235">
        <v>0</v>
      </c>
      <c r="L32" s="236">
        <v>51108904</v>
      </c>
      <c r="M32" s="246"/>
      <c r="N32" s="235">
        <v>3618322</v>
      </c>
      <c r="O32" s="237">
        <v>54727226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-38679282.430000007</v>
      </c>
      <c r="K34" s="250">
        <v>0</v>
      </c>
      <c r="L34" s="251">
        <v>-38679282</v>
      </c>
      <c r="M34" s="229"/>
      <c r="N34" s="250">
        <v>-2939231</v>
      </c>
      <c r="O34" s="252">
        <v>-41618513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19749623.52</v>
      </c>
      <c r="K37" s="205">
        <v>0</v>
      </c>
      <c r="L37" s="206">
        <v>19749623.52</v>
      </c>
      <c r="M37" s="210"/>
      <c r="N37" s="205">
        <v>0</v>
      </c>
      <c r="O37" s="208">
        <v>19749624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7548679.4399999995</v>
      </c>
      <c r="K38" s="212">
        <v>0</v>
      </c>
      <c r="L38" s="213">
        <v>7548679.4399999995</v>
      </c>
      <c r="M38" s="210"/>
      <c r="N38" s="256">
        <v>0</v>
      </c>
      <c r="O38" s="215">
        <v>7548679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2158220.3199999998</v>
      </c>
      <c r="K39" s="212">
        <v>0</v>
      </c>
      <c r="L39" s="213">
        <v>2158220.3199999998</v>
      </c>
      <c r="M39" s="210"/>
      <c r="N39" s="256">
        <v>848368</v>
      </c>
      <c r="O39" s="215">
        <v>3006588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302142.11</v>
      </c>
      <c r="K40" s="212">
        <v>0</v>
      </c>
      <c r="L40" s="213">
        <v>302142.11</v>
      </c>
      <c r="M40" s="210"/>
      <c r="N40" s="256">
        <v>1409374</v>
      </c>
      <c r="O40" s="215">
        <v>1711516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1053189</v>
      </c>
      <c r="O41" s="215">
        <v>1053189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9408.01</v>
      </c>
      <c r="K42" s="212">
        <v>0</v>
      </c>
      <c r="L42" s="213">
        <v>9408.01</v>
      </c>
      <c r="M42" s="210"/>
      <c r="N42" s="256">
        <v>10889</v>
      </c>
      <c r="O42" s="215">
        <v>20297</v>
      </c>
      <c r="P42" s="255"/>
    </row>
    <row r="43" spans="1:16">
      <c r="A43" s="178" t="s">
        <v>68</v>
      </c>
      <c r="B43" s="185" t="s">
        <v>69</v>
      </c>
      <c r="C43" s="181" t="s">
        <v>324</v>
      </c>
      <c r="D43" s="201"/>
      <c r="E43" s="180"/>
      <c r="F43" s="180"/>
      <c r="G43" s="201"/>
      <c r="H43" s="180"/>
      <c r="I43" s="180"/>
      <c r="J43" s="211">
        <v>-8000</v>
      </c>
      <c r="K43" s="212">
        <v>0</v>
      </c>
      <c r="L43" s="213">
        <v>-8000</v>
      </c>
      <c r="M43" s="210"/>
      <c r="N43" s="256">
        <v>0</v>
      </c>
      <c r="O43" s="215">
        <v>-8000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-28047.77</v>
      </c>
      <c r="K44" s="212">
        <v>0</v>
      </c>
      <c r="L44" s="213">
        <v>-28047.77</v>
      </c>
      <c r="M44" s="210"/>
      <c r="N44" s="256">
        <v>0</v>
      </c>
      <c r="O44" s="215">
        <v>-28048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29732025.630000003</v>
      </c>
      <c r="K47" s="250">
        <v>0</v>
      </c>
      <c r="L47" s="251">
        <v>29732025</v>
      </c>
      <c r="M47" s="182"/>
      <c r="N47" s="250">
        <v>3321820</v>
      </c>
      <c r="O47" s="252">
        <v>33053845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-8947256.8000000045</v>
      </c>
      <c r="K50" s="250">
        <v>0</v>
      </c>
      <c r="L50" s="251">
        <v>-8947257</v>
      </c>
      <c r="M50" s="182"/>
      <c r="N50" s="250">
        <v>382589</v>
      </c>
      <c r="O50" s="252">
        <v>-8564668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2913086</v>
      </c>
      <c r="K52" s="205">
        <v>0</v>
      </c>
      <c r="L52" s="206">
        <v>2913086</v>
      </c>
      <c r="M52" s="210"/>
      <c r="N52" s="205">
        <v>0</v>
      </c>
      <c r="O52" s="208">
        <v>2913086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3581889.64</v>
      </c>
      <c r="K53" s="212">
        <v>0</v>
      </c>
      <c r="L53" s="213">
        <v>3581889.64</v>
      </c>
      <c r="M53" s="214"/>
      <c r="N53" s="212">
        <v>1238409</v>
      </c>
      <c r="O53" s="215">
        <v>4820299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6494975.6400000006</v>
      </c>
      <c r="K57" s="235">
        <v>0</v>
      </c>
      <c r="L57" s="237">
        <v>6494976</v>
      </c>
      <c r="M57" s="246"/>
      <c r="N57" s="235">
        <v>1238409</v>
      </c>
      <c r="O57" s="237">
        <v>7733385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-2452281.1600000039</v>
      </c>
      <c r="K59" s="250">
        <v>0</v>
      </c>
      <c r="L59" s="252">
        <v>-2452281</v>
      </c>
      <c r="M59" s="265"/>
      <c r="N59" s="250">
        <v>1620998</v>
      </c>
      <c r="O59" s="252">
        <v>-831283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117091152</v>
      </c>
      <c r="M61" s="210"/>
      <c r="N61" s="269">
        <v>51382380</v>
      </c>
      <c r="O61" s="213">
        <v>168473532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5.6646314305908163E-9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117091152</v>
      </c>
      <c r="M64" s="265"/>
      <c r="N64" s="277">
        <v>51382380</v>
      </c>
      <c r="O64" s="277">
        <v>168473532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114638871</v>
      </c>
      <c r="M66" s="265"/>
      <c r="N66" s="277">
        <v>53003378</v>
      </c>
      <c r="O66" s="277">
        <v>167642249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-1</v>
      </c>
      <c r="M69" s="90"/>
      <c r="N69" s="92">
        <v>-1</v>
      </c>
      <c r="O69" s="92">
        <v>-1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71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312" priority="30" operator="notEqual">
      <formula>0</formula>
    </cfRule>
    <cfRule type="cellIs" dxfId="311" priority="31" operator="equal">
      <formula>0</formula>
    </cfRule>
  </conditionalFormatting>
  <conditionalFormatting sqref="F11:G11 N62 N17:N18 N11:N15 L16 F17:G17 N24:N30 N37:N45 N52:N55">
    <cfRule type="containsBlanks" dxfId="310" priority="26">
      <formula>LEN(TRIM(F11))=0</formula>
    </cfRule>
    <cfRule type="cellIs" dxfId="309" priority="27" operator="notEqual">
      <formula>0</formula>
    </cfRule>
  </conditionalFormatting>
  <conditionalFormatting sqref="N11">
    <cfRule type="cellIs" dxfId="308" priority="25" operator="notEqual">
      <formula>N20</formula>
    </cfRule>
  </conditionalFormatting>
  <conditionalFormatting sqref="O69">
    <cfRule type="cellIs" dxfId="307" priority="21" operator="notEqual">
      <formula>0</formula>
    </cfRule>
    <cfRule type="cellIs" dxfId="306" priority="22" operator="equal">
      <formula>0</formula>
    </cfRule>
  </conditionalFormatting>
  <conditionalFormatting sqref="K11:K15 K17:K18">
    <cfRule type="containsBlanks" dxfId="305" priority="19">
      <formula>LEN(TRIM(K11))=0</formula>
    </cfRule>
    <cfRule type="cellIs" dxfId="304" priority="20" operator="notEqual">
      <formula>0</formula>
    </cfRule>
  </conditionalFormatting>
  <conditionalFormatting sqref="K11:K15 K17:K18">
    <cfRule type="cellIs" dxfId="303" priority="18" operator="notEqual">
      <formula>K20</formula>
    </cfRule>
  </conditionalFormatting>
  <conditionalFormatting sqref="K16">
    <cfRule type="containsBlanks" dxfId="302" priority="16">
      <formula>LEN(TRIM(K16))=0</formula>
    </cfRule>
    <cfRule type="cellIs" dxfId="301" priority="17" operator="notEqual">
      <formula>0</formula>
    </cfRule>
  </conditionalFormatting>
  <conditionalFormatting sqref="K52 K37 K24">
    <cfRule type="containsBlanks" dxfId="300" priority="14">
      <formula>LEN(TRIM(K24))=0</formula>
    </cfRule>
    <cfRule type="cellIs" dxfId="299" priority="15" operator="notEqual">
      <formula>0</formula>
    </cfRule>
  </conditionalFormatting>
  <conditionalFormatting sqref="K52 K37 K24">
    <cfRule type="cellIs" dxfId="298" priority="13" operator="notEqual">
      <formula>K33</formula>
    </cfRule>
  </conditionalFormatting>
  <conditionalFormatting sqref="K53:K55 K38:K45 K25:K30">
    <cfRule type="containsBlanks" dxfId="297" priority="11">
      <formula>LEN(TRIM(K25))=0</formula>
    </cfRule>
    <cfRule type="cellIs" dxfId="296" priority="12" operator="notEqual">
      <formula>0</formula>
    </cfRule>
  </conditionalFormatting>
  <conditionalFormatting sqref="K53:K55 K38:K45 K25:K30">
    <cfRule type="cellIs" dxfId="295" priority="10" operator="notEqual">
      <formula>K34</formula>
    </cfRule>
  </conditionalFormatting>
  <conditionalFormatting sqref="N24">
    <cfRule type="cellIs" dxfId="294" priority="9" operator="notEqual">
      <formula>N33</formula>
    </cfRule>
  </conditionalFormatting>
  <conditionalFormatting sqref="N37">
    <cfRule type="cellIs" dxfId="293" priority="8" operator="notEqual">
      <formula>N46</formula>
    </cfRule>
  </conditionalFormatting>
  <conditionalFormatting sqref="N52">
    <cfRule type="cellIs" dxfId="292" priority="7" operator="notEqual">
      <formula>N61</formula>
    </cfRule>
  </conditionalFormatting>
  <conditionalFormatting sqref="J69">
    <cfRule type="cellIs" dxfId="291" priority="5" operator="notEqual">
      <formula>0</formula>
    </cfRule>
    <cfRule type="cellIs" dxfId="290" priority="6" operator="equal">
      <formula>0</formula>
    </cfRule>
  </conditionalFormatting>
  <conditionalFormatting sqref="J62 J16">
    <cfRule type="containsBlanks" dxfId="289" priority="3">
      <formula>LEN(TRIM(J16))=0</formula>
    </cfRule>
    <cfRule type="cellIs" dxfId="288" priority="4" operator="notEqual">
      <formula>0</formula>
    </cfRule>
  </conditionalFormatting>
  <conditionalFormatting sqref="L62">
    <cfRule type="cellIs" dxfId="287" priority="2" operator="notEqual">
      <formula>0</formula>
    </cfRule>
  </conditionalFormatting>
  <conditionalFormatting sqref="L72">
    <cfRule type="cellIs" dxfId="286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79"/>
  <sheetViews>
    <sheetView tabSelected="1"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15" hidden="1" customWidth="1"/>
    <col min="3" max="3" width="2" style="4" customWidth="1"/>
    <col min="4" max="4" width="9.140625" style="4" customWidth="1"/>
    <col min="5" max="5" width="36.42578125" style="4" customWidth="1"/>
    <col min="6" max="6" width="16" style="4" hidden="1" customWidth="1"/>
    <col min="7" max="7" width="15.28515625" style="4" hidden="1" customWidth="1"/>
    <col min="8" max="8" width="9.140625" style="4" hidden="1" customWidth="1"/>
    <col min="9" max="9" width="9.140625" style="7" hidden="1" customWidth="1"/>
    <col min="10" max="10" width="18" style="4" customWidth="1"/>
    <col min="11" max="11" width="18" style="7" customWidth="1"/>
    <col min="12" max="12" width="17.42578125" style="4" customWidth="1"/>
    <col min="13" max="13" width="1.42578125" style="4" customWidth="1"/>
    <col min="14" max="14" width="16.140625" style="7" bestFit="1" customWidth="1"/>
    <col min="15" max="15" width="17.42578125" style="4" customWidth="1"/>
    <col min="16" max="16" width="16.5703125" style="4" customWidth="1"/>
    <col min="17" max="16384" width="11.140625" style="4"/>
  </cols>
  <sheetData>
    <row r="1" spans="1:16">
      <c r="B1" s="2"/>
      <c r="C1" s="407" t="s">
        <v>128</v>
      </c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"/>
    </row>
    <row r="2" spans="1:16">
      <c r="B2" s="2"/>
      <c r="C2" s="406" t="s">
        <v>0</v>
      </c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5"/>
    </row>
    <row r="3" spans="1:16" ht="12.75" customHeight="1">
      <c r="B3" s="2"/>
      <c r="C3" s="408" t="s">
        <v>1</v>
      </c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6" t="s">
        <v>2</v>
      </c>
    </row>
    <row r="4" spans="1:16">
      <c r="B4" s="2"/>
      <c r="C4" s="409" t="s">
        <v>315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7" t="s">
        <v>316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12"/>
      <c r="K5" s="13"/>
      <c r="L5" s="12"/>
      <c r="M5" s="12"/>
      <c r="N5" s="13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398" t="s">
        <v>4</v>
      </c>
      <c r="K6" s="17"/>
      <c r="L6" s="398" t="s">
        <v>4</v>
      </c>
      <c r="M6" s="16"/>
      <c r="N6" s="17" t="s">
        <v>5</v>
      </c>
      <c r="O6" s="17" t="s">
        <v>6</v>
      </c>
      <c r="P6" s="18"/>
    </row>
    <row r="7" spans="1:16">
      <c r="C7" s="10"/>
      <c r="D7" s="10"/>
      <c r="E7" s="10"/>
      <c r="F7" s="10"/>
      <c r="G7" s="10"/>
      <c r="H7" s="10"/>
      <c r="I7" s="11"/>
      <c r="J7" s="156" t="s">
        <v>305</v>
      </c>
      <c r="K7" s="21" t="s">
        <v>301</v>
      </c>
      <c r="L7" s="19"/>
      <c r="M7" s="20"/>
      <c r="N7" s="21" t="str">
        <f>[3]SNP!$M$9</f>
        <v>Unit</v>
      </c>
      <c r="O7" s="21"/>
      <c r="P7" s="22"/>
    </row>
    <row r="8" spans="1:16">
      <c r="C8" s="23" t="s">
        <v>8</v>
      </c>
      <c r="D8" s="10"/>
      <c r="E8" s="10"/>
      <c r="F8" s="10"/>
      <c r="G8" s="10"/>
      <c r="H8" s="10"/>
      <c r="I8" s="11"/>
      <c r="J8" s="20"/>
      <c r="K8" s="20"/>
      <c r="L8" s="20"/>
      <c r="M8" s="20"/>
      <c r="N8" s="20"/>
      <c r="O8" s="20"/>
      <c r="P8" s="24"/>
    </row>
    <row r="9" spans="1:16">
      <c r="A9" s="25" t="s">
        <v>9</v>
      </c>
      <c r="B9" s="26" t="s">
        <v>10</v>
      </c>
      <c r="C9" s="10" t="s">
        <v>11</v>
      </c>
      <c r="D9" s="10"/>
      <c r="E9" s="10"/>
      <c r="F9" s="10"/>
      <c r="G9" s="10"/>
      <c r="H9" s="10"/>
      <c r="I9" s="11"/>
      <c r="J9" s="13"/>
      <c r="K9" s="13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12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15</v>
      </c>
      <c r="B11" s="27" t="s">
        <v>16</v>
      </c>
      <c r="C11" s="28"/>
      <c r="D11" s="32" t="s">
        <v>17</v>
      </c>
      <c r="E11" s="28"/>
      <c r="F11" s="395">
        <f>SUM(EASTERNFL:VALENCIA!F11:G11)</f>
        <v>432543767.61999989</v>
      </c>
      <c r="G11" s="395"/>
      <c r="H11" s="33"/>
      <c r="I11" s="29"/>
      <c r="J11" s="109">
        <f>SUM(EASTERNFL:VALENCIA!J11)</f>
        <v>605600153.99000013</v>
      </c>
      <c r="K11" s="109">
        <f>SUM(EASTERNFL:VALENCIA!K11)</f>
        <v>-580217.27</v>
      </c>
      <c r="L11" s="109">
        <f>SUM(EASTERNFL:VALENCIA!L11)</f>
        <v>605019936.72000015</v>
      </c>
      <c r="M11" s="109">
        <f>SUM(EASTERNFL:VALENCIA!M11)</f>
        <v>0</v>
      </c>
      <c r="N11" s="109">
        <f>SUM(EASTERNFL:VALENCIA!N11)</f>
        <v>0</v>
      </c>
      <c r="O11" s="109">
        <f>SUM(EASTERNFL:VALENCIA!O11)</f>
        <v>605019934</v>
      </c>
      <c r="P11" s="34"/>
    </row>
    <row r="12" spans="1:16" s="31" customFormat="1">
      <c r="A12" s="1" t="s">
        <v>18</v>
      </c>
      <c r="B12" s="27" t="s">
        <v>19</v>
      </c>
      <c r="C12" s="28"/>
      <c r="D12" s="29" t="s">
        <v>20</v>
      </c>
      <c r="E12" s="10"/>
      <c r="F12" s="35"/>
      <c r="G12" s="36"/>
      <c r="H12" s="11"/>
      <c r="I12" s="28"/>
      <c r="J12" s="109">
        <f>SUM(EASTERNFL:VALENCIA!J12)</f>
        <v>96967601.050000012</v>
      </c>
      <c r="K12" s="109">
        <f>SUM(EASTERNFL:VALENCIA!K12)</f>
        <v>-15678318.73</v>
      </c>
      <c r="L12" s="109">
        <f>SUM(EASTERNFL:VALENCIA!L12)</f>
        <v>81289282.320000008</v>
      </c>
      <c r="M12" s="109">
        <f>SUM(EASTERNFL:VALENCIA!M12)</f>
        <v>0</v>
      </c>
      <c r="N12" s="109">
        <f>SUM(EASTERNFL:VALENCIA!N12)</f>
        <v>0</v>
      </c>
      <c r="O12" s="109">
        <f>SUM(EASTERNFL:VALENCIA!O12)</f>
        <v>81289280</v>
      </c>
      <c r="P12" s="38"/>
    </row>
    <row r="13" spans="1:16" s="31" customFormat="1">
      <c r="A13" s="1" t="s">
        <v>21</v>
      </c>
      <c r="B13" s="27" t="s">
        <v>19</v>
      </c>
      <c r="C13" s="28"/>
      <c r="D13" s="29" t="s">
        <v>22</v>
      </c>
      <c r="E13" s="10"/>
      <c r="F13" s="35"/>
      <c r="G13" s="35"/>
      <c r="H13" s="10"/>
      <c r="I13" s="28"/>
      <c r="J13" s="109">
        <f>SUM(EASTERNFL:VALENCIA!J13)</f>
        <v>54090973.969999991</v>
      </c>
      <c r="K13" s="109">
        <f>SUM(EASTERNFL:VALENCIA!K13)</f>
        <v>-4789154</v>
      </c>
      <c r="L13" s="109">
        <f>SUM(EASTERNFL:VALENCIA!L13)</f>
        <v>49301819.969999991</v>
      </c>
      <c r="M13" s="109">
        <f>SUM(EASTERNFL:VALENCIA!M13)</f>
        <v>0</v>
      </c>
      <c r="N13" s="109">
        <f>SUM(EASTERNFL:VALENCIA!N13)</f>
        <v>1104378</v>
      </c>
      <c r="O13" s="109">
        <f>SUM(EASTERNFL:VALENCIA!O13)</f>
        <v>50406198</v>
      </c>
      <c r="P13" s="38"/>
    </row>
    <row r="14" spans="1:16" s="31" customFormat="1">
      <c r="A14" s="1" t="s">
        <v>23</v>
      </c>
      <c r="B14" s="27" t="s">
        <v>19</v>
      </c>
      <c r="C14" s="28"/>
      <c r="D14" s="29" t="s">
        <v>24</v>
      </c>
      <c r="E14" s="10"/>
      <c r="F14" s="35"/>
      <c r="G14" s="35"/>
      <c r="H14" s="10"/>
      <c r="I14" s="28"/>
      <c r="J14" s="109">
        <f>SUM(EASTERNFL:VALENCIA!J14)</f>
        <v>34002015.880000003</v>
      </c>
      <c r="K14" s="109">
        <f>SUM(EASTERNFL:VALENCIA!K14)</f>
        <v>-36820.459999999963</v>
      </c>
      <c r="L14" s="109">
        <f>SUM(EASTERNFL:VALENCIA!L14)</f>
        <v>33965195.420000002</v>
      </c>
      <c r="M14" s="109">
        <f>SUM(EASTERNFL:VALENCIA!M14)</f>
        <v>0</v>
      </c>
      <c r="N14" s="109">
        <f>SUM(EASTERNFL:VALENCIA!N14)</f>
        <v>20981637</v>
      </c>
      <c r="O14" s="109">
        <f>SUM(EASTERNFL:VALENCIA!O14)</f>
        <v>54946833</v>
      </c>
      <c r="P14" s="38"/>
    </row>
    <row r="15" spans="1:16" s="31" customFormat="1">
      <c r="A15" s="1" t="s">
        <v>25</v>
      </c>
      <c r="B15" s="27" t="s">
        <v>16</v>
      </c>
      <c r="C15" s="28"/>
      <c r="D15" s="29" t="s">
        <v>26</v>
      </c>
      <c r="E15" s="10"/>
      <c r="F15" s="35"/>
      <c r="G15" s="35"/>
      <c r="H15" s="28"/>
      <c r="I15" s="28"/>
      <c r="J15" s="109">
        <f>SUM(EASTERNFL:VALENCIA!J15)</f>
        <v>9170740.5600000024</v>
      </c>
      <c r="K15" s="109">
        <f>SUM(EASTERNFL:VALENCIA!K15)</f>
        <v>5924166.8300000001</v>
      </c>
      <c r="L15" s="109">
        <f>SUM(EASTERNFL:VALENCIA!L15)</f>
        <v>15094907.390000004</v>
      </c>
      <c r="M15" s="109">
        <f>SUM(EASTERNFL:VALENCIA!M15)</f>
        <v>0</v>
      </c>
      <c r="N15" s="109">
        <f>SUM(EASTERNFL:VALENCIA!N15)</f>
        <v>0</v>
      </c>
      <c r="O15" s="109">
        <f>SUM(EASTERNFL:VALENCIA!O15)</f>
        <v>15094906</v>
      </c>
      <c r="P15" s="38"/>
    </row>
    <row r="16" spans="1:16" s="31" customFormat="1">
      <c r="A16" s="39"/>
      <c r="B16" s="40"/>
      <c r="C16" s="28"/>
      <c r="D16" s="29" t="s">
        <v>27</v>
      </c>
      <c r="E16" s="10"/>
      <c r="F16" s="41"/>
      <c r="G16" s="36"/>
      <c r="H16" s="42"/>
      <c r="I16" s="28"/>
      <c r="J16" s="109">
        <f>SUM(EASTERNFL:VALENCIA!J16)</f>
        <v>0</v>
      </c>
      <c r="K16" s="109">
        <f>SUM(EASTERNFL:VALENCIA!K16)</f>
        <v>0</v>
      </c>
      <c r="L16" s="109">
        <f>SUM(EASTERNFL:VALENCIA!L16)</f>
        <v>0</v>
      </c>
      <c r="M16" s="109">
        <f>SUM(EASTERNFL:VALENCIA!M16)</f>
        <v>0</v>
      </c>
      <c r="N16" s="109">
        <f>SUM(EASTERNFL:VALENCIA!N16)</f>
        <v>0</v>
      </c>
      <c r="O16" s="109">
        <f>SUM(EASTERNFL:VALENCIA!O16)</f>
        <v>0</v>
      </c>
      <c r="P16" s="30"/>
    </row>
    <row r="17" spans="1:16" s="31" customFormat="1">
      <c r="A17" s="39" t="s">
        <v>28</v>
      </c>
      <c r="B17" s="40" t="s">
        <v>16</v>
      </c>
      <c r="C17" s="28"/>
      <c r="D17" s="32" t="s">
        <v>17</v>
      </c>
      <c r="E17" s="28"/>
      <c r="F17" s="395">
        <f>SUM(EASTERNFL:VALENCIA!F17:G17)</f>
        <v>12226713.550000001</v>
      </c>
      <c r="G17" s="395"/>
      <c r="H17" s="42"/>
      <c r="I17" s="28"/>
      <c r="J17" s="109">
        <f>SUM(EASTERNFL:VALENCIA!J17)</f>
        <v>73892432.729999989</v>
      </c>
      <c r="K17" s="109">
        <f>SUM(EASTERNFL:VALENCIA!K17)</f>
        <v>-4485786.1500000004</v>
      </c>
      <c r="L17" s="109">
        <f>SUM(EASTERNFL:VALENCIA!L17)</f>
        <v>69406646.579999998</v>
      </c>
      <c r="M17" s="109">
        <f>SUM(EASTERNFL:VALENCIA!M17)</f>
        <v>0</v>
      </c>
      <c r="N17" s="109">
        <f>SUM(EASTERNFL:VALENCIA!N17)</f>
        <v>8357770</v>
      </c>
      <c r="O17" s="109">
        <f>SUM(EASTERNFL:VALENCIA!O17)</f>
        <v>77764418</v>
      </c>
      <c r="P17" s="38"/>
    </row>
    <row r="18" spans="1:16" s="31" customFormat="1">
      <c r="A18" s="39" t="s">
        <v>29</v>
      </c>
      <c r="B18" s="43" t="s">
        <v>30</v>
      </c>
      <c r="C18" s="28"/>
      <c r="D18" s="44" t="s">
        <v>31</v>
      </c>
      <c r="E18" s="10"/>
      <c r="F18" s="10"/>
      <c r="G18" s="10"/>
      <c r="H18" s="10"/>
      <c r="I18" s="29"/>
      <c r="J18" s="174">
        <f>SUM(EASTERNFL:VALENCIA!J18)</f>
        <v>32737255.029999994</v>
      </c>
      <c r="K18" s="174">
        <f>SUM(EASTERNFL:VALENCIA!K18)</f>
        <v>-735940.49999999988</v>
      </c>
      <c r="L18" s="174">
        <f>SUM(EASTERNFL:VALENCIA!L18)</f>
        <v>32001314.529999994</v>
      </c>
      <c r="M18" s="174">
        <f>SUM(EASTERNFL:VALENCIA!M18)</f>
        <v>0</v>
      </c>
      <c r="N18" s="174">
        <f>SUM(EASTERNFL:VALENCIA!N18)</f>
        <v>58904956</v>
      </c>
      <c r="O18" s="174">
        <f>SUM(EASTERNFL:VALENCIA!O18)</f>
        <v>90906271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7"/>
      <c r="L19" s="46"/>
      <c r="M19" s="47"/>
      <c r="N19" s="47"/>
      <c r="O19" s="47"/>
      <c r="P19" s="48"/>
    </row>
    <row r="20" spans="1:16" s="31" customFormat="1">
      <c r="A20" s="39" t="s">
        <v>32</v>
      </c>
      <c r="B20" s="43"/>
      <c r="C20" s="28"/>
      <c r="D20" s="50" t="s">
        <v>33</v>
      </c>
      <c r="E20" s="28"/>
      <c r="F20" s="10"/>
      <c r="G20" s="10"/>
      <c r="H20" s="10"/>
      <c r="I20" s="11"/>
      <c r="J20" s="51">
        <f t="array" ref="J20">SUM(ROUND(J11:J18,0))</f>
        <v>906461174</v>
      </c>
      <c r="K20" s="51">
        <f t="array" ref="K20">SUM(ROUND(K11:K18,0))</f>
        <v>-20382070</v>
      </c>
      <c r="L20" s="51">
        <f t="array" ref="L20">SUM(ROUND(L11:L18,0))</f>
        <v>886079103</v>
      </c>
      <c r="M20" s="52"/>
      <c r="N20" s="51">
        <f t="array" ref="N20">SUM(ROUND(N11:N18,0))</f>
        <v>89348741</v>
      </c>
      <c r="O20" s="51">
        <f t="array" ref="O20">SUM(ROUND(O11:O18,0))</f>
        <v>975427840</v>
      </c>
      <c r="P20" s="53"/>
    </row>
    <row r="21" spans="1:16" s="31" customFormat="1">
      <c r="A21" s="39"/>
      <c r="B21" s="43"/>
      <c r="C21" s="10"/>
      <c r="D21" s="10"/>
      <c r="E21" s="10"/>
      <c r="F21" s="10"/>
      <c r="G21" s="10"/>
      <c r="H21" s="10"/>
      <c r="I21" s="11"/>
      <c r="J21" s="13"/>
      <c r="K21" s="13"/>
      <c r="L21" s="13"/>
      <c r="M21" s="13"/>
      <c r="N21" s="13"/>
      <c r="O21" s="13"/>
      <c r="P21" s="14"/>
    </row>
    <row r="22" spans="1:16" s="31" customFormat="1">
      <c r="A22" s="54"/>
      <c r="B22" s="55"/>
      <c r="C22" s="23" t="s">
        <v>34</v>
      </c>
      <c r="D22" s="10"/>
      <c r="E22" s="10"/>
      <c r="F22" s="10"/>
      <c r="G22" s="10"/>
      <c r="H22" s="10"/>
      <c r="I22" s="11"/>
      <c r="J22" s="12"/>
      <c r="K22" s="12"/>
      <c r="L22" s="12"/>
      <c r="M22" s="13"/>
      <c r="N22" s="12"/>
      <c r="O22" s="12"/>
      <c r="P22" s="14"/>
    </row>
    <row r="23" spans="1:16" s="31" customFormat="1">
      <c r="A23" s="39"/>
      <c r="B23" s="40"/>
      <c r="C23" s="10" t="s">
        <v>35</v>
      </c>
      <c r="D23" s="10"/>
      <c r="E23" s="10"/>
      <c r="F23" s="10"/>
      <c r="G23" s="28"/>
      <c r="H23" s="10"/>
      <c r="I23" s="11"/>
      <c r="J23" s="12"/>
      <c r="K23" s="12"/>
      <c r="L23" s="12"/>
      <c r="M23" s="13"/>
      <c r="N23" s="12"/>
      <c r="O23" s="12"/>
      <c r="P23" s="14"/>
    </row>
    <row r="24" spans="1:16" s="31" customFormat="1">
      <c r="A24" s="8" t="s">
        <v>36</v>
      </c>
      <c r="B24" s="56" t="s">
        <v>37</v>
      </c>
      <c r="C24" s="32"/>
      <c r="D24" s="29" t="s">
        <v>38</v>
      </c>
      <c r="E24" s="10"/>
      <c r="F24" s="10"/>
      <c r="G24" s="28"/>
      <c r="H24" s="10"/>
      <c r="I24" s="11"/>
      <c r="J24" s="109">
        <f>SUM(EASTERNFL:VALENCIA!J24)</f>
        <v>1961836792.1900001</v>
      </c>
      <c r="K24" s="109">
        <f>SUM(EASTERNFL:VALENCIA!K24)</f>
        <v>0.25</v>
      </c>
      <c r="L24" s="109">
        <f>SUM(EASTERNFL:VALENCIA!L24)</f>
        <v>1961836792.4400001</v>
      </c>
      <c r="M24" s="109">
        <f>SUM(EASTERNFL:VALENCIA!M24)</f>
        <v>0</v>
      </c>
      <c r="N24" s="109">
        <f>SUM(EASTERNFL:VALENCIA!N24)</f>
        <v>8765225.7899999991</v>
      </c>
      <c r="O24" s="110">
        <f t="shared" ref="O24:O30" si="0">ROUND(N24,0)+ROUND(L24,0)</f>
        <v>1970602018</v>
      </c>
      <c r="P24" s="38"/>
    </row>
    <row r="25" spans="1:16" s="31" customFormat="1">
      <c r="A25" s="1" t="s">
        <v>39</v>
      </c>
      <c r="B25" s="56" t="s">
        <v>37</v>
      </c>
      <c r="C25" s="32"/>
      <c r="D25" s="29" t="s">
        <v>40</v>
      </c>
      <c r="E25" s="10"/>
      <c r="F25" s="10"/>
      <c r="G25" s="28"/>
      <c r="H25" s="10"/>
      <c r="I25" s="11"/>
      <c r="J25" s="109">
        <f>SUM(EASTERNFL:VALENCIA!J25)</f>
        <v>603301557.63</v>
      </c>
      <c r="K25" s="109">
        <f>SUM(EASTERNFL:VALENCIA!K25)</f>
        <v>-16108317.5</v>
      </c>
      <c r="L25" s="109">
        <f>SUM(EASTERNFL:VALENCIA!L25)</f>
        <v>587193240.13</v>
      </c>
      <c r="M25" s="110"/>
      <c r="N25" s="109">
        <f>SUM(EASTERNFL:VALENCIA!N25)</f>
        <v>49976397</v>
      </c>
      <c r="O25" s="110">
        <f t="shared" si="0"/>
        <v>637169637</v>
      </c>
      <c r="P25" s="38"/>
    </row>
    <row r="26" spans="1:16" s="31" customFormat="1">
      <c r="A26" s="8" t="s">
        <v>41</v>
      </c>
      <c r="B26" s="27" t="s">
        <v>37</v>
      </c>
      <c r="C26" s="32"/>
      <c r="D26" s="29" t="s">
        <v>42</v>
      </c>
      <c r="E26" s="10"/>
      <c r="F26" s="10"/>
      <c r="G26" s="28"/>
      <c r="H26" s="10"/>
      <c r="I26" s="11"/>
      <c r="J26" s="109">
        <f>SUM(EASTERNFL:VALENCIA!J26)</f>
        <v>83862826.840000018</v>
      </c>
      <c r="K26" s="109">
        <f>SUM(EASTERNFL:VALENCIA!K26)</f>
        <v>20730</v>
      </c>
      <c r="L26" s="109">
        <f>SUM(EASTERNFL:VALENCIA!L26)</f>
        <v>83883556.840000018</v>
      </c>
      <c r="M26" s="110"/>
      <c r="N26" s="109">
        <f>SUM(EASTERNFL:VALENCIA!N26)</f>
        <v>226543</v>
      </c>
      <c r="O26" s="110">
        <f t="shared" si="0"/>
        <v>84110100</v>
      </c>
      <c r="P26" s="38"/>
    </row>
    <row r="27" spans="1:16" s="31" customFormat="1">
      <c r="A27" s="1" t="s">
        <v>43</v>
      </c>
      <c r="B27" s="56" t="s">
        <v>37</v>
      </c>
      <c r="C27" s="32"/>
      <c r="D27" s="29" t="s">
        <v>44</v>
      </c>
      <c r="E27" s="10"/>
      <c r="F27" s="10"/>
      <c r="G27" s="28"/>
      <c r="H27" s="10"/>
      <c r="I27" s="11"/>
      <c r="J27" s="109">
        <f>SUM(EASTERNFL:VALENCIA!J27)</f>
        <v>218152688.15999997</v>
      </c>
      <c r="K27" s="109">
        <f>SUM(EASTERNFL:VALENCIA!K27)</f>
        <v>-62</v>
      </c>
      <c r="L27" s="109">
        <f>SUM(EASTERNFL:VALENCIA!L27)</f>
        <v>218152626.15999997</v>
      </c>
      <c r="M27" s="110"/>
      <c r="N27" s="109">
        <f>SUM(EASTERNFL:VALENCIA!N27)</f>
        <v>24590611.719999999</v>
      </c>
      <c r="O27" s="110">
        <f t="shared" si="0"/>
        <v>242743238</v>
      </c>
      <c r="P27" s="38"/>
    </row>
    <row r="28" spans="1:16" s="31" customFormat="1">
      <c r="A28" s="8" t="s">
        <v>45</v>
      </c>
      <c r="B28" s="27" t="s">
        <v>37</v>
      </c>
      <c r="C28" s="32"/>
      <c r="D28" s="29" t="s">
        <v>46</v>
      </c>
      <c r="E28" s="10"/>
      <c r="F28" s="10"/>
      <c r="G28" s="28"/>
      <c r="H28" s="10"/>
      <c r="I28" s="11"/>
      <c r="J28" s="109">
        <f>SUM(EASTERNFL:VALENCIA!J28)</f>
        <v>183007378.17000002</v>
      </c>
      <c r="K28" s="109">
        <f>SUM(EASTERNFL:VALENCIA!K28)</f>
        <v>-102201.06999999896</v>
      </c>
      <c r="L28" s="109">
        <f>SUM(EASTERNFL:VALENCIA!L28)</f>
        <v>182905177.10000002</v>
      </c>
      <c r="M28" s="110"/>
      <c r="N28" s="109">
        <f>SUM(EASTERNFL:VALENCIA!N28)</f>
        <v>40166945.43</v>
      </c>
      <c r="O28" s="110">
        <f t="shared" si="0"/>
        <v>223072122</v>
      </c>
      <c r="P28" s="38"/>
    </row>
    <row r="29" spans="1:16" s="31" customFormat="1">
      <c r="A29" s="1" t="s">
        <v>47</v>
      </c>
      <c r="B29" s="27" t="s">
        <v>37</v>
      </c>
      <c r="C29" s="32"/>
      <c r="D29" s="29" t="s">
        <v>48</v>
      </c>
      <c r="E29" s="10"/>
      <c r="F29" s="10"/>
      <c r="G29" s="28"/>
      <c r="H29" s="10"/>
      <c r="I29" s="11"/>
      <c r="J29" s="109">
        <f>SUM(EASTERNFL:VALENCIA!J29)</f>
        <v>257928258.46700004</v>
      </c>
      <c r="K29" s="109">
        <f>SUM(EASTERNFL:VALENCIA!K29)</f>
        <v>-53695.419999999991</v>
      </c>
      <c r="L29" s="109">
        <f>SUM(EASTERNFL:VALENCIA!L29)</f>
        <v>257874563.04700002</v>
      </c>
      <c r="M29" s="110"/>
      <c r="N29" s="109">
        <f>SUM(EASTERNFL:VALENCIA!N29)</f>
        <v>1309535.8199999998</v>
      </c>
      <c r="O29" s="110">
        <f t="shared" si="0"/>
        <v>259184099</v>
      </c>
      <c r="P29" s="38"/>
    </row>
    <row r="30" spans="1:16" s="31" customFormat="1">
      <c r="A30" s="8" t="s">
        <v>49</v>
      </c>
      <c r="B30" s="56" t="s">
        <v>50</v>
      </c>
      <c r="C30" s="32"/>
      <c r="D30" s="29" t="s">
        <v>51</v>
      </c>
      <c r="E30" s="10"/>
      <c r="F30" s="10"/>
      <c r="G30" s="28"/>
      <c r="H30" s="10"/>
      <c r="I30" s="11"/>
      <c r="J30" s="174">
        <f>SUM(EASTERNFL:VALENCIA!J30)</f>
        <v>198498515.08999997</v>
      </c>
      <c r="K30" s="174">
        <f>SUM(EASTERNFL:VALENCIA!K30)</f>
        <v>0</v>
      </c>
      <c r="L30" s="174">
        <f>SUM(EASTERNFL:VALENCIA!L30)</f>
        <v>198498515.08999997</v>
      </c>
      <c r="M30" s="111"/>
      <c r="N30" s="174">
        <f>SUM(EASTERNFL:VALENCIA!N30)</f>
        <v>2707725</v>
      </c>
      <c r="O30" s="111">
        <f t="shared" si="0"/>
        <v>201206240</v>
      </c>
      <c r="P30" s="38"/>
    </row>
    <row r="31" spans="1:16" s="31" customFormat="1">
      <c r="A31" s="1"/>
      <c r="B31" s="56"/>
      <c r="C31" s="32"/>
      <c r="D31" s="29"/>
      <c r="E31" s="10"/>
      <c r="F31" s="10"/>
      <c r="G31" s="28"/>
      <c r="H31" s="10"/>
      <c r="I31" s="11"/>
      <c r="J31" s="57"/>
      <c r="K31" s="57"/>
      <c r="L31" s="57"/>
      <c r="M31" s="57"/>
      <c r="N31" s="57"/>
      <c r="O31" s="57"/>
      <c r="P31" s="58"/>
    </row>
    <row r="32" spans="1:16" s="31" customFormat="1">
      <c r="A32" s="1" t="s">
        <v>52</v>
      </c>
      <c r="B32" s="56"/>
      <c r="C32" s="10"/>
      <c r="D32" s="50" t="s">
        <v>53</v>
      </c>
      <c r="E32" s="28"/>
      <c r="F32" s="10"/>
      <c r="G32" s="10"/>
      <c r="H32" s="10"/>
      <c r="I32" s="11"/>
      <c r="J32" s="51">
        <f t="array" ref="J32">SUM(ROUND(J24:J30,0))</f>
        <v>3506588016</v>
      </c>
      <c r="K32" s="51">
        <f t="array" ref="K32">SUM(ROUND(K24:K30,0))</f>
        <v>-16243546</v>
      </c>
      <c r="L32" s="51">
        <f t="array" ref="L32">SUM(ROUND(L24:L30,0))</f>
        <v>3490344470</v>
      </c>
      <c r="M32" s="51">
        <f t="array" ref="M32">SUM(ROUND(M24:M30,0))</f>
        <v>0</v>
      </c>
      <c r="N32" s="51">
        <f t="array" ref="N32">SUM(ROUND(N24:N30,0))</f>
        <v>127742984</v>
      </c>
      <c r="O32" s="51">
        <f t="array" ref="O32">SUM(ROUND(O24:O30,0))</f>
        <v>3618087454</v>
      </c>
      <c r="P32" s="53"/>
    </row>
    <row r="33" spans="1:16" s="31" customFormat="1">
      <c r="A33" s="8"/>
      <c r="B33" s="56"/>
      <c r="C33" s="32"/>
      <c r="D33" s="59"/>
      <c r="E33" s="10"/>
      <c r="F33" s="10"/>
      <c r="G33" s="28"/>
      <c r="H33" s="10"/>
      <c r="I33" s="11"/>
      <c r="J33" s="46"/>
      <c r="K33" s="46"/>
      <c r="L33" s="46"/>
      <c r="M33" s="46"/>
      <c r="N33" s="46"/>
      <c r="O33" s="46"/>
      <c r="P33" s="60"/>
    </row>
    <row r="34" spans="1:16" s="31" customFormat="1">
      <c r="A34" s="1"/>
      <c r="B34" s="56"/>
      <c r="C34" s="10"/>
      <c r="D34" s="50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28"/>
      <c r="F34" s="10"/>
      <c r="G34" s="10"/>
      <c r="H34" s="10"/>
      <c r="I34" s="11"/>
      <c r="J34" s="51">
        <f>J20-J32</f>
        <v>-2600126842</v>
      </c>
      <c r="K34" s="51">
        <f>K20-K32</f>
        <v>-4138524</v>
      </c>
      <c r="L34" s="51">
        <f>L20-L32</f>
        <v>-2604265367</v>
      </c>
      <c r="M34" s="52"/>
      <c r="N34" s="51">
        <f>N20-N32</f>
        <v>-38394243</v>
      </c>
      <c r="O34" s="51">
        <f>O20-O32</f>
        <v>-2642659614</v>
      </c>
      <c r="P34" s="53"/>
    </row>
    <row r="35" spans="1:16" s="31" customFormat="1">
      <c r="A35" s="8"/>
      <c r="B35" s="56"/>
      <c r="C35" s="10"/>
      <c r="D35" s="10"/>
      <c r="E35" s="10"/>
      <c r="F35" s="10"/>
      <c r="G35" s="10"/>
      <c r="H35" s="10"/>
      <c r="I35" s="11"/>
      <c r="J35" s="61"/>
      <c r="K35" s="61"/>
      <c r="L35" s="61"/>
      <c r="M35" s="61"/>
      <c r="N35" s="61"/>
      <c r="O35" s="61"/>
      <c r="P35" s="62"/>
    </row>
    <row r="36" spans="1:16" s="31" customFormat="1">
      <c r="A36" s="1"/>
      <c r="B36" s="56"/>
      <c r="C36" s="23" t="s">
        <v>54</v>
      </c>
      <c r="D36" s="28"/>
      <c r="E36" s="10"/>
      <c r="F36" s="10"/>
      <c r="G36" s="10"/>
      <c r="H36" s="10"/>
      <c r="I36" s="11"/>
      <c r="J36" s="12"/>
      <c r="K36" s="12"/>
      <c r="L36" s="12"/>
      <c r="M36" s="13"/>
      <c r="N36" s="12"/>
      <c r="O36" s="12"/>
      <c r="P36" s="14"/>
    </row>
    <row r="37" spans="1:16" s="31" customFormat="1">
      <c r="A37" s="8" t="s">
        <v>55</v>
      </c>
      <c r="B37" s="56" t="s">
        <v>56</v>
      </c>
      <c r="C37" s="29" t="s">
        <v>57</v>
      </c>
      <c r="D37" s="28"/>
      <c r="E37" s="10"/>
      <c r="F37" s="10"/>
      <c r="G37" s="28"/>
      <c r="H37" s="10"/>
      <c r="I37" s="11"/>
      <c r="J37" s="109">
        <f>SUM(EASTERNFL:VALENCIA!J37)</f>
        <v>1241007757.8800001</v>
      </c>
      <c r="K37" s="109">
        <f>SUM(EASTERNFL:VALENCIA!K37)</f>
        <v>-6615549.5700000003</v>
      </c>
      <c r="L37" s="109">
        <f>SUM(EASTERNFL:VALENCIA!L37)</f>
        <v>1234392208.3099999</v>
      </c>
      <c r="M37" s="109">
        <f>SUM(EASTERNFL:VALENCIA!M37)</f>
        <v>0</v>
      </c>
      <c r="N37" s="109">
        <f>SUM(EASTERNFL:VALENCIA!N37)</f>
        <v>112431</v>
      </c>
      <c r="O37" s="109">
        <f>SUM(EASTERNFL:VALENCIA!O37)</f>
        <v>1234504640</v>
      </c>
      <c r="P37" s="64"/>
    </row>
    <row r="38" spans="1:16" s="31" customFormat="1">
      <c r="A38" s="1" t="s">
        <v>58</v>
      </c>
      <c r="B38" s="56" t="s">
        <v>19</v>
      </c>
      <c r="C38" s="29" t="s">
        <v>59</v>
      </c>
      <c r="D38" s="28"/>
      <c r="E38" s="10"/>
      <c r="F38" s="10"/>
      <c r="G38" s="28"/>
      <c r="H38" s="10"/>
      <c r="I38" s="11"/>
      <c r="J38" s="109">
        <f>SUM(EASTERNFL:VALENCIA!J38)</f>
        <v>676061586.55999982</v>
      </c>
      <c r="K38" s="109">
        <f>SUM(EASTERNFL:VALENCIA!K38)</f>
        <v>243366086.88999999</v>
      </c>
      <c r="L38" s="109">
        <f>SUM(EASTERNFL:VALENCIA!L38)</f>
        <v>919427673.45000005</v>
      </c>
      <c r="M38" s="109">
        <f>SUM(EASTERNFL:VALENCIA!M38)</f>
        <v>0</v>
      </c>
      <c r="N38" s="109">
        <f>SUM(EASTERNFL:VALENCIA!N38)</f>
        <v>0</v>
      </c>
      <c r="O38" s="109">
        <f>SUM(EASTERNFL:VALENCIA!O38)</f>
        <v>919427672</v>
      </c>
      <c r="P38" s="64"/>
    </row>
    <row r="39" spans="1:16" s="31" customFormat="1">
      <c r="A39" s="8" t="s">
        <v>60</v>
      </c>
      <c r="B39" s="56" t="s">
        <v>19</v>
      </c>
      <c r="C39" s="29" t="s">
        <v>61</v>
      </c>
      <c r="D39" s="28"/>
      <c r="E39" s="10"/>
      <c r="F39" s="10"/>
      <c r="G39" s="28"/>
      <c r="H39" s="10"/>
      <c r="I39" s="11"/>
      <c r="J39" s="109">
        <f>SUM(EASTERNFL:VALENCIA!J39)</f>
        <v>360753179.06999993</v>
      </c>
      <c r="K39" s="109">
        <f>SUM(EASTERNFL:VALENCIA!K39)</f>
        <v>-232662452.13</v>
      </c>
      <c r="L39" s="109">
        <f>SUM(EASTERNFL:VALENCIA!L39)</f>
        <v>128090726.94</v>
      </c>
      <c r="M39" s="109">
        <f>SUM(EASTERNFL:VALENCIA!M39)</f>
        <v>0</v>
      </c>
      <c r="N39" s="109">
        <f>SUM(EASTERNFL:VALENCIA!N39)</f>
        <v>6996595</v>
      </c>
      <c r="O39" s="109">
        <f>SUM(EASTERNFL:VALENCIA!O39)</f>
        <v>135087323</v>
      </c>
      <c r="P39" s="64"/>
    </row>
    <row r="40" spans="1:16" s="31" customFormat="1">
      <c r="A40" s="1" t="s">
        <v>62</v>
      </c>
      <c r="B40" s="56" t="s">
        <v>63</v>
      </c>
      <c r="C40" s="29" t="s">
        <v>64</v>
      </c>
      <c r="D40" s="28"/>
      <c r="E40" s="10"/>
      <c r="F40" s="10"/>
      <c r="G40" s="28"/>
      <c r="H40" s="10"/>
      <c r="I40" s="11"/>
      <c r="J40" s="109">
        <f>SUM(EASTERNFL:VALENCIA!J40)</f>
        <v>36748010.659999989</v>
      </c>
      <c r="K40" s="109">
        <f>SUM(EASTERNFL:VALENCIA!K40)</f>
        <v>0</v>
      </c>
      <c r="L40" s="109">
        <f>SUM(EASTERNFL:VALENCIA!L40)</f>
        <v>36748010.659999989</v>
      </c>
      <c r="M40" s="109">
        <f>SUM(EASTERNFL:VALENCIA!M40)</f>
        <v>0</v>
      </c>
      <c r="N40" s="109">
        <f>SUM(EASTERNFL:VALENCIA!N40)</f>
        <v>14345684</v>
      </c>
      <c r="O40" s="109">
        <f>SUM(EASTERNFL:VALENCIA!O40)</f>
        <v>51093694</v>
      </c>
      <c r="P40" s="64"/>
    </row>
    <row r="41" spans="1:16" s="31" customFormat="1">
      <c r="A41" s="8" t="s">
        <v>65</v>
      </c>
      <c r="B41" s="56" t="s">
        <v>63</v>
      </c>
      <c r="C41" s="29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8"/>
      <c r="E41" s="10"/>
      <c r="F41" s="10"/>
      <c r="G41" s="28"/>
      <c r="H41" s="10"/>
      <c r="I41" s="11"/>
      <c r="J41" s="109">
        <f>SUM(EASTERNFL:VALENCIA!J41)</f>
        <v>15432148.720000001</v>
      </c>
      <c r="K41" s="109">
        <f>SUM(EASTERNFL:VALENCIA!K41)</f>
        <v>0</v>
      </c>
      <c r="L41" s="109">
        <f>SUM(EASTERNFL:VALENCIA!L41)</f>
        <v>15432148.720000001</v>
      </c>
      <c r="M41" s="109">
        <f>SUM(EASTERNFL:VALENCIA!M41)</f>
        <v>0</v>
      </c>
      <c r="N41" s="109">
        <f>SUM(EASTERNFL:VALENCIA!N41)</f>
        <v>2406676</v>
      </c>
      <c r="O41" s="109">
        <f>SUM(EASTERNFL:VALENCIA!O41)</f>
        <v>17838825</v>
      </c>
      <c r="P41" s="64"/>
    </row>
    <row r="42" spans="1:16" s="31" customFormat="1">
      <c r="A42" s="1" t="s">
        <v>66</v>
      </c>
      <c r="B42" s="56" t="s">
        <v>30</v>
      </c>
      <c r="C42" s="29" t="s">
        <v>67</v>
      </c>
      <c r="D42" s="28"/>
      <c r="E42" s="10"/>
      <c r="F42" s="10"/>
      <c r="G42" s="28"/>
      <c r="H42" s="10"/>
      <c r="I42" s="11"/>
      <c r="J42" s="109">
        <f>SUM(EASTERNFL:VALENCIA!J42)</f>
        <v>31466129.419999994</v>
      </c>
      <c r="K42" s="109">
        <f>SUM(EASTERNFL:VALENCIA!K42)</f>
        <v>732261.4</v>
      </c>
      <c r="L42" s="109">
        <f>SUM(EASTERNFL:VALENCIA!L42)</f>
        <v>32198390.819999997</v>
      </c>
      <c r="M42" s="109">
        <f>SUM(EASTERNFL:VALENCIA!M42)</f>
        <v>0</v>
      </c>
      <c r="N42" s="109">
        <f>SUM(EASTERNFL:VALENCIA!N42)</f>
        <v>856970</v>
      </c>
      <c r="O42" s="109">
        <f>SUM(EASTERNFL:VALENCIA!O42)</f>
        <v>33055362</v>
      </c>
      <c r="P42" s="64"/>
    </row>
    <row r="43" spans="1:16" s="31" customFormat="1">
      <c r="A43" s="8" t="s">
        <v>68</v>
      </c>
      <c r="B43" s="56" t="s">
        <v>69</v>
      </c>
      <c r="C43" s="29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28"/>
      <c r="E43" s="10"/>
      <c r="F43" s="10"/>
      <c r="G43" s="28"/>
      <c r="H43" s="10"/>
      <c r="I43" s="11"/>
      <c r="J43" s="109">
        <f>SUM(EASTERNFL:VALENCIA!J43)</f>
        <v>166124.29</v>
      </c>
      <c r="K43" s="109">
        <f>SUM(EASTERNFL:VALENCIA!K43)</f>
        <v>-50082.21</v>
      </c>
      <c r="L43" s="109">
        <f>SUM(EASTERNFL:VALENCIA!L43)</f>
        <v>116042.08000000002</v>
      </c>
      <c r="M43" s="109">
        <f>SUM(EASTERNFL:VALENCIA!M43)</f>
        <v>0</v>
      </c>
      <c r="N43" s="109">
        <f>SUM(EASTERNFL:VALENCIA!N43)</f>
        <v>1482258</v>
      </c>
      <c r="O43" s="109">
        <f>SUM(EASTERNFL:VALENCIA!O43)</f>
        <v>1598300</v>
      </c>
      <c r="P43" s="64"/>
    </row>
    <row r="44" spans="1:16" s="31" customFormat="1">
      <c r="A44" s="1" t="s">
        <v>70</v>
      </c>
      <c r="B44" s="56" t="s">
        <v>37</v>
      </c>
      <c r="C44" s="29" t="s">
        <v>71</v>
      </c>
      <c r="D44" s="28"/>
      <c r="E44" s="28"/>
      <c r="F44" s="28"/>
      <c r="G44" s="28"/>
      <c r="H44" s="28"/>
      <c r="I44" s="28"/>
      <c r="J44" s="109">
        <f>SUM(EASTERNFL:VALENCIA!J44)</f>
        <v>-7585664.3100000005</v>
      </c>
      <c r="K44" s="109">
        <f>SUM(EASTERNFL:VALENCIA!K44)</f>
        <v>1</v>
      </c>
      <c r="L44" s="109">
        <f>SUM(EASTERNFL:VALENCIA!L44)</f>
        <v>-7585663.3100000005</v>
      </c>
      <c r="M44" s="109">
        <f>SUM(EASTERNFL:VALENCIA!M44)</f>
        <v>0</v>
      </c>
      <c r="N44" s="109">
        <f>SUM(EASTERNFL:VALENCIA!N44)</f>
        <v>-892417</v>
      </c>
      <c r="O44" s="109">
        <f>SUM(EASTERNFL:VALENCIA!O44)</f>
        <v>-8478081</v>
      </c>
      <c r="P44" s="64"/>
    </row>
    <row r="45" spans="1:16" s="31" customFormat="1">
      <c r="A45" s="8" t="s">
        <v>72</v>
      </c>
      <c r="B45" s="56" t="s">
        <v>37</v>
      </c>
      <c r="C45" s="29" t="s">
        <v>73</v>
      </c>
      <c r="D45" s="28"/>
      <c r="E45" s="10"/>
      <c r="F45" s="10"/>
      <c r="G45" s="28"/>
      <c r="H45" s="10"/>
      <c r="I45" s="11"/>
      <c r="J45" s="174">
        <f>SUM(EASTERNFL:VALENCIA!J45)</f>
        <v>0</v>
      </c>
      <c r="K45" s="174">
        <f>SUM(EASTERNFL:VALENCIA!K45)</f>
        <v>-118593.56</v>
      </c>
      <c r="L45" s="174">
        <f>SUM(EASTERNFL:VALENCIA!L45)</f>
        <v>-118593.56</v>
      </c>
      <c r="M45" s="174">
        <f>SUM(EASTERNFL:VALENCIA!M45)</f>
        <v>0</v>
      </c>
      <c r="N45" s="174">
        <f>SUM(EASTERNFL:VALENCIA!N45)</f>
        <v>-684435</v>
      </c>
      <c r="O45" s="174">
        <f>SUM(EASTERNFL:VALENCIA!O45)</f>
        <v>-803029</v>
      </c>
      <c r="P45" s="64"/>
    </row>
    <row r="46" spans="1:16" s="31" customFormat="1">
      <c r="A46" s="1"/>
      <c r="B46" s="56"/>
      <c r="C46" s="28"/>
      <c r="D46" s="28"/>
      <c r="E46" s="28"/>
      <c r="F46" s="28"/>
      <c r="G46" s="28"/>
      <c r="H46" s="28"/>
      <c r="I46" s="28"/>
      <c r="J46" s="66"/>
      <c r="K46" s="66"/>
      <c r="L46" s="66"/>
      <c r="M46" s="67"/>
      <c r="N46" s="66"/>
      <c r="O46" s="66"/>
      <c r="P46" s="68"/>
    </row>
    <row r="47" spans="1:16" s="31" customFormat="1">
      <c r="A47" s="39" t="s">
        <v>74</v>
      </c>
      <c r="B47" s="40"/>
      <c r="C47" s="23" t="s">
        <v>75</v>
      </c>
      <c r="D47" s="28"/>
      <c r="E47" s="10"/>
      <c r="F47" s="10"/>
      <c r="G47" s="10"/>
      <c r="H47" s="10"/>
      <c r="I47" s="11"/>
      <c r="J47" s="51">
        <f t="array" ref="J47">SUM(ROUND(J37:J45,0))</f>
        <v>2354049273</v>
      </c>
      <c r="K47" s="51">
        <f t="array" ref="K47">SUM(ROUND(K37:K45,0))</f>
        <v>4651671</v>
      </c>
      <c r="L47" s="51">
        <f t="array" ref="L47">SUM(ROUND(L37:L45,0))</f>
        <v>2358700944</v>
      </c>
      <c r="M47" s="46"/>
      <c r="N47" s="51">
        <f t="array" ref="N47">SUM(ROUND(N37:N45,0))</f>
        <v>24623762</v>
      </c>
      <c r="O47" s="51">
        <f t="array" ref="O47">SUM(ROUND(O37:O45,0))</f>
        <v>2383324706</v>
      </c>
      <c r="P47" s="53"/>
    </row>
    <row r="48" spans="1:16" s="30" customFormat="1">
      <c r="A48" s="39"/>
      <c r="B48" s="40"/>
      <c r="C48" s="69"/>
      <c r="D48" s="70"/>
      <c r="E48" s="11"/>
      <c r="F48" s="11"/>
      <c r="G48" s="11"/>
      <c r="H48" s="11"/>
      <c r="I48" s="11"/>
      <c r="J48" s="46"/>
      <c r="K48" s="46"/>
      <c r="L48" s="46"/>
      <c r="M48" s="46"/>
      <c r="N48" s="46"/>
      <c r="O48" s="46"/>
      <c r="P48" s="60"/>
    </row>
    <row r="49" spans="1:16" s="31" customFormat="1">
      <c r="A49" s="39"/>
      <c r="B49" s="40"/>
      <c r="C49" s="50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Loss Before Other Revenues,</v>
      </c>
      <c r="D49" s="28"/>
      <c r="E49" s="28"/>
      <c r="F49" s="10"/>
      <c r="G49" s="10"/>
      <c r="H49" s="10"/>
      <c r="I49" s="11"/>
      <c r="J49" s="28"/>
      <c r="K49" s="28"/>
      <c r="L49" s="28"/>
      <c r="M49" s="28"/>
      <c r="N49" s="28"/>
      <c r="O49" s="28"/>
      <c r="P49" s="30"/>
    </row>
    <row r="50" spans="1:16" s="31" customFormat="1">
      <c r="A50" s="39"/>
      <c r="B50" s="40"/>
      <c r="C50" s="10"/>
      <c r="D50" s="23" t="s">
        <v>76</v>
      </c>
      <c r="E50" s="10"/>
      <c r="F50" s="10"/>
      <c r="G50" s="10"/>
      <c r="H50" s="10"/>
      <c r="I50" s="11"/>
      <c r="J50" s="51">
        <f>J34+J47</f>
        <v>-246077569</v>
      </c>
      <c r="K50" s="51">
        <f>K34+K47</f>
        <v>513147</v>
      </c>
      <c r="L50" s="51">
        <f>L34+L47</f>
        <v>-245564423</v>
      </c>
      <c r="M50" s="46"/>
      <c r="N50" s="51">
        <f>N34+N47</f>
        <v>-13770481</v>
      </c>
      <c r="O50" s="51">
        <f>O34+O47</f>
        <v>-259334908</v>
      </c>
      <c r="P50" s="53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3"/>
      <c r="K51" s="13"/>
      <c r="L51" s="13"/>
      <c r="M51" s="13"/>
      <c r="N51" s="13"/>
      <c r="O51" s="13"/>
      <c r="P51" s="14"/>
    </row>
    <row r="52" spans="1:16" s="31" customFormat="1">
      <c r="A52" s="39" t="s">
        <v>77</v>
      </c>
      <c r="B52" s="40" t="s">
        <v>56</v>
      </c>
      <c r="C52" s="29" t="s">
        <v>78</v>
      </c>
      <c r="D52" s="28"/>
      <c r="E52" s="10"/>
      <c r="F52" s="10"/>
      <c r="G52" s="10"/>
      <c r="H52" s="28"/>
      <c r="I52" s="11"/>
      <c r="J52" s="109">
        <f>SUM(EASTERNFL:VALENCIA!J52)</f>
        <v>88553378.219999999</v>
      </c>
      <c r="K52" s="109">
        <f>SUM(EASTERNFL:VALENCIA!K52)</f>
        <v>353811</v>
      </c>
      <c r="L52" s="109">
        <f>SUM(EASTERNFL:VALENCIA!L52)</f>
        <v>88907189.219999999</v>
      </c>
      <c r="M52" s="109">
        <f>SUM(EASTERNFL:VALENCIA!M52)</f>
        <v>0</v>
      </c>
      <c r="N52" s="109">
        <f>SUM(EASTERNFL:VALENCIA!N52)</f>
        <v>65864</v>
      </c>
      <c r="O52" s="109">
        <f>SUM(EASTERNFL:VALENCIA!O52)</f>
        <v>88973053</v>
      </c>
      <c r="P52" s="64"/>
    </row>
    <row r="53" spans="1:16" s="31" customFormat="1">
      <c r="A53" s="39" t="s">
        <v>79</v>
      </c>
      <c r="B53" s="40" t="s">
        <v>80</v>
      </c>
      <c r="C53" s="29" t="s">
        <v>81</v>
      </c>
      <c r="D53" s="28"/>
      <c r="E53" s="10"/>
      <c r="F53" s="10"/>
      <c r="G53" s="10"/>
      <c r="H53" s="28"/>
      <c r="I53" s="11"/>
      <c r="J53" s="109">
        <f>SUM(EASTERNFL:VALENCIA!J53)</f>
        <v>111270245.61999997</v>
      </c>
      <c r="K53" s="109">
        <f>SUM(EASTERNFL:VALENCIA!K53)</f>
        <v>-170214.75999999949</v>
      </c>
      <c r="L53" s="109">
        <f>SUM(EASTERNFL:VALENCIA!L53)</f>
        <v>111100030.85999998</v>
      </c>
      <c r="M53" s="109">
        <f>SUM(EASTERNFL:VALENCIA!M53)</f>
        <v>0</v>
      </c>
      <c r="N53" s="109">
        <f>SUM(EASTERNFL:VALENCIA!N53)</f>
        <v>1297897</v>
      </c>
      <c r="O53" s="109">
        <f>SUM(EASTERNFL:VALENCIA!O53)</f>
        <v>112397928</v>
      </c>
      <c r="P53" s="38"/>
    </row>
    <row r="54" spans="1:16">
      <c r="A54" s="39" t="s">
        <v>82</v>
      </c>
      <c r="B54" s="40" t="s">
        <v>83</v>
      </c>
      <c r="C54" s="10" t="s">
        <v>84</v>
      </c>
      <c r="D54" s="28"/>
      <c r="E54" s="10"/>
      <c r="F54" s="10"/>
      <c r="G54" s="10"/>
      <c r="H54" s="28"/>
      <c r="I54" s="11"/>
      <c r="J54" s="109">
        <f>SUM(EASTERNFL:VALENCIA!J54)</f>
        <v>5079340.67</v>
      </c>
      <c r="K54" s="109">
        <f>SUM(EASTERNFL:VALENCIA!K54)</f>
        <v>618</v>
      </c>
      <c r="L54" s="109">
        <f>SUM(EASTERNFL:VALENCIA!L54)</f>
        <v>5079958.67</v>
      </c>
      <c r="M54" s="109">
        <f>SUM(EASTERNFL:VALENCIA!M54)</f>
        <v>0</v>
      </c>
      <c r="N54" s="109">
        <f>SUM(EASTERNFL:VALENCIA!N54)</f>
        <v>7460423</v>
      </c>
      <c r="O54" s="109">
        <f>SUM(EASTERNFL:VALENCIA!O54)</f>
        <v>12540382</v>
      </c>
      <c r="P54" s="38"/>
    </row>
    <row r="55" spans="1:16">
      <c r="A55" s="39" t="s">
        <v>85</v>
      </c>
      <c r="B55" s="40" t="s">
        <v>83</v>
      </c>
      <c r="C55" s="59" t="str">
        <f>IF(L55&lt;0,IF(N55&gt;0,"Other Revenues (Expenses)","Other Expenses"),IF(L55&gt;0,IF(N55&gt;=0,"Other Revenues","Other Revenues (Expenses)"),IF(N55&lt;0,"Other Expenses",IF(N55&gt;0,"Other Revenues","Other Revenues (Expenses)"))))</f>
        <v>Other Expenses</v>
      </c>
      <c r="D55" s="28"/>
      <c r="E55" s="10"/>
      <c r="F55" s="10"/>
      <c r="G55" s="10"/>
      <c r="H55" s="28"/>
      <c r="I55" s="11"/>
      <c r="J55" s="174">
        <f>SUM(EASTERNFL:VALENCIA!J55)</f>
        <v>0</v>
      </c>
      <c r="K55" s="174">
        <f>SUM(EASTERNFL:VALENCIA!K55)</f>
        <v>0</v>
      </c>
      <c r="L55" s="174">
        <f>SUM(EASTERNFL:VALENCIA!L55)</f>
        <v>0</v>
      </c>
      <c r="M55" s="174">
        <f>SUM(EASTERNFL:VALENCIA!M55)</f>
        <v>0</v>
      </c>
      <c r="N55" s="174">
        <f>SUM(EASTERNFL:VALENCIA!N55)</f>
        <v>-18770</v>
      </c>
      <c r="O55" s="174">
        <f>SUM(EASTERNFL:VALENCIA!O55)</f>
        <v>-18770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6"/>
      <c r="K56" s="66"/>
      <c r="L56" s="66"/>
      <c r="M56" s="67"/>
      <c r="N56" s="66"/>
      <c r="O56" s="66"/>
      <c r="P56" s="68"/>
    </row>
    <row r="57" spans="1:16">
      <c r="A57" s="54" t="s">
        <v>86</v>
      </c>
      <c r="B57" s="40"/>
      <c r="C57" s="23" t="s">
        <v>87</v>
      </c>
      <c r="D57" s="28"/>
      <c r="E57" s="28"/>
      <c r="F57" s="10"/>
      <c r="G57" s="10"/>
      <c r="H57" s="10"/>
      <c r="I57" s="11"/>
      <c r="J57" s="72">
        <f t="array" ref="J57">SUM(ROUND(J52:J55,0))</f>
        <v>204902965</v>
      </c>
      <c r="K57" s="72">
        <f t="array" ref="K57">SUM(ROUND(K52:K55,0))</f>
        <v>184214</v>
      </c>
      <c r="L57" s="72">
        <f t="array" ref="L57">SUM(ROUND(L52:L55,0))</f>
        <v>205087179</v>
      </c>
      <c r="M57" s="46"/>
      <c r="N57" s="72">
        <f t="array" ref="N57">SUM(ROUND(N52:N55,0))</f>
        <v>8805414</v>
      </c>
      <c r="O57" s="72">
        <f t="array" ref="O57">SUM(ROUND(O52:O55,0))</f>
        <v>213892593</v>
      </c>
      <c r="P57" s="73"/>
    </row>
    <row r="58" spans="1:16">
      <c r="A58" s="39"/>
      <c r="B58" s="40"/>
      <c r="C58" s="23"/>
      <c r="D58" s="28"/>
      <c r="E58" s="28"/>
      <c r="F58" s="10"/>
      <c r="G58" s="10"/>
      <c r="H58" s="10"/>
      <c r="I58" s="11"/>
      <c r="J58" s="46"/>
      <c r="K58" s="46"/>
      <c r="L58" s="46"/>
      <c r="M58" s="46"/>
      <c r="N58" s="46"/>
      <c r="O58" s="46"/>
      <c r="P58" s="60"/>
    </row>
    <row r="59" spans="1:16">
      <c r="A59" s="54"/>
      <c r="B59" s="40"/>
      <c r="C59" s="50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Decrease in Net Position</v>
      </c>
      <c r="D59" s="28"/>
      <c r="E59" s="28"/>
      <c r="F59" s="10"/>
      <c r="G59" s="10"/>
      <c r="H59" s="10"/>
      <c r="I59" s="11"/>
      <c r="J59" s="72">
        <f>J50+J57</f>
        <v>-41174604</v>
      </c>
      <c r="K59" s="72">
        <f t="shared" ref="K59:O59" si="1">K50+K57</f>
        <v>697361</v>
      </c>
      <c r="L59" s="72">
        <f t="shared" si="1"/>
        <v>-40477244</v>
      </c>
      <c r="M59" s="72">
        <f t="shared" si="1"/>
        <v>0</v>
      </c>
      <c r="N59" s="72">
        <f t="shared" si="1"/>
        <v>-4965067</v>
      </c>
      <c r="O59" s="72">
        <f t="shared" si="1"/>
        <v>-45442315</v>
      </c>
      <c r="P59" s="73"/>
    </row>
    <row r="60" spans="1:16">
      <c r="A60" s="39"/>
      <c r="B60" s="40"/>
      <c r="C60" s="75"/>
      <c r="D60" s="28"/>
      <c r="E60" s="28"/>
      <c r="F60" s="10"/>
      <c r="G60" s="10"/>
      <c r="H60" s="10"/>
      <c r="I60" s="11"/>
      <c r="J60" s="76"/>
      <c r="K60" s="76"/>
      <c r="L60" s="76"/>
      <c r="M60" s="76"/>
      <c r="N60" s="76"/>
      <c r="O60" s="76"/>
      <c r="P60" s="77"/>
    </row>
    <row r="61" spans="1:16">
      <c r="A61" s="39" t="s">
        <v>88</v>
      </c>
      <c r="B61" s="40"/>
      <c r="C61" s="10" t="s">
        <v>89</v>
      </c>
      <c r="D61" s="28"/>
      <c r="E61" s="10"/>
      <c r="F61" s="10"/>
      <c r="G61" s="10"/>
      <c r="H61" s="10"/>
      <c r="I61" s="11"/>
      <c r="J61" s="78">
        <f>SUM(EASTERNFL:VALENCIA!I61)</f>
        <v>0</v>
      </c>
      <c r="K61" s="78">
        <f>SUM(EASTERNFL:VALENCIA!K61)</f>
        <v>0</v>
      </c>
      <c r="L61" s="78">
        <f>SUM(EASTERNFL:VALENCIA!L61)</f>
        <v>4933737313.1399994</v>
      </c>
      <c r="M61" s="78">
        <f>SUM(EASTERNFL:VALENCIA!M61)</f>
        <v>0</v>
      </c>
      <c r="N61" s="78">
        <f>SUM(EASTERNFL:VALENCIA!N61)</f>
        <v>1247116369</v>
      </c>
      <c r="O61" s="78">
        <f>SUM(EASTERNFL:VALENCIA!O61)</f>
        <v>6180853682</v>
      </c>
      <c r="P61" s="79"/>
    </row>
    <row r="62" spans="1:16">
      <c r="A62" s="39" t="s">
        <v>90</v>
      </c>
      <c r="B62" s="40" t="s">
        <v>91</v>
      </c>
      <c r="C62" s="10" t="s">
        <v>92</v>
      </c>
      <c r="D62" s="28"/>
      <c r="E62" s="10"/>
      <c r="F62" s="10"/>
      <c r="G62" s="10"/>
      <c r="H62" s="10"/>
      <c r="I62" s="11"/>
      <c r="J62" s="78">
        <f>SUM(EASTERNFL:VALENCIA!I62)</f>
        <v>0</v>
      </c>
      <c r="K62" s="78">
        <f>SUM(EASTERNFL:VALENCIA!K62)</f>
        <v>0</v>
      </c>
      <c r="L62" s="114">
        <f>SUM(EASTERNFL:VALENCIA!L62)</f>
        <v>-220816.2199999943</v>
      </c>
      <c r="M62" s="114">
        <f>SUM(EASTERNFL:VALENCIA!M62)</f>
        <v>0</v>
      </c>
      <c r="N62" s="114">
        <f>SUM(EASTERNFL:VALENCIA!N62)</f>
        <v>5850</v>
      </c>
      <c r="O62" s="114">
        <f>SUM(EASTERNFL:VALENCIA!O62)</f>
        <v>-214965</v>
      </c>
      <c r="P62" s="64"/>
    </row>
    <row r="63" spans="1:16" s="49" customFormat="1">
      <c r="A63" s="39"/>
      <c r="B63" s="40"/>
      <c r="C63" s="29"/>
      <c r="D63" s="29"/>
      <c r="E63" s="29"/>
      <c r="F63" s="29"/>
      <c r="G63" s="29"/>
      <c r="H63" s="80"/>
      <c r="I63" s="29"/>
      <c r="J63" s="74"/>
      <c r="K63" s="81"/>
      <c r="L63" s="74"/>
      <c r="M63" s="81"/>
      <c r="N63" s="81"/>
      <c r="O63" s="81"/>
      <c r="P63" s="82"/>
    </row>
    <row r="64" spans="1:16" s="49" customFormat="1">
      <c r="A64" s="54"/>
      <c r="B64" s="40"/>
      <c r="C64" s="83" t="s">
        <v>93</v>
      </c>
      <c r="D64" s="29"/>
      <c r="E64" s="29"/>
      <c r="F64" s="29"/>
      <c r="G64" s="29"/>
      <c r="H64" s="47"/>
      <c r="I64" s="47"/>
      <c r="J64" s="157"/>
      <c r="K64" s="157"/>
      <c r="L64" s="72">
        <f t="array" ref="L64">SUM(ROUND(L61:L62,0))</f>
        <v>4933516497</v>
      </c>
      <c r="M64" s="72">
        <f t="array" ref="M64">SUM(ROUND(M61:M62,0))</f>
        <v>0</v>
      </c>
      <c r="N64" s="72">
        <f t="array" ref="N64">SUM(ROUND(N61:N62,0))</f>
        <v>1247122219</v>
      </c>
      <c r="O64" s="72">
        <f t="array" ref="O64">SUM(ROUND(O61:O62,0))</f>
        <v>6180638717</v>
      </c>
      <c r="P64" s="73"/>
    </row>
    <row r="65" spans="1:16" s="49" customFormat="1">
      <c r="A65" s="39"/>
      <c r="B65" s="40"/>
      <c r="C65" s="29"/>
      <c r="D65" s="29"/>
      <c r="E65" s="29"/>
      <c r="F65" s="29"/>
      <c r="G65" s="29"/>
      <c r="H65" s="84"/>
      <c r="I65" s="29"/>
      <c r="J65" s="84"/>
      <c r="K65" s="47"/>
      <c r="L65" s="84"/>
      <c r="M65" s="47"/>
      <c r="N65" s="47"/>
      <c r="O65" s="47"/>
      <c r="P65" s="48"/>
    </row>
    <row r="66" spans="1:16" ht="13.5" thickBot="1">
      <c r="A66" s="39"/>
      <c r="B66" s="40"/>
      <c r="C66" s="23" t="s">
        <v>94</v>
      </c>
      <c r="D66" s="28"/>
      <c r="E66" s="10"/>
      <c r="F66" s="10"/>
      <c r="G66" s="10"/>
      <c r="H66" s="10"/>
      <c r="I66" s="85"/>
      <c r="J66" s="158"/>
      <c r="K66" s="158"/>
      <c r="L66" s="86">
        <f>L59+L64</f>
        <v>4893039253</v>
      </c>
      <c r="M66" s="86">
        <f t="shared" ref="M66:O66" si="2">M59+M64</f>
        <v>0</v>
      </c>
      <c r="N66" s="86">
        <f t="shared" si="2"/>
        <v>1242157152</v>
      </c>
      <c r="O66" s="86">
        <f t="shared" si="2"/>
        <v>6135196402</v>
      </c>
      <c r="P66" s="34"/>
    </row>
    <row r="67" spans="1:16" ht="13.5" thickTop="1">
      <c r="A67" s="54"/>
      <c r="B67" s="40"/>
      <c r="C67" s="10"/>
      <c r="D67" s="10"/>
      <c r="E67" s="10"/>
      <c r="F67" s="10"/>
      <c r="G67" s="10"/>
      <c r="H67" s="10"/>
      <c r="I67" s="11"/>
      <c r="J67" s="87"/>
      <c r="K67" s="87"/>
      <c r="L67" s="87"/>
      <c r="M67" s="11"/>
      <c r="N67" s="87"/>
      <c r="O67" s="87"/>
      <c r="P67" s="88"/>
    </row>
    <row r="68" spans="1:16">
      <c r="A68" s="39"/>
      <c r="B68" s="40"/>
      <c r="C68" s="28" t="s">
        <v>95</v>
      </c>
      <c r="D68" s="28"/>
      <c r="E68" s="28"/>
      <c r="F68" s="28"/>
      <c r="G68" s="28"/>
      <c r="H68" s="28"/>
      <c r="I68" s="70"/>
      <c r="J68" s="28"/>
      <c r="K68" s="28"/>
      <c r="L68" s="28"/>
      <c r="M68" s="70"/>
      <c r="N68" s="28"/>
      <c r="O68" s="28"/>
      <c r="P68" s="30"/>
    </row>
    <row r="69" spans="1:16">
      <c r="B69" s="56"/>
      <c r="I69" s="4"/>
      <c r="K69" s="4"/>
      <c r="L69" s="89">
        <f>L66-'FCS SNP'!M128</f>
        <v>10</v>
      </c>
      <c r="M69" s="89">
        <f>M66-'FCS SNP'!N128</f>
        <v>0</v>
      </c>
      <c r="N69" s="89">
        <f>N66-'FCS SNP'!O128</f>
        <v>-1</v>
      </c>
      <c r="O69" s="89">
        <f>O66-'FCS SNP'!P128</f>
        <v>6</v>
      </c>
      <c r="P69" s="92"/>
    </row>
    <row r="70" spans="1:16" ht="12.75" hidden="1" customHeight="1">
      <c r="B70" s="56"/>
      <c r="I70" s="93" t="s">
        <v>96</v>
      </c>
      <c r="J70" s="94"/>
      <c r="K70" s="94"/>
      <c r="L70" s="94"/>
      <c r="M70" s="95"/>
      <c r="N70" s="94"/>
      <c r="O70" s="94"/>
      <c r="P70" s="94"/>
    </row>
    <row r="71" spans="1:16" ht="12.75" hidden="1" customHeight="1">
      <c r="B71" s="56"/>
      <c r="J71" s="94"/>
      <c r="K71" s="94"/>
      <c r="L71" s="94"/>
      <c r="M71" s="95"/>
      <c r="N71" s="94"/>
      <c r="O71" s="94"/>
      <c r="P71" s="94"/>
    </row>
    <row r="72" spans="1:16" ht="12.75" hidden="1" customHeight="1">
      <c r="B72" s="56"/>
      <c r="J72" s="94"/>
      <c r="K72" s="96"/>
      <c r="L72" s="94"/>
      <c r="M72" s="95"/>
      <c r="N72" s="96"/>
      <c r="O72" s="96"/>
      <c r="P72" s="96"/>
    </row>
    <row r="73" spans="1:16" ht="12.75" hidden="1" customHeight="1">
      <c r="B73" s="56"/>
      <c r="J73" s="94"/>
      <c r="K73" s="94"/>
      <c r="L73" s="94"/>
      <c r="M73" s="95"/>
      <c r="N73" s="94"/>
      <c r="O73" s="94"/>
      <c r="P73" s="94"/>
    </row>
    <row r="74" spans="1:16" ht="12.75" hidden="1" customHeight="1">
      <c r="B74" s="56"/>
      <c r="J74" s="94"/>
      <c r="K74" s="94"/>
      <c r="L74" s="94"/>
      <c r="M74" s="95"/>
      <c r="N74" s="94"/>
      <c r="O74" s="94"/>
      <c r="P74" s="94"/>
    </row>
    <row r="75" spans="1:16" ht="12.75" hidden="1" customHeight="1">
      <c r="B75" s="56"/>
      <c r="J75" s="94"/>
      <c r="K75" s="94"/>
      <c r="L75" s="94"/>
      <c r="M75" s="95"/>
      <c r="N75" s="94"/>
      <c r="O75" s="94"/>
      <c r="P75" s="94"/>
    </row>
    <row r="76" spans="1:16" ht="12.75" hidden="1" customHeight="1">
      <c r="A76" s="8"/>
      <c r="B76" s="97"/>
      <c r="J76" s="94"/>
      <c r="K76" s="94"/>
      <c r="L76" s="94"/>
      <c r="M76" s="95"/>
      <c r="N76" s="94"/>
      <c r="O76" s="94"/>
      <c r="P76" s="94"/>
    </row>
    <row r="77" spans="1:16" ht="12.75" hidden="1" customHeight="1">
      <c r="B77" s="56"/>
      <c r="J77" s="94"/>
      <c r="K77" s="94"/>
      <c r="L77" s="94"/>
      <c r="M77" s="95"/>
      <c r="N77" s="94"/>
      <c r="O77" s="94"/>
      <c r="P77" s="94"/>
    </row>
    <row r="78" spans="1:16" ht="12.75" hidden="1" customHeight="1">
      <c r="A78" s="8"/>
      <c r="B78" s="97"/>
      <c r="J78" s="94"/>
      <c r="K78" s="94"/>
      <c r="L78" s="94"/>
      <c r="M78" s="95"/>
      <c r="N78" s="94"/>
      <c r="O78" s="94"/>
      <c r="P78" s="94"/>
    </row>
    <row r="79" spans="1:16" ht="12.75" hidden="1" customHeight="1">
      <c r="B79" s="56"/>
      <c r="J79" s="94"/>
      <c r="K79" s="94"/>
      <c r="L79" s="94"/>
      <c r="M79" s="95"/>
      <c r="N79" s="94"/>
      <c r="O79" s="94"/>
      <c r="P79" s="94"/>
    </row>
    <row r="80" spans="1:16" ht="12.75" hidden="1" customHeight="1">
      <c r="A80" s="8"/>
      <c r="B80" s="97"/>
      <c r="J80" s="94"/>
      <c r="K80" s="94"/>
      <c r="L80" s="94"/>
      <c r="M80" s="95"/>
      <c r="N80" s="94"/>
      <c r="O80" s="94"/>
      <c r="P80" s="94"/>
    </row>
    <row r="81" spans="1:16" ht="12.75" hidden="1" customHeight="1">
      <c r="B81" s="56"/>
      <c r="J81" s="94"/>
      <c r="K81" s="94"/>
      <c r="L81" s="94"/>
      <c r="M81" s="95"/>
      <c r="N81" s="94"/>
      <c r="O81" s="94"/>
      <c r="P81" s="94"/>
    </row>
    <row r="82" spans="1:16" ht="12.75" hidden="1" customHeight="1">
      <c r="B82" s="56"/>
      <c r="J82" s="94"/>
      <c r="K82" s="94"/>
      <c r="L82" s="94"/>
      <c r="M82" s="95"/>
      <c r="N82" s="94"/>
      <c r="O82" s="94"/>
      <c r="P82" s="94"/>
    </row>
    <row r="83" spans="1:16" ht="12.75" hidden="1" customHeight="1">
      <c r="B83" s="56"/>
      <c r="J83" s="94"/>
      <c r="K83" s="94"/>
      <c r="L83" s="94"/>
      <c r="M83" s="95"/>
      <c r="N83" s="94"/>
      <c r="O83" s="94"/>
      <c r="P83" s="94"/>
    </row>
    <row r="84" spans="1:16" ht="12.75" hidden="1" customHeight="1">
      <c r="B84" s="56"/>
      <c r="J84" s="94"/>
      <c r="K84" s="94"/>
      <c r="L84" s="94"/>
      <c r="M84" s="95"/>
      <c r="N84" s="94"/>
      <c r="O84" s="94"/>
      <c r="P84" s="94"/>
    </row>
    <row r="85" spans="1:16" ht="12.75" hidden="1" customHeight="1">
      <c r="B85" s="56"/>
      <c r="J85" s="94"/>
      <c r="K85" s="94"/>
      <c r="L85" s="94"/>
      <c r="M85" s="95"/>
      <c r="N85" s="94"/>
      <c r="O85" s="94"/>
      <c r="P85" s="94"/>
    </row>
    <row r="86" spans="1:16" ht="12.75" hidden="1" customHeight="1">
      <c r="B86" s="56"/>
      <c r="J86" s="94"/>
      <c r="K86" s="94"/>
      <c r="L86" s="94"/>
      <c r="M86" s="95"/>
      <c r="N86" s="94"/>
      <c r="O86" s="94"/>
      <c r="P86" s="94"/>
    </row>
    <row r="87" spans="1:16" ht="12.75" hidden="1" customHeight="1">
      <c r="B87" s="56"/>
      <c r="J87" s="94"/>
      <c r="K87" s="94"/>
      <c r="L87" s="94"/>
      <c r="M87" s="95"/>
      <c r="N87" s="94"/>
      <c r="O87" s="94"/>
      <c r="P87" s="94"/>
    </row>
    <row r="88" spans="1:16" ht="12.75" hidden="1" customHeight="1">
      <c r="B88" s="56"/>
      <c r="J88" s="94"/>
      <c r="K88" s="94"/>
      <c r="L88" s="94"/>
      <c r="M88" s="95"/>
      <c r="N88" s="94"/>
      <c r="O88" s="94"/>
      <c r="P88" s="94"/>
    </row>
    <row r="89" spans="1:16" ht="12.75" hidden="1" customHeight="1">
      <c r="B89" s="56"/>
      <c r="J89" s="94"/>
      <c r="K89" s="94"/>
      <c r="L89" s="94"/>
      <c r="M89" s="95"/>
      <c r="N89" s="94"/>
      <c r="O89" s="94"/>
      <c r="P89" s="94"/>
    </row>
    <row r="90" spans="1:16" ht="12.75" hidden="1" customHeight="1">
      <c r="B90" s="56"/>
      <c r="J90" s="94"/>
      <c r="K90" s="94"/>
      <c r="L90" s="94"/>
      <c r="M90" s="95"/>
      <c r="N90" s="94"/>
      <c r="O90" s="94"/>
      <c r="P90" s="94"/>
    </row>
    <row r="91" spans="1:16" ht="12.75" hidden="1" customHeight="1">
      <c r="B91" s="56"/>
      <c r="J91" s="94"/>
      <c r="K91" s="94"/>
      <c r="L91" s="94"/>
      <c r="M91" s="95"/>
      <c r="N91" s="94"/>
      <c r="O91" s="94"/>
      <c r="P91" s="94"/>
    </row>
    <row r="92" spans="1:16" ht="12.75" hidden="1" customHeight="1">
      <c r="B92" s="56"/>
      <c r="J92" s="94"/>
      <c r="K92" s="94"/>
      <c r="L92" s="94"/>
      <c r="M92" s="95"/>
      <c r="N92" s="94"/>
      <c r="O92" s="94"/>
      <c r="P92" s="94"/>
    </row>
    <row r="93" spans="1:16" ht="12.75" hidden="1" customHeight="1">
      <c r="B93" s="56"/>
      <c r="J93" s="94"/>
      <c r="K93" s="94"/>
      <c r="L93" s="94"/>
      <c r="M93" s="95"/>
      <c r="N93" s="94"/>
      <c r="O93" s="94"/>
      <c r="P93" s="94"/>
    </row>
    <row r="94" spans="1:16" ht="12.75" hidden="1" customHeight="1">
      <c r="A94" s="8"/>
      <c r="B94" s="97"/>
      <c r="J94" s="94"/>
      <c r="K94" s="94"/>
      <c r="L94" s="94"/>
      <c r="M94" s="95"/>
      <c r="N94" s="94"/>
      <c r="O94" s="94"/>
      <c r="P94" s="94"/>
    </row>
    <row r="95" spans="1:16" ht="12.75" hidden="1" customHeight="1">
      <c r="B95" s="56"/>
      <c r="K95" s="4"/>
      <c r="M95" s="7"/>
      <c r="N95" s="4"/>
    </row>
    <row r="96" spans="1:16" ht="12.75" hidden="1" customHeight="1">
      <c r="A96" s="8"/>
      <c r="B96" s="97"/>
      <c r="K96" s="126">
        <v>5230094526</v>
      </c>
      <c r="M96" s="7"/>
      <c r="N96" s="126">
        <v>5230094526</v>
      </c>
      <c r="O96" s="126">
        <v>936981570</v>
      </c>
    </row>
    <row r="97" spans="1:15" ht="12.75" hidden="1" customHeight="1">
      <c r="B97" s="56"/>
      <c r="E97" s="4" t="s">
        <v>97</v>
      </c>
      <c r="K97" s="4"/>
      <c r="M97" s="7"/>
      <c r="N97" s="4"/>
    </row>
    <row r="98" spans="1:15" ht="15" hidden="1" customHeight="1">
      <c r="A98" s="8"/>
      <c r="B98" s="97"/>
      <c r="E98" s="98" t="s">
        <v>4</v>
      </c>
      <c r="F98" s="98" t="s">
        <v>98</v>
      </c>
      <c r="G98" s="98" t="s">
        <v>99</v>
      </c>
      <c r="K98" s="4"/>
      <c r="M98" s="7"/>
      <c r="N98" s="4"/>
    </row>
    <row r="99" spans="1:15" s="99" customFormat="1" ht="23.25" hidden="1" customHeight="1">
      <c r="B99" s="100"/>
      <c r="E99" s="101" t="s">
        <v>100</v>
      </c>
      <c r="F99" s="102">
        <v>271263829</v>
      </c>
      <c r="G99" s="102">
        <v>67702476</v>
      </c>
      <c r="I99" s="103"/>
      <c r="J99" s="104"/>
      <c r="K99" s="104"/>
      <c r="L99" s="104"/>
      <c r="M99" s="105"/>
      <c r="N99" s="104"/>
      <c r="O99" s="104"/>
    </row>
    <row r="100" spans="1:15" s="99" customFormat="1" ht="28.5" hidden="1" customHeight="1">
      <c r="A100" s="106"/>
      <c r="B100" s="107"/>
      <c r="E100" s="101" t="s">
        <v>101</v>
      </c>
      <c r="F100" s="102">
        <v>57164516</v>
      </c>
      <c r="G100" s="102">
        <v>16159940</v>
      </c>
      <c r="I100" s="103"/>
      <c r="M100" s="103"/>
    </row>
    <row r="101" spans="1:15" s="99" customFormat="1" ht="36.75" hidden="1" customHeight="1">
      <c r="B101" s="108"/>
      <c r="E101" s="101" t="s">
        <v>102</v>
      </c>
      <c r="F101" s="102">
        <v>84636022</v>
      </c>
      <c r="G101" s="102">
        <v>77689489</v>
      </c>
      <c r="I101" s="103"/>
      <c r="M101" s="103"/>
    </row>
    <row r="102" spans="1:15" s="99" customFormat="1" ht="11.25" hidden="1" customHeight="1">
      <c r="B102" s="108"/>
      <c r="E102" s="101" t="s">
        <v>103</v>
      </c>
      <c r="F102" s="102">
        <v>178313250</v>
      </c>
      <c r="G102" s="102">
        <v>18229963</v>
      </c>
      <c r="I102" s="103"/>
      <c r="M102" s="103"/>
    </row>
    <row r="103" spans="1:15" s="99" customFormat="1" ht="37.5" hidden="1" customHeight="1">
      <c r="B103" s="108"/>
      <c r="E103" s="101" t="s">
        <v>104</v>
      </c>
      <c r="F103" s="102">
        <v>138549912</v>
      </c>
      <c r="G103" s="102">
        <v>16886342</v>
      </c>
      <c r="I103" s="103"/>
      <c r="M103" s="103"/>
    </row>
    <row r="104" spans="1:15" s="99" customFormat="1" ht="11.25" hidden="1" customHeight="1">
      <c r="B104" s="108"/>
      <c r="E104" s="101" t="s">
        <v>105</v>
      </c>
      <c r="F104" s="102">
        <v>155349975</v>
      </c>
      <c r="G104" s="102">
        <v>42422129</v>
      </c>
      <c r="I104" s="103"/>
      <c r="M104" s="103"/>
    </row>
    <row r="105" spans="1:15" s="99" customFormat="1" ht="11.25" hidden="1" customHeight="1">
      <c r="B105" s="108"/>
      <c r="E105" s="101" t="s">
        <v>106</v>
      </c>
      <c r="F105" s="102">
        <v>47023434</v>
      </c>
      <c r="G105" s="102">
        <v>12776164</v>
      </c>
      <c r="I105" s="103"/>
      <c r="M105" s="103"/>
    </row>
    <row r="106" spans="1:15" s="99" customFormat="1" ht="11.25" hidden="1" customHeight="1">
      <c r="B106" s="108"/>
      <c r="E106" s="101" t="s">
        <v>107</v>
      </c>
      <c r="F106" s="102">
        <v>27715534</v>
      </c>
      <c r="G106" s="102">
        <v>3209017</v>
      </c>
      <c r="I106" s="103"/>
      <c r="M106" s="103"/>
    </row>
    <row r="107" spans="1:15" s="99" customFormat="1" ht="11.25" hidden="1" customHeight="1">
      <c r="B107" s="108"/>
      <c r="E107" s="101" t="s">
        <v>108</v>
      </c>
      <c r="F107" s="102">
        <v>268313866</v>
      </c>
      <c r="G107" s="102">
        <v>42085117</v>
      </c>
      <c r="I107" s="103"/>
      <c r="M107" s="103"/>
    </row>
    <row r="108" spans="1:15" s="99" customFormat="1" ht="31.5" hidden="1" customHeight="1">
      <c r="B108" s="108"/>
      <c r="E108" s="101" t="s">
        <v>109</v>
      </c>
      <c r="F108" s="102">
        <v>108200702</v>
      </c>
      <c r="G108" s="102">
        <v>26638060</v>
      </c>
      <c r="I108" s="103"/>
      <c r="M108" s="103"/>
    </row>
    <row r="109" spans="1:15" s="99" customFormat="1" ht="11.25" hidden="1" customHeight="1">
      <c r="B109" s="108"/>
      <c r="E109" s="101" t="s">
        <v>110</v>
      </c>
      <c r="F109" s="102">
        <v>226239781</v>
      </c>
      <c r="G109" s="102">
        <v>4548319</v>
      </c>
      <c r="I109" s="103"/>
      <c r="M109" s="103"/>
    </row>
    <row r="110" spans="1:15" s="99" customFormat="1" ht="28.5" hidden="1" customHeight="1">
      <c r="B110" s="108"/>
      <c r="E110" s="101" t="s">
        <v>111</v>
      </c>
      <c r="F110" s="102">
        <v>264633925</v>
      </c>
      <c r="G110" s="102">
        <v>63678246</v>
      </c>
      <c r="I110" s="103"/>
      <c r="M110" s="103"/>
    </row>
    <row r="111" spans="1:15" s="99" customFormat="1" ht="11.25" hidden="1" customHeight="1">
      <c r="B111" s="108"/>
      <c r="E111" s="101" t="s">
        <v>112</v>
      </c>
      <c r="F111" s="102">
        <v>65618556</v>
      </c>
      <c r="G111" s="102">
        <v>12918923</v>
      </c>
      <c r="I111" s="103"/>
      <c r="M111" s="103"/>
    </row>
    <row r="112" spans="1:15" s="99" customFormat="1" ht="11.25" hidden="1" customHeight="1">
      <c r="B112" s="108"/>
      <c r="E112" s="101" t="s">
        <v>113</v>
      </c>
      <c r="F112" s="102">
        <v>1269721671</v>
      </c>
      <c r="G112" s="102">
        <v>120257059</v>
      </c>
      <c r="I112" s="103"/>
      <c r="M112" s="103"/>
    </row>
    <row r="113" spans="1:14" s="99" customFormat="1" ht="11.25" hidden="1" customHeight="1">
      <c r="B113" s="108"/>
      <c r="E113" s="101" t="s">
        <v>114</v>
      </c>
      <c r="F113" s="102">
        <v>29342688.870000001</v>
      </c>
      <c r="G113" s="102">
        <v>3323254</v>
      </c>
      <c r="I113" s="103"/>
      <c r="M113" s="103"/>
    </row>
    <row r="114" spans="1:14" s="99" customFormat="1" ht="11.25" hidden="1" customHeight="1">
      <c r="B114" s="108"/>
      <c r="E114" s="101" t="s">
        <v>115</v>
      </c>
      <c r="F114" s="102">
        <v>135222307</v>
      </c>
      <c r="G114" s="102">
        <v>39072622</v>
      </c>
      <c r="I114" s="103"/>
      <c r="M114" s="103"/>
    </row>
    <row r="115" spans="1:14" s="99" customFormat="1" ht="11.25" hidden="1" customHeight="1">
      <c r="B115" s="108"/>
      <c r="E115" s="101" t="s">
        <v>116</v>
      </c>
      <c r="F115" s="102">
        <v>255277834</v>
      </c>
      <c r="G115" s="102">
        <v>27754013</v>
      </c>
      <c r="I115" s="103"/>
      <c r="M115" s="103"/>
    </row>
    <row r="116" spans="1:14" s="99" customFormat="1" ht="11.25" hidden="1" customHeight="1">
      <c r="B116" s="108"/>
      <c r="E116" s="101" t="s">
        <v>117</v>
      </c>
      <c r="F116" s="102">
        <v>179735294</v>
      </c>
      <c r="G116" s="102">
        <v>37452461</v>
      </c>
      <c r="I116" s="103"/>
      <c r="M116" s="103"/>
    </row>
    <row r="117" spans="1:14" s="99" customFormat="1" ht="11.25" hidden="1" customHeight="1">
      <c r="B117" s="108"/>
      <c r="E117" s="101" t="s">
        <v>118</v>
      </c>
      <c r="F117" s="102">
        <v>66529838</v>
      </c>
      <c r="G117" s="102">
        <v>20302624</v>
      </c>
      <c r="I117" s="103"/>
      <c r="M117" s="103"/>
    </row>
    <row r="118" spans="1:14" s="99" customFormat="1" ht="24.75" hidden="1" customHeight="1">
      <c r="B118" s="108"/>
      <c r="E118" s="101" t="s">
        <v>119</v>
      </c>
      <c r="F118" s="102">
        <v>84007505</v>
      </c>
      <c r="G118" s="102">
        <v>31015320</v>
      </c>
      <c r="I118" s="103"/>
      <c r="M118" s="103"/>
    </row>
    <row r="119" spans="1:14" s="99" customFormat="1" ht="30" hidden="1" customHeight="1">
      <c r="B119" s="108"/>
      <c r="E119" s="101" t="s">
        <v>120</v>
      </c>
      <c r="F119" s="102">
        <v>129042623</v>
      </c>
      <c r="G119" s="102">
        <v>41653530</v>
      </c>
      <c r="I119" s="103"/>
      <c r="M119" s="103"/>
    </row>
    <row r="120" spans="1:14" s="99" customFormat="1" ht="11.25" hidden="1" customHeight="1">
      <c r="B120" s="108"/>
      <c r="E120" s="101" t="s">
        <v>121</v>
      </c>
      <c r="F120" s="102">
        <v>202172039</v>
      </c>
      <c r="G120" s="102">
        <v>17149490</v>
      </c>
      <c r="I120" s="103"/>
      <c r="M120" s="103"/>
    </row>
    <row r="121" spans="1:14" s="99" customFormat="1" ht="29.25" hidden="1" customHeight="1">
      <c r="B121" s="108"/>
      <c r="E121" s="101" t="s">
        <v>122</v>
      </c>
      <c r="F121" s="102">
        <v>71887178</v>
      </c>
      <c r="G121" s="102">
        <v>10634447</v>
      </c>
      <c r="I121" s="103"/>
      <c r="M121" s="103"/>
    </row>
    <row r="122" spans="1:14" s="99" customFormat="1" ht="36" hidden="1" customHeight="1">
      <c r="B122" s="108"/>
      <c r="E122" s="101" t="s">
        <v>123</v>
      </c>
      <c r="F122" s="102">
        <v>62958436</v>
      </c>
      <c r="G122" s="102">
        <v>3900646</v>
      </c>
      <c r="I122" s="103"/>
      <c r="M122" s="103"/>
    </row>
    <row r="123" spans="1:14" s="99" customFormat="1" ht="34.5" hidden="1" customHeight="1">
      <c r="B123" s="108"/>
      <c r="E123" s="101" t="s">
        <v>124</v>
      </c>
      <c r="F123" s="102">
        <v>301288329</v>
      </c>
      <c r="G123" s="102">
        <v>53055689</v>
      </c>
      <c r="I123" s="103"/>
      <c r="M123" s="103"/>
    </row>
    <row r="124" spans="1:14" s="99" customFormat="1" ht="11.25" hidden="1" customHeight="1">
      <c r="B124" s="108"/>
      <c r="E124" s="101" t="s">
        <v>125</v>
      </c>
      <c r="F124" s="102">
        <v>103913799</v>
      </c>
      <c r="G124" s="102">
        <v>42926247</v>
      </c>
      <c r="I124" s="103"/>
      <c r="M124" s="103"/>
    </row>
    <row r="125" spans="1:14" s="99" customFormat="1" ht="11.25" hidden="1" customHeight="1">
      <c r="B125" s="108"/>
      <c r="E125" s="101" t="s">
        <v>126</v>
      </c>
      <c r="F125" s="102">
        <v>137981256</v>
      </c>
      <c r="G125" s="102">
        <v>15579598</v>
      </c>
      <c r="I125" s="103"/>
      <c r="M125" s="103"/>
    </row>
    <row r="126" spans="1:14" s="99" customFormat="1" ht="27.75" hidden="1" customHeight="1">
      <c r="B126" s="108"/>
      <c r="E126" s="101" t="s">
        <v>127</v>
      </c>
      <c r="F126" s="102">
        <v>307990426</v>
      </c>
      <c r="G126" s="102">
        <v>67960385</v>
      </c>
      <c r="I126" s="103"/>
      <c r="M126" s="103"/>
    </row>
    <row r="127" spans="1:14" ht="12.75" hidden="1" customHeight="1">
      <c r="F127" s="112">
        <f>SUM(F99:F126)</f>
        <v>5230094525.8699999</v>
      </c>
      <c r="G127" s="112">
        <f>SUM(G99:G126)</f>
        <v>936981570</v>
      </c>
      <c r="K127" s="4"/>
      <c r="M127" s="7"/>
      <c r="N127" s="4"/>
    </row>
    <row r="128" spans="1:14">
      <c r="K128" s="4"/>
      <c r="M128" s="7"/>
      <c r="N128" s="4"/>
    </row>
    <row r="129" spans="11:14">
      <c r="K129" s="4"/>
      <c r="M129" s="7"/>
      <c r="N129" s="4"/>
    </row>
    <row r="130" spans="11:14">
      <c r="K130" s="4"/>
      <c r="M130" s="7"/>
      <c r="N130" s="4"/>
    </row>
    <row r="131" spans="11:14">
      <c r="K131" s="4"/>
      <c r="M131" s="7"/>
      <c r="N131" s="4"/>
    </row>
    <row r="132" spans="11:14">
      <c r="K132" s="4"/>
      <c r="M132" s="7"/>
      <c r="N132" s="4"/>
    </row>
    <row r="133" spans="11:14">
      <c r="K133" s="4"/>
      <c r="M133" s="7"/>
      <c r="N133" s="4"/>
    </row>
    <row r="134" spans="11:14">
      <c r="K134" s="4"/>
      <c r="M134" s="7"/>
      <c r="N134" s="4"/>
    </row>
    <row r="135" spans="11:14">
      <c r="K135" s="4"/>
      <c r="M135" s="7"/>
      <c r="N135" s="4"/>
    </row>
    <row r="136" spans="11:14">
      <c r="K136" s="4"/>
      <c r="M136" s="7"/>
      <c r="N136" s="4"/>
    </row>
    <row r="137" spans="11:14">
      <c r="K137" s="4"/>
      <c r="M137" s="7"/>
      <c r="N137" s="4"/>
    </row>
    <row r="138" spans="11:14">
      <c r="K138" s="4"/>
      <c r="M138" s="7"/>
      <c r="N138" s="4"/>
    </row>
    <row r="139" spans="11:14">
      <c r="K139" s="4"/>
      <c r="M139" s="7"/>
      <c r="N139" s="4"/>
    </row>
    <row r="140" spans="11:14">
      <c r="K140" s="4"/>
      <c r="M140" s="7"/>
      <c r="N140" s="4"/>
    </row>
    <row r="141" spans="11:14">
      <c r="K141" s="4"/>
      <c r="M141" s="7"/>
      <c r="N141" s="4"/>
    </row>
    <row r="142" spans="11:14">
      <c r="K142" s="4"/>
      <c r="M142" s="7"/>
      <c r="N142" s="4"/>
    </row>
    <row r="143" spans="11:14">
      <c r="K143" s="4"/>
      <c r="M143" s="7"/>
      <c r="N143" s="4"/>
    </row>
    <row r="144" spans="11:14">
      <c r="K144" s="4"/>
      <c r="M144" s="7"/>
      <c r="N144" s="4"/>
    </row>
    <row r="145" spans="11:14">
      <c r="K145" s="4"/>
      <c r="M145" s="7"/>
      <c r="N145" s="4"/>
    </row>
    <row r="146" spans="11:14">
      <c r="K146" s="4"/>
      <c r="M146" s="7"/>
      <c r="N146" s="4"/>
    </row>
    <row r="147" spans="11:14">
      <c r="K147" s="4"/>
      <c r="M147" s="7"/>
      <c r="N147" s="4"/>
    </row>
    <row r="148" spans="11:14">
      <c r="K148" s="4"/>
      <c r="M148" s="7"/>
      <c r="N148" s="4"/>
    </row>
    <row r="149" spans="11:14">
      <c r="K149" s="4"/>
      <c r="M149" s="7"/>
      <c r="N149" s="4"/>
    </row>
    <row r="150" spans="11:14">
      <c r="K150" s="4"/>
      <c r="M150" s="7"/>
      <c r="N150" s="4"/>
    </row>
    <row r="151" spans="11:14">
      <c r="K151" s="4"/>
      <c r="M151" s="7"/>
      <c r="N151" s="4"/>
    </row>
    <row r="152" spans="11:14">
      <c r="K152" s="4"/>
      <c r="M152" s="7"/>
      <c r="N152" s="4"/>
    </row>
    <row r="153" spans="11:14">
      <c r="K153" s="4"/>
      <c r="M153" s="7"/>
      <c r="N153" s="4"/>
    </row>
    <row r="154" spans="11:14">
      <c r="K154" s="4"/>
      <c r="M154" s="7"/>
      <c r="N154" s="4"/>
    </row>
    <row r="155" spans="11:14">
      <c r="K155" s="4"/>
      <c r="M155" s="7"/>
      <c r="N155" s="4"/>
    </row>
    <row r="156" spans="11:14">
      <c r="K156" s="4"/>
      <c r="M156" s="7"/>
      <c r="N156" s="4"/>
    </row>
    <row r="157" spans="11:14">
      <c r="K157" s="4"/>
      <c r="M157" s="7"/>
      <c r="N157" s="4"/>
    </row>
    <row r="158" spans="11:14">
      <c r="K158" s="4"/>
      <c r="M158" s="7"/>
      <c r="N158" s="4"/>
    </row>
    <row r="159" spans="11:14">
      <c r="K159" s="4"/>
      <c r="M159" s="7"/>
      <c r="N159" s="4"/>
    </row>
    <row r="160" spans="11:14">
      <c r="K160" s="4"/>
      <c r="M160" s="7"/>
      <c r="N160" s="4"/>
    </row>
    <row r="161" spans="11:14">
      <c r="K161" s="4"/>
      <c r="M161" s="7"/>
      <c r="N161" s="4"/>
    </row>
    <row r="162" spans="11:14">
      <c r="K162" s="4"/>
      <c r="M162" s="7"/>
      <c r="N162" s="4"/>
    </row>
    <row r="163" spans="11:14">
      <c r="K163" s="4"/>
      <c r="M163" s="7"/>
      <c r="N163" s="4"/>
    </row>
    <row r="164" spans="11:14">
      <c r="K164" s="4"/>
      <c r="M164" s="7"/>
      <c r="N164" s="4"/>
    </row>
    <row r="165" spans="11:14">
      <c r="K165" s="4"/>
      <c r="M165" s="7"/>
      <c r="N165" s="4"/>
    </row>
    <row r="166" spans="11:14">
      <c r="K166" s="4"/>
      <c r="M166" s="7"/>
      <c r="N166" s="4"/>
    </row>
    <row r="167" spans="11:14">
      <c r="K167" s="4"/>
      <c r="M167" s="7"/>
      <c r="N167" s="4"/>
    </row>
    <row r="168" spans="11:14">
      <c r="K168" s="4"/>
      <c r="M168" s="7"/>
      <c r="N168" s="4"/>
    </row>
    <row r="169" spans="11:14">
      <c r="K169" s="4"/>
      <c r="M169" s="7"/>
      <c r="N169" s="4"/>
    </row>
    <row r="170" spans="11:14">
      <c r="K170" s="4"/>
      <c r="M170" s="7"/>
      <c r="N170" s="4"/>
    </row>
    <row r="171" spans="11:14">
      <c r="K171" s="4"/>
      <c r="M171" s="7"/>
      <c r="N171" s="4"/>
    </row>
    <row r="172" spans="11:14">
      <c r="K172" s="4"/>
      <c r="M172" s="7"/>
      <c r="N172" s="4"/>
    </row>
    <row r="173" spans="11:14">
      <c r="K173" s="4"/>
      <c r="M173" s="7"/>
      <c r="N173" s="4"/>
    </row>
    <row r="174" spans="11:14">
      <c r="K174" s="4"/>
      <c r="M174" s="7"/>
      <c r="N174" s="4"/>
    </row>
    <row r="175" spans="11:14">
      <c r="K175" s="4"/>
      <c r="M175" s="7"/>
      <c r="N175" s="4"/>
    </row>
    <row r="176" spans="11:14">
      <c r="K176" s="4"/>
      <c r="M176" s="7"/>
      <c r="N176" s="4"/>
    </row>
    <row r="177" spans="11:14">
      <c r="K177" s="4"/>
      <c r="M177" s="7"/>
      <c r="N177" s="4"/>
    </row>
    <row r="178" spans="11:14">
      <c r="K178" s="4"/>
      <c r="M178" s="7"/>
      <c r="N178" s="4"/>
    </row>
    <row r="179" spans="11:14">
      <c r="K179" s="4"/>
      <c r="M179" s="7"/>
      <c r="N179" s="4"/>
    </row>
  </sheetData>
  <sheetProtection formatColumns="0" formatRows="0"/>
  <conditionalFormatting sqref="L69:O69">
    <cfRule type="cellIs" dxfId="750" priority="49" operator="notEqual">
      <formula>0</formula>
    </cfRule>
    <cfRule type="cellIs" dxfId="749" priority="50" operator="equal">
      <formula>0</formula>
    </cfRule>
  </conditionalFormatting>
  <conditionalFormatting sqref="F11:G11 F17:G17">
    <cfRule type="containsBlanks" dxfId="748" priority="45">
      <formula>LEN(TRIM(F11))=0</formula>
    </cfRule>
    <cfRule type="cellIs" dxfId="747" priority="46" operator="notEqual">
      <formula>0</formula>
    </cfRule>
  </conditionalFormatting>
  <conditionalFormatting sqref="O24:O30">
    <cfRule type="containsBlanks" dxfId="746" priority="37">
      <formula>LEN(TRIM(O24))=0</formula>
    </cfRule>
    <cfRule type="cellIs" dxfId="745" priority="38" operator="notEqual">
      <formula>0</formula>
    </cfRule>
  </conditionalFormatting>
  <conditionalFormatting sqref="J11:O18">
    <cfRule type="containsBlanks" dxfId="744" priority="28">
      <formula>LEN(TRIM(J11))=0</formula>
    </cfRule>
    <cfRule type="cellIs" dxfId="743" priority="29" operator="notEqual">
      <formula>0</formula>
    </cfRule>
  </conditionalFormatting>
  <conditionalFormatting sqref="J11:O18">
    <cfRule type="cellIs" dxfId="742" priority="27" operator="notEqual">
      <formula>J20</formula>
    </cfRule>
  </conditionalFormatting>
  <conditionalFormatting sqref="M25:M30">
    <cfRule type="containsBlanks" dxfId="741" priority="23">
      <formula>LEN(TRIM(M25))=0</formula>
    </cfRule>
    <cfRule type="cellIs" dxfId="740" priority="24" operator="notEqual">
      <formula>0</formula>
    </cfRule>
  </conditionalFormatting>
  <conditionalFormatting sqref="M25:M30">
    <cfRule type="cellIs" dxfId="739" priority="22" operator="notEqual">
      <formula>M34</formula>
    </cfRule>
  </conditionalFormatting>
  <conditionalFormatting sqref="J24:L30 M24:N24 N25:N30">
    <cfRule type="containsBlanks" dxfId="738" priority="20">
      <formula>LEN(TRIM(J24))=0</formula>
    </cfRule>
    <cfRule type="cellIs" dxfId="737" priority="21" operator="notEqual">
      <formula>0</formula>
    </cfRule>
  </conditionalFormatting>
  <conditionalFormatting sqref="J24:L30 M24:N24 N25:N30">
    <cfRule type="cellIs" dxfId="736" priority="19" operator="notEqual">
      <formula>J33</formula>
    </cfRule>
  </conditionalFormatting>
  <conditionalFormatting sqref="J37:O45">
    <cfRule type="containsBlanks" dxfId="735" priority="14">
      <formula>LEN(TRIM(J37))=0</formula>
    </cfRule>
    <cfRule type="cellIs" dxfId="734" priority="15" operator="notEqual">
      <formula>0</formula>
    </cfRule>
  </conditionalFormatting>
  <conditionalFormatting sqref="J37:O45">
    <cfRule type="cellIs" dxfId="733" priority="13" operator="notEqual">
      <formula>J46</formula>
    </cfRule>
  </conditionalFormatting>
  <conditionalFormatting sqref="J52:O55">
    <cfRule type="containsBlanks" dxfId="732" priority="8">
      <formula>LEN(TRIM(J52))=0</formula>
    </cfRule>
    <cfRule type="cellIs" dxfId="731" priority="9" operator="notEqual">
      <formula>0</formula>
    </cfRule>
  </conditionalFormatting>
  <conditionalFormatting sqref="J52:O55">
    <cfRule type="cellIs" dxfId="730" priority="7" operator="notEqual">
      <formula>J61</formula>
    </cfRule>
  </conditionalFormatting>
  <printOptions horizontalCentered="1"/>
  <pageMargins left="0.7" right="0.7" top="0.75" bottom="0.75" header="0.5" footer="0.5"/>
  <pageSetup scale="65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42578125" style="15" hidden="1" customWidth="1"/>
    <col min="3" max="3" width="2" style="4" customWidth="1"/>
    <col min="4" max="4" width="9.140625" style="4" customWidth="1"/>
    <col min="5" max="5" width="14.42578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7" hidden="1" customWidth="1"/>
    <col min="10" max="10" width="16.85546875" style="7" bestFit="1" customWidth="1"/>
    <col min="11" max="11" width="16" style="7" customWidth="1"/>
    <col min="12" max="12" width="16" style="4" customWidth="1"/>
    <col min="13" max="13" width="0.7109375" style="7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407" t="s">
        <v>116</v>
      </c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"/>
    </row>
    <row r="2" spans="1:16">
      <c r="B2" s="2"/>
      <c r="C2" s="407" t="s">
        <v>0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5"/>
    </row>
    <row r="3" spans="1:16" ht="12.75" customHeight="1">
      <c r="B3" s="2"/>
      <c r="C3" s="408" t="s">
        <v>1</v>
      </c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417" t="s">
        <v>2</v>
      </c>
    </row>
    <row r="4" spans="1:16">
      <c r="B4" s="2"/>
      <c r="C4" s="409" t="s">
        <v>315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18" t="s">
        <v>339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4"/>
    </row>
    <row r="6" spans="1:16">
      <c r="C6" s="10"/>
      <c r="D6" s="10"/>
      <c r="E6" s="10"/>
      <c r="F6" s="10"/>
      <c r="G6" s="10"/>
      <c r="H6" s="10"/>
      <c r="I6" s="11"/>
      <c r="J6" s="122" t="s">
        <v>4</v>
      </c>
      <c r="K6" s="394"/>
      <c r="L6" s="398" t="s">
        <v>4</v>
      </c>
      <c r="M6" s="16"/>
      <c r="N6" s="17" t="s">
        <v>5</v>
      </c>
      <c r="O6" s="17" t="s">
        <v>6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300</v>
      </c>
      <c r="K7" s="130" t="s">
        <v>301</v>
      </c>
      <c r="L7" s="19"/>
      <c r="M7" s="20"/>
      <c r="N7" s="21" t="s">
        <v>132</v>
      </c>
      <c r="O7" s="21"/>
      <c r="P7" s="22"/>
    </row>
    <row r="8" spans="1:16">
      <c r="C8" s="23" t="s">
        <v>8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9</v>
      </c>
      <c r="B9" s="26" t="s">
        <v>10</v>
      </c>
      <c r="C9" s="10" t="s">
        <v>11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12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15</v>
      </c>
      <c r="B11" s="27" t="s">
        <v>16</v>
      </c>
      <c r="C11" s="28"/>
      <c r="D11" s="32" t="s">
        <v>17</v>
      </c>
      <c r="E11" s="28"/>
      <c r="F11" s="395">
        <v>31526440.079999998</v>
      </c>
      <c r="G11" s="395"/>
      <c r="H11" s="33"/>
      <c r="I11" s="29"/>
      <c r="J11" s="162">
        <v>35934945.980000004</v>
      </c>
      <c r="K11" s="127">
        <v>0</v>
      </c>
      <c r="L11" s="131">
        <v>35934945.980000004</v>
      </c>
      <c r="M11" s="128"/>
      <c r="N11" s="127">
        <v>0</v>
      </c>
      <c r="O11" s="132">
        <v>35934946</v>
      </c>
      <c r="P11" s="34"/>
    </row>
    <row r="12" spans="1:16" s="31" customFormat="1">
      <c r="A12" s="1" t="s">
        <v>18</v>
      </c>
      <c r="B12" s="27" t="s">
        <v>19</v>
      </c>
      <c r="C12" s="28"/>
      <c r="D12" s="29" t="s">
        <v>20</v>
      </c>
      <c r="E12" s="10"/>
      <c r="F12" s="35"/>
      <c r="G12" s="36"/>
      <c r="H12" s="11"/>
      <c r="I12" s="28"/>
      <c r="J12" s="133">
        <v>3764797.39</v>
      </c>
      <c r="K12" s="37">
        <v>0</v>
      </c>
      <c r="L12" s="134">
        <v>3764797.39</v>
      </c>
      <c r="M12" s="129"/>
      <c r="N12" s="37">
        <v>0</v>
      </c>
      <c r="O12" s="135">
        <v>3764797</v>
      </c>
      <c r="P12" s="38"/>
    </row>
    <row r="13" spans="1:16" s="31" customFormat="1">
      <c r="A13" s="1" t="s">
        <v>21</v>
      </c>
      <c r="B13" s="27" t="s">
        <v>19</v>
      </c>
      <c r="C13" s="28"/>
      <c r="D13" s="29" t="s">
        <v>22</v>
      </c>
      <c r="E13" s="10"/>
      <c r="F13" s="35"/>
      <c r="G13" s="35"/>
      <c r="H13" s="10"/>
      <c r="I13" s="28"/>
      <c r="J13" s="133">
        <v>4732460.17</v>
      </c>
      <c r="K13" s="37">
        <v>0</v>
      </c>
      <c r="L13" s="134">
        <v>4732460.17</v>
      </c>
      <c r="M13" s="129"/>
      <c r="N13" s="37">
        <v>0</v>
      </c>
      <c r="O13" s="135">
        <v>4732460</v>
      </c>
      <c r="P13" s="38"/>
    </row>
    <row r="14" spans="1:16" s="31" customFormat="1">
      <c r="A14" s="1" t="s">
        <v>23</v>
      </c>
      <c r="B14" s="27" t="s">
        <v>19</v>
      </c>
      <c r="C14" s="28"/>
      <c r="D14" s="29" t="s">
        <v>24</v>
      </c>
      <c r="E14" s="10"/>
      <c r="F14" s="35"/>
      <c r="G14" s="35"/>
      <c r="H14" s="10"/>
      <c r="I14" s="28"/>
      <c r="J14" s="133">
        <v>0</v>
      </c>
      <c r="K14" s="37">
        <v>0</v>
      </c>
      <c r="L14" s="134">
        <v>0</v>
      </c>
      <c r="M14" s="129"/>
      <c r="N14" s="37">
        <v>1600451</v>
      </c>
      <c r="O14" s="135">
        <v>1600451</v>
      </c>
      <c r="P14" s="38"/>
    </row>
    <row r="15" spans="1:16" s="31" customFormat="1">
      <c r="A15" s="1" t="s">
        <v>25</v>
      </c>
      <c r="B15" s="27" t="s">
        <v>16</v>
      </c>
      <c r="C15" s="28"/>
      <c r="D15" s="29" t="s">
        <v>26</v>
      </c>
      <c r="E15" s="10"/>
      <c r="F15" s="35"/>
      <c r="G15" s="35"/>
      <c r="H15" s="28"/>
      <c r="I15" s="28"/>
      <c r="J15" s="133">
        <v>1107652.3999999999</v>
      </c>
      <c r="K15" s="37">
        <v>0</v>
      </c>
      <c r="L15" s="134">
        <v>1107652.3999999999</v>
      </c>
      <c r="M15" s="129"/>
      <c r="N15" s="37">
        <v>0</v>
      </c>
      <c r="O15" s="135">
        <v>1107652</v>
      </c>
      <c r="P15" s="38"/>
    </row>
    <row r="16" spans="1:16" s="31" customFormat="1">
      <c r="A16" s="39"/>
      <c r="B16" s="40"/>
      <c r="C16" s="28"/>
      <c r="D16" s="29" t="s">
        <v>27</v>
      </c>
      <c r="E16" s="10"/>
      <c r="F16" s="41"/>
      <c r="G16" s="36"/>
      <c r="H16" s="42"/>
      <c r="I16" s="28"/>
      <c r="J16" s="163"/>
      <c r="K16" s="136">
        <v>0</v>
      </c>
      <c r="L16" s="137"/>
      <c r="M16" s="129"/>
      <c r="N16" s="28"/>
      <c r="O16" s="135"/>
      <c r="P16" s="30"/>
    </row>
    <row r="17" spans="1:16" s="31" customFormat="1">
      <c r="A17" s="39" t="s">
        <v>28</v>
      </c>
      <c r="B17" s="40" t="s">
        <v>16</v>
      </c>
      <c r="C17" s="28"/>
      <c r="D17" s="32" t="s">
        <v>17</v>
      </c>
      <c r="E17" s="28"/>
      <c r="F17" s="395">
        <v>0</v>
      </c>
      <c r="G17" s="395"/>
      <c r="H17" s="42"/>
      <c r="I17" s="28"/>
      <c r="J17" s="133">
        <v>1549277.1900000002</v>
      </c>
      <c r="K17" s="37">
        <v>0</v>
      </c>
      <c r="L17" s="134">
        <v>1549277.1900000002</v>
      </c>
      <c r="M17" s="129"/>
      <c r="N17" s="37">
        <v>0</v>
      </c>
      <c r="O17" s="135">
        <v>1549277</v>
      </c>
      <c r="P17" s="38"/>
    </row>
    <row r="18" spans="1:16" s="31" customFormat="1">
      <c r="A18" s="39" t="s">
        <v>29</v>
      </c>
      <c r="B18" s="43" t="s">
        <v>30</v>
      </c>
      <c r="C18" s="28"/>
      <c r="D18" s="44" t="s">
        <v>31</v>
      </c>
      <c r="E18" s="10"/>
      <c r="F18" s="10"/>
      <c r="G18" s="10"/>
      <c r="H18" s="10"/>
      <c r="I18" s="29"/>
      <c r="J18" s="138">
        <v>1097774.2899999998</v>
      </c>
      <c r="K18" s="45">
        <v>0</v>
      </c>
      <c r="L18" s="139">
        <v>1097774.2899999998</v>
      </c>
      <c r="M18" s="129"/>
      <c r="N18" s="45">
        <v>1039055</v>
      </c>
      <c r="O18" s="140">
        <v>2136829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2"/>
      <c r="M19" s="47"/>
      <c r="N19" s="47"/>
      <c r="O19" s="141"/>
      <c r="P19" s="48"/>
    </row>
    <row r="20" spans="1:16" s="31" customFormat="1" ht="13.5" thickBot="1">
      <c r="A20" s="39" t="s">
        <v>32</v>
      </c>
      <c r="B20" s="43"/>
      <c r="C20" s="28"/>
      <c r="D20" s="50" t="s">
        <v>33</v>
      </c>
      <c r="E20" s="28"/>
      <c r="F20" s="10"/>
      <c r="G20" s="10"/>
      <c r="H20" s="10"/>
      <c r="I20" s="11"/>
      <c r="J20" s="164">
        <v>48186907.420000002</v>
      </c>
      <c r="K20" s="142">
        <v>0</v>
      </c>
      <c r="L20" s="143">
        <v>48186906</v>
      </c>
      <c r="M20" s="52"/>
      <c r="N20" s="142">
        <v>2639506</v>
      </c>
      <c r="O20" s="144">
        <v>50826412</v>
      </c>
      <c r="P20" s="53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45"/>
      <c r="K21" s="11"/>
      <c r="L21" s="145"/>
      <c r="M21" s="13"/>
      <c r="N21" s="13"/>
      <c r="O21" s="128"/>
      <c r="P21" s="14"/>
    </row>
    <row r="22" spans="1:16" s="31" customFormat="1">
      <c r="A22" s="54"/>
      <c r="B22" s="55"/>
      <c r="C22" s="23" t="s">
        <v>34</v>
      </c>
      <c r="D22" s="10"/>
      <c r="E22" s="10"/>
      <c r="F22" s="10"/>
      <c r="G22" s="10"/>
      <c r="H22" s="10"/>
      <c r="I22" s="11"/>
      <c r="J22" s="146"/>
      <c r="K22" s="11"/>
      <c r="L22" s="146"/>
      <c r="M22" s="13"/>
      <c r="N22" s="12"/>
      <c r="O22" s="147"/>
      <c r="P22" s="14"/>
    </row>
    <row r="23" spans="1:16" s="31" customFormat="1">
      <c r="A23" s="39"/>
      <c r="B23" s="40"/>
      <c r="C23" s="10" t="s">
        <v>35</v>
      </c>
      <c r="D23" s="10"/>
      <c r="E23" s="10"/>
      <c r="F23" s="10"/>
      <c r="G23" s="28"/>
      <c r="H23" s="10"/>
      <c r="I23" s="11"/>
      <c r="J23" s="146"/>
      <c r="K23" s="11"/>
      <c r="L23" s="146"/>
      <c r="M23" s="13"/>
      <c r="N23" s="12"/>
      <c r="O23" s="147"/>
      <c r="P23" s="14"/>
    </row>
    <row r="24" spans="1:16" s="31" customFormat="1">
      <c r="A24" s="8" t="s">
        <v>36</v>
      </c>
      <c r="B24" s="56" t="s">
        <v>37</v>
      </c>
      <c r="C24" s="32"/>
      <c r="D24" s="29" t="s">
        <v>38</v>
      </c>
      <c r="E24" s="10"/>
      <c r="F24" s="10"/>
      <c r="G24" s="28"/>
      <c r="H24" s="10"/>
      <c r="I24" s="11"/>
      <c r="J24" s="165">
        <v>119906501</v>
      </c>
      <c r="K24" s="127">
        <v>0</v>
      </c>
      <c r="L24" s="148">
        <v>119906501</v>
      </c>
      <c r="M24" s="129"/>
      <c r="N24" s="127">
        <v>0</v>
      </c>
      <c r="O24" s="132">
        <v>119906501</v>
      </c>
      <c r="P24" s="38"/>
    </row>
    <row r="25" spans="1:16" s="31" customFormat="1">
      <c r="A25" s="1" t="s">
        <v>39</v>
      </c>
      <c r="B25" s="56" t="s">
        <v>37</v>
      </c>
      <c r="C25" s="32"/>
      <c r="D25" s="29" t="s">
        <v>40</v>
      </c>
      <c r="E25" s="10"/>
      <c r="F25" s="10"/>
      <c r="G25" s="28"/>
      <c r="H25" s="10"/>
      <c r="I25" s="11"/>
      <c r="J25" s="133">
        <v>41999545.260000005</v>
      </c>
      <c r="K25" s="37">
        <v>0</v>
      </c>
      <c r="L25" s="134">
        <v>41999545.260000005</v>
      </c>
      <c r="M25" s="129"/>
      <c r="N25" s="37">
        <v>2215980</v>
      </c>
      <c r="O25" s="135">
        <v>44215525</v>
      </c>
      <c r="P25" s="38"/>
    </row>
    <row r="26" spans="1:16" s="31" customFormat="1">
      <c r="A26" s="8" t="s">
        <v>41</v>
      </c>
      <c r="B26" s="27" t="s">
        <v>37</v>
      </c>
      <c r="C26" s="32"/>
      <c r="D26" s="29" t="s">
        <v>42</v>
      </c>
      <c r="E26" s="10"/>
      <c r="F26" s="10"/>
      <c r="G26" s="28"/>
      <c r="H26" s="10"/>
      <c r="I26" s="11"/>
      <c r="J26" s="133">
        <v>3316558.4300000006</v>
      </c>
      <c r="K26" s="37">
        <v>0</v>
      </c>
      <c r="L26" s="134">
        <v>3316558.4300000006</v>
      </c>
      <c r="M26" s="129"/>
      <c r="N26" s="37">
        <v>0</v>
      </c>
      <c r="O26" s="135">
        <v>3316558</v>
      </c>
      <c r="P26" s="38"/>
    </row>
    <row r="27" spans="1:16" s="31" customFormat="1">
      <c r="A27" s="1" t="s">
        <v>43</v>
      </c>
      <c r="B27" s="56" t="s">
        <v>37</v>
      </c>
      <c r="C27" s="32"/>
      <c r="D27" s="29" t="s">
        <v>44</v>
      </c>
      <c r="E27" s="10"/>
      <c r="F27" s="10"/>
      <c r="G27" s="28"/>
      <c r="H27" s="10"/>
      <c r="I27" s="11"/>
      <c r="J27" s="133">
        <v>10335778.91</v>
      </c>
      <c r="K27" s="37">
        <v>0</v>
      </c>
      <c r="L27" s="134">
        <v>10335778.91</v>
      </c>
      <c r="M27" s="129"/>
      <c r="N27" s="37">
        <v>0</v>
      </c>
      <c r="O27" s="135">
        <v>10335779</v>
      </c>
      <c r="P27" s="38"/>
    </row>
    <row r="28" spans="1:16" s="31" customFormat="1">
      <c r="A28" s="8" t="s">
        <v>45</v>
      </c>
      <c r="B28" s="27" t="s">
        <v>37</v>
      </c>
      <c r="C28" s="32"/>
      <c r="D28" s="29" t="s">
        <v>46</v>
      </c>
      <c r="E28" s="10"/>
      <c r="F28" s="10"/>
      <c r="G28" s="28"/>
      <c r="H28" s="10"/>
      <c r="I28" s="11"/>
      <c r="J28" s="133">
        <v>6648976.1500000004</v>
      </c>
      <c r="K28" s="37">
        <v>0</v>
      </c>
      <c r="L28" s="134">
        <v>6648976.1500000004</v>
      </c>
      <c r="M28" s="129"/>
      <c r="N28" s="37">
        <v>2278477</v>
      </c>
      <c r="O28" s="135">
        <v>8927453</v>
      </c>
      <c r="P28" s="38"/>
    </row>
    <row r="29" spans="1:16" s="31" customFormat="1">
      <c r="A29" s="1" t="s">
        <v>47</v>
      </c>
      <c r="B29" s="27" t="s">
        <v>37</v>
      </c>
      <c r="C29" s="32"/>
      <c r="D29" s="29" t="s">
        <v>48</v>
      </c>
      <c r="E29" s="10"/>
      <c r="F29" s="10"/>
      <c r="G29" s="28"/>
      <c r="H29" s="10"/>
      <c r="I29" s="11"/>
      <c r="J29" s="133">
        <v>12140261.029999999</v>
      </c>
      <c r="K29" s="37">
        <v>0</v>
      </c>
      <c r="L29" s="134">
        <v>12140261.029999999</v>
      </c>
      <c r="M29" s="129"/>
      <c r="N29" s="37">
        <v>0</v>
      </c>
      <c r="O29" s="135">
        <v>12140261</v>
      </c>
      <c r="P29" s="38"/>
    </row>
    <row r="30" spans="1:16" s="31" customFormat="1">
      <c r="A30" s="8" t="s">
        <v>49</v>
      </c>
      <c r="B30" s="56" t="s">
        <v>50</v>
      </c>
      <c r="C30" s="32"/>
      <c r="D30" s="29" t="s">
        <v>51</v>
      </c>
      <c r="E30" s="10"/>
      <c r="F30" s="10"/>
      <c r="G30" s="28"/>
      <c r="H30" s="10"/>
      <c r="I30" s="11"/>
      <c r="J30" s="138">
        <v>14241804.130000001</v>
      </c>
      <c r="K30" s="45">
        <v>0</v>
      </c>
      <c r="L30" s="139">
        <v>14241804.130000001</v>
      </c>
      <c r="M30" s="129"/>
      <c r="N30" s="45">
        <v>0</v>
      </c>
      <c r="O30" s="140">
        <v>14241804</v>
      </c>
      <c r="P30" s="38"/>
    </row>
    <row r="31" spans="1:16" s="31" customFormat="1">
      <c r="A31" s="1"/>
      <c r="B31" s="56"/>
      <c r="C31" s="32"/>
      <c r="D31" s="29"/>
      <c r="E31" s="10"/>
      <c r="F31" s="10"/>
      <c r="G31" s="28"/>
      <c r="H31" s="10"/>
      <c r="I31" s="11"/>
      <c r="J31" s="166"/>
      <c r="K31" s="11"/>
      <c r="L31" s="145"/>
      <c r="M31" s="57"/>
      <c r="N31" s="57"/>
      <c r="O31" s="128"/>
      <c r="P31" s="58"/>
    </row>
    <row r="32" spans="1:16" s="31" customFormat="1" ht="13.5" thickBot="1">
      <c r="A32" s="1" t="s">
        <v>52</v>
      </c>
      <c r="B32" s="56"/>
      <c r="C32" s="10"/>
      <c r="D32" s="50" t="s">
        <v>53</v>
      </c>
      <c r="E32" s="28"/>
      <c r="F32" s="10"/>
      <c r="G32" s="10"/>
      <c r="H32" s="10"/>
      <c r="I32" s="11"/>
      <c r="J32" s="164">
        <v>208589424.91</v>
      </c>
      <c r="K32" s="142">
        <v>0</v>
      </c>
      <c r="L32" s="143">
        <v>208589424</v>
      </c>
      <c r="M32" s="149"/>
      <c r="N32" s="142">
        <v>4494457</v>
      </c>
      <c r="O32" s="144">
        <v>213083881</v>
      </c>
      <c r="P32" s="53"/>
    </row>
    <row r="33" spans="1:16" s="31" customFormat="1" ht="13.5" thickTop="1">
      <c r="A33" s="8"/>
      <c r="B33" s="56"/>
      <c r="C33" s="32"/>
      <c r="D33" s="59"/>
      <c r="E33" s="10"/>
      <c r="F33" s="10"/>
      <c r="G33" s="28"/>
      <c r="H33" s="10"/>
      <c r="I33" s="11"/>
      <c r="J33" s="46"/>
      <c r="K33" s="11"/>
      <c r="L33" s="52"/>
      <c r="M33" s="46"/>
      <c r="N33" s="46"/>
      <c r="O33" s="116"/>
      <c r="P33" s="60"/>
    </row>
    <row r="34" spans="1:16" s="31" customFormat="1">
      <c r="A34" s="1"/>
      <c r="B34" s="56"/>
      <c r="C34" s="10"/>
      <c r="D34" s="50" t="s">
        <v>322</v>
      </c>
      <c r="E34" s="28"/>
      <c r="F34" s="10"/>
      <c r="G34" s="10"/>
      <c r="H34" s="10"/>
      <c r="I34" s="11"/>
      <c r="J34" s="167">
        <v>-160402517.49000001</v>
      </c>
      <c r="K34" s="150">
        <v>0</v>
      </c>
      <c r="L34" s="151">
        <v>-160402518</v>
      </c>
      <c r="M34" s="52"/>
      <c r="N34" s="150">
        <v>-1854951</v>
      </c>
      <c r="O34" s="152">
        <v>-162257469</v>
      </c>
      <c r="P34" s="53"/>
    </row>
    <row r="35" spans="1:16" s="31" customFormat="1">
      <c r="A35" s="8"/>
      <c r="B35" s="56"/>
      <c r="C35" s="10"/>
      <c r="D35" s="10"/>
      <c r="E35" s="10"/>
      <c r="F35" s="10"/>
      <c r="G35" s="10"/>
      <c r="H35" s="10"/>
      <c r="I35" s="11"/>
      <c r="J35" s="145"/>
      <c r="K35" s="11"/>
      <c r="L35" s="145"/>
      <c r="M35" s="61"/>
      <c r="N35" s="61"/>
      <c r="O35" s="128"/>
      <c r="P35" s="62"/>
    </row>
    <row r="36" spans="1:16" s="31" customFormat="1">
      <c r="A36" s="1"/>
      <c r="B36" s="56"/>
      <c r="C36" s="23" t="s">
        <v>54</v>
      </c>
      <c r="D36" s="28"/>
      <c r="E36" s="10"/>
      <c r="F36" s="10"/>
      <c r="G36" s="10"/>
      <c r="H36" s="10"/>
      <c r="I36" s="11"/>
      <c r="J36" s="146"/>
      <c r="K36" s="11"/>
      <c r="L36" s="146"/>
      <c r="M36" s="13"/>
      <c r="N36" s="12"/>
      <c r="O36" s="147"/>
      <c r="P36" s="14"/>
    </row>
    <row r="37" spans="1:16" s="31" customFormat="1">
      <c r="A37" s="8" t="s">
        <v>55</v>
      </c>
      <c r="B37" s="56" t="s">
        <v>56</v>
      </c>
      <c r="C37" s="29" t="s">
        <v>57</v>
      </c>
      <c r="D37" s="28"/>
      <c r="E37" s="10"/>
      <c r="F37" s="10"/>
      <c r="G37" s="28"/>
      <c r="H37" s="10"/>
      <c r="I37" s="11"/>
      <c r="J37" s="162">
        <v>62008026.549999997</v>
      </c>
      <c r="K37" s="127">
        <v>0</v>
      </c>
      <c r="L37" s="131">
        <v>62008026.549999997</v>
      </c>
      <c r="M37" s="36"/>
      <c r="N37" s="127">
        <v>0</v>
      </c>
      <c r="O37" s="132">
        <v>62008027</v>
      </c>
      <c r="P37" s="64"/>
    </row>
    <row r="38" spans="1:16" s="31" customFormat="1">
      <c r="A38" s="1" t="s">
        <v>58</v>
      </c>
      <c r="B38" s="56" t="s">
        <v>19</v>
      </c>
      <c r="C38" s="29" t="s">
        <v>59</v>
      </c>
      <c r="D38" s="28"/>
      <c r="E38" s="10"/>
      <c r="F38" s="10"/>
      <c r="G38" s="28"/>
      <c r="H38" s="10"/>
      <c r="I38" s="11"/>
      <c r="J38" s="133">
        <v>67355122.479999989</v>
      </c>
      <c r="K38" s="37">
        <v>0</v>
      </c>
      <c r="L38" s="134">
        <v>67355122.479999989</v>
      </c>
      <c r="M38" s="36"/>
      <c r="N38" s="63">
        <v>0</v>
      </c>
      <c r="O38" s="135">
        <v>67355122</v>
      </c>
      <c r="P38" s="64"/>
    </row>
    <row r="39" spans="1:16" s="31" customFormat="1">
      <c r="A39" s="8" t="s">
        <v>60</v>
      </c>
      <c r="B39" s="56" t="s">
        <v>19</v>
      </c>
      <c r="C39" s="29" t="s">
        <v>61</v>
      </c>
      <c r="D39" s="28"/>
      <c r="E39" s="10"/>
      <c r="F39" s="10"/>
      <c r="G39" s="28"/>
      <c r="H39" s="10"/>
      <c r="I39" s="11"/>
      <c r="J39" s="133">
        <v>2321690.2599999998</v>
      </c>
      <c r="K39" s="37">
        <v>0</v>
      </c>
      <c r="L39" s="134">
        <v>2321690.2599999998</v>
      </c>
      <c r="M39" s="36"/>
      <c r="N39" s="63">
        <v>361100</v>
      </c>
      <c r="O39" s="135">
        <v>2682790</v>
      </c>
      <c r="P39" s="64"/>
    </row>
    <row r="40" spans="1:16" s="31" customFormat="1">
      <c r="A40" s="1" t="s">
        <v>62</v>
      </c>
      <c r="B40" s="56" t="s">
        <v>63</v>
      </c>
      <c r="C40" s="29" t="s">
        <v>64</v>
      </c>
      <c r="D40" s="28"/>
      <c r="E40" s="10"/>
      <c r="F40" s="10"/>
      <c r="G40" s="28"/>
      <c r="H40" s="10"/>
      <c r="I40" s="11"/>
      <c r="J40" s="133">
        <v>742389.9</v>
      </c>
      <c r="K40" s="37">
        <v>0</v>
      </c>
      <c r="L40" s="134">
        <v>742389.9</v>
      </c>
      <c r="M40" s="36"/>
      <c r="N40" s="63">
        <v>-1303375</v>
      </c>
      <c r="O40" s="135">
        <v>-560985</v>
      </c>
      <c r="P40" s="64"/>
    </row>
    <row r="41" spans="1:16" s="31" customFormat="1">
      <c r="A41" s="8" t="s">
        <v>65</v>
      </c>
      <c r="B41" s="56" t="s">
        <v>63</v>
      </c>
      <c r="C41" s="153" t="s">
        <v>328</v>
      </c>
      <c r="D41" s="154"/>
      <c r="E41" s="155"/>
      <c r="F41" s="155"/>
      <c r="G41" s="28"/>
      <c r="H41" s="10"/>
      <c r="I41" s="11"/>
      <c r="J41" s="133">
        <v>759813.89999999991</v>
      </c>
      <c r="K41" s="37">
        <v>0</v>
      </c>
      <c r="L41" s="134">
        <v>759813.89999999991</v>
      </c>
      <c r="M41" s="36"/>
      <c r="N41" s="63">
        <v>0</v>
      </c>
      <c r="O41" s="135">
        <v>759814</v>
      </c>
      <c r="P41" s="64"/>
    </row>
    <row r="42" spans="1:16" s="31" customFormat="1">
      <c r="A42" s="1" t="s">
        <v>66</v>
      </c>
      <c r="B42" s="56" t="s">
        <v>30</v>
      </c>
      <c r="C42" s="29" t="s">
        <v>67</v>
      </c>
      <c r="D42" s="28"/>
      <c r="E42" s="10"/>
      <c r="F42" s="10"/>
      <c r="G42" s="28"/>
      <c r="H42" s="10"/>
      <c r="I42" s="11"/>
      <c r="J42" s="133">
        <v>279522.81000000006</v>
      </c>
      <c r="K42" s="37">
        <v>0</v>
      </c>
      <c r="L42" s="134">
        <v>279522.81000000006</v>
      </c>
      <c r="M42" s="36"/>
      <c r="N42" s="63">
        <v>0</v>
      </c>
      <c r="O42" s="135">
        <v>279523</v>
      </c>
      <c r="P42" s="64"/>
    </row>
    <row r="43" spans="1:16" s="31" customFormat="1">
      <c r="A43" s="8" t="s">
        <v>68</v>
      </c>
      <c r="B43" s="56" t="s">
        <v>69</v>
      </c>
      <c r="C43" s="29" t="s">
        <v>329</v>
      </c>
      <c r="D43" s="28"/>
      <c r="E43" s="10"/>
      <c r="F43" s="10"/>
      <c r="G43" s="28"/>
      <c r="H43" s="10"/>
      <c r="I43" s="11"/>
      <c r="J43" s="133">
        <v>0</v>
      </c>
      <c r="K43" s="37">
        <v>0</v>
      </c>
      <c r="L43" s="134">
        <v>0</v>
      </c>
      <c r="M43" s="36"/>
      <c r="N43" s="63">
        <v>0</v>
      </c>
      <c r="O43" s="135">
        <v>0</v>
      </c>
      <c r="P43" s="64"/>
    </row>
    <row r="44" spans="1:16" s="31" customFormat="1">
      <c r="A44" s="1" t="s">
        <v>70</v>
      </c>
      <c r="B44" s="56" t="s">
        <v>37</v>
      </c>
      <c r="C44" s="29" t="s">
        <v>71</v>
      </c>
      <c r="D44" s="28"/>
      <c r="E44" s="28"/>
      <c r="F44" s="28"/>
      <c r="G44" s="28"/>
      <c r="H44" s="28"/>
      <c r="I44" s="28"/>
      <c r="J44" s="133">
        <v>-550712</v>
      </c>
      <c r="K44" s="37">
        <v>0</v>
      </c>
      <c r="L44" s="134">
        <v>-550712</v>
      </c>
      <c r="M44" s="36"/>
      <c r="N44" s="63">
        <v>0</v>
      </c>
      <c r="O44" s="135">
        <v>-550712</v>
      </c>
      <c r="P44" s="64"/>
    </row>
    <row r="45" spans="1:16" s="31" customFormat="1">
      <c r="A45" s="8" t="s">
        <v>72</v>
      </c>
      <c r="B45" s="56" t="s">
        <v>37</v>
      </c>
      <c r="C45" s="29" t="s">
        <v>73</v>
      </c>
      <c r="D45" s="28"/>
      <c r="E45" s="10"/>
      <c r="F45" s="10"/>
      <c r="G45" s="28"/>
      <c r="H45" s="10"/>
      <c r="I45" s="11"/>
      <c r="J45" s="138">
        <v>0</v>
      </c>
      <c r="K45" s="45">
        <v>0</v>
      </c>
      <c r="L45" s="139">
        <v>0</v>
      </c>
      <c r="M45" s="36"/>
      <c r="N45" s="65">
        <v>0</v>
      </c>
      <c r="O45" s="140">
        <v>0</v>
      </c>
      <c r="P45" s="64"/>
    </row>
    <row r="46" spans="1:16" s="31" customFormat="1">
      <c r="A46" s="1"/>
      <c r="B46" s="56"/>
      <c r="C46" s="28"/>
      <c r="D46" s="28"/>
      <c r="E46" s="28"/>
      <c r="F46" s="28"/>
      <c r="G46" s="28"/>
      <c r="H46" s="28"/>
      <c r="I46" s="28"/>
      <c r="J46" s="133"/>
      <c r="K46" s="28"/>
      <c r="L46" s="134"/>
      <c r="M46" s="67"/>
      <c r="N46" s="66"/>
      <c r="O46" s="135"/>
      <c r="P46" s="68"/>
    </row>
    <row r="47" spans="1:16" s="31" customFormat="1">
      <c r="A47" s="39" t="s">
        <v>74</v>
      </c>
      <c r="B47" s="40"/>
      <c r="C47" s="23" t="s">
        <v>75</v>
      </c>
      <c r="D47" s="28"/>
      <c r="E47" s="10"/>
      <c r="F47" s="10"/>
      <c r="G47" s="10"/>
      <c r="H47" s="10"/>
      <c r="I47" s="11"/>
      <c r="J47" s="167">
        <v>132915853.90000001</v>
      </c>
      <c r="K47" s="150">
        <v>0</v>
      </c>
      <c r="L47" s="151">
        <v>132915854</v>
      </c>
      <c r="M47" s="46"/>
      <c r="N47" s="150">
        <v>-942275</v>
      </c>
      <c r="O47" s="152">
        <v>131973579</v>
      </c>
      <c r="P47" s="53"/>
    </row>
    <row r="48" spans="1:16" s="30" customFormat="1">
      <c r="A48" s="39"/>
      <c r="B48" s="40"/>
      <c r="C48" s="69"/>
      <c r="D48" s="70"/>
      <c r="E48" s="11"/>
      <c r="F48" s="11"/>
      <c r="G48" s="11"/>
      <c r="H48" s="11"/>
      <c r="I48" s="11"/>
      <c r="J48" s="46"/>
      <c r="K48" s="46"/>
      <c r="L48" s="52"/>
      <c r="M48" s="46"/>
      <c r="N48" s="46"/>
      <c r="O48" s="116"/>
      <c r="P48" s="60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33"/>
      <c r="K49" s="28"/>
      <c r="L49" s="134"/>
      <c r="M49" s="28"/>
      <c r="N49" s="28"/>
      <c r="O49" s="135"/>
      <c r="P49" s="30"/>
    </row>
    <row r="50" spans="1:16" s="31" customFormat="1">
      <c r="A50" s="39"/>
      <c r="B50" s="40"/>
      <c r="C50" s="10"/>
      <c r="D50" s="23" t="s">
        <v>76</v>
      </c>
      <c r="E50" s="10"/>
      <c r="F50" s="10"/>
      <c r="G50" s="10"/>
      <c r="H50" s="10"/>
      <c r="I50" s="11"/>
      <c r="J50" s="167">
        <v>-27486663.590000004</v>
      </c>
      <c r="K50" s="150">
        <v>0</v>
      </c>
      <c r="L50" s="151">
        <v>-27486664</v>
      </c>
      <c r="M50" s="46"/>
      <c r="N50" s="150">
        <v>-2797226</v>
      </c>
      <c r="O50" s="152">
        <v>-30283890</v>
      </c>
      <c r="P50" s="53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45"/>
      <c r="K51" s="11"/>
      <c r="L51" s="145"/>
      <c r="M51" s="13"/>
      <c r="N51" s="13"/>
      <c r="O51" s="128"/>
      <c r="P51" s="14"/>
    </row>
    <row r="52" spans="1:16" s="31" customFormat="1">
      <c r="A52" s="39" t="s">
        <v>77</v>
      </c>
      <c r="B52" s="40" t="s">
        <v>56</v>
      </c>
      <c r="C52" s="29" t="s">
        <v>78</v>
      </c>
      <c r="D52" s="28"/>
      <c r="E52" s="10"/>
      <c r="F52" s="10"/>
      <c r="G52" s="10"/>
      <c r="H52" s="28"/>
      <c r="I52" s="11"/>
      <c r="J52" s="162">
        <v>2452482</v>
      </c>
      <c r="K52" s="127">
        <v>0</v>
      </c>
      <c r="L52" s="131">
        <v>2452482</v>
      </c>
      <c r="M52" s="36"/>
      <c r="N52" s="127">
        <v>0</v>
      </c>
      <c r="O52" s="132">
        <v>2452482</v>
      </c>
      <c r="P52" s="64"/>
    </row>
    <row r="53" spans="1:16" s="31" customFormat="1">
      <c r="A53" s="39" t="s">
        <v>79</v>
      </c>
      <c r="B53" s="40" t="s">
        <v>80</v>
      </c>
      <c r="C53" s="29" t="s">
        <v>81</v>
      </c>
      <c r="D53" s="28"/>
      <c r="E53" s="10"/>
      <c r="F53" s="10"/>
      <c r="G53" s="10"/>
      <c r="H53" s="28"/>
      <c r="I53" s="11"/>
      <c r="J53" s="133">
        <v>6343570.9400000004</v>
      </c>
      <c r="K53" s="37">
        <v>0</v>
      </c>
      <c r="L53" s="134">
        <v>6343570.9400000004</v>
      </c>
      <c r="M53" s="129"/>
      <c r="N53" s="37">
        <v>0</v>
      </c>
      <c r="O53" s="135">
        <v>6343571</v>
      </c>
      <c r="P53" s="38"/>
    </row>
    <row r="54" spans="1:16">
      <c r="A54" s="39" t="s">
        <v>82</v>
      </c>
      <c r="B54" s="40" t="s">
        <v>83</v>
      </c>
      <c r="C54" s="10" t="s">
        <v>84</v>
      </c>
      <c r="D54" s="28"/>
      <c r="E54" s="10"/>
      <c r="F54" s="10"/>
      <c r="G54" s="10"/>
      <c r="H54" s="28"/>
      <c r="I54" s="11"/>
      <c r="J54" s="133">
        <v>0</v>
      </c>
      <c r="K54" s="37">
        <v>0</v>
      </c>
      <c r="L54" s="134">
        <v>0</v>
      </c>
      <c r="M54" s="129"/>
      <c r="N54" s="71">
        <v>0</v>
      </c>
      <c r="O54" s="135">
        <v>0</v>
      </c>
      <c r="P54" s="38"/>
    </row>
    <row r="55" spans="1:16">
      <c r="A55" s="39" t="s">
        <v>85</v>
      </c>
      <c r="B55" s="40" t="s">
        <v>83</v>
      </c>
      <c r="C55" s="59" t="s">
        <v>326</v>
      </c>
      <c r="D55" s="28"/>
      <c r="E55" s="10"/>
      <c r="F55" s="10"/>
      <c r="G55" s="10"/>
      <c r="H55" s="28"/>
      <c r="I55" s="11"/>
      <c r="J55" s="138">
        <v>0</v>
      </c>
      <c r="K55" s="45">
        <v>0</v>
      </c>
      <c r="L55" s="139">
        <v>0</v>
      </c>
      <c r="M55" s="129"/>
      <c r="N55" s="45">
        <v>0</v>
      </c>
      <c r="O55" s="140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6"/>
      <c r="K56" s="11"/>
      <c r="L56" s="66"/>
      <c r="M56" s="67"/>
      <c r="N56" s="66"/>
      <c r="O56" s="135"/>
      <c r="P56" s="68"/>
    </row>
    <row r="57" spans="1:16" ht="13.5" thickBot="1">
      <c r="A57" s="54" t="s">
        <v>86</v>
      </c>
      <c r="B57" s="40"/>
      <c r="C57" s="23" t="s">
        <v>87</v>
      </c>
      <c r="D57" s="28"/>
      <c r="E57" s="28"/>
      <c r="F57" s="10"/>
      <c r="G57" s="10"/>
      <c r="H57" s="10"/>
      <c r="I57" s="11"/>
      <c r="J57" s="160">
        <v>8796052.9400000013</v>
      </c>
      <c r="K57" s="142">
        <v>0</v>
      </c>
      <c r="L57" s="144">
        <v>8796053</v>
      </c>
      <c r="M57" s="149"/>
      <c r="N57" s="142">
        <v>0</v>
      </c>
      <c r="O57" s="144">
        <v>8796053</v>
      </c>
      <c r="P57" s="73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59"/>
      <c r="K58" s="46"/>
      <c r="L58" s="116"/>
      <c r="M58" s="46"/>
      <c r="N58" s="46"/>
      <c r="O58" s="116"/>
      <c r="P58" s="60"/>
    </row>
    <row r="59" spans="1:16">
      <c r="A59" s="54"/>
      <c r="B59" s="40"/>
      <c r="C59" s="50" t="s">
        <v>335</v>
      </c>
      <c r="D59" s="28"/>
      <c r="E59" s="28"/>
      <c r="F59" s="10"/>
      <c r="G59" s="10"/>
      <c r="H59" s="10"/>
      <c r="I59" s="11"/>
      <c r="J59" s="161">
        <v>-18690610.650000002</v>
      </c>
      <c r="K59" s="150">
        <v>0</v>
      </c>
      <c r="L59" s="152">
        <v>-18690611</v>
      </c>
      <c r="M59" s="74"/>
      <c r="N59" s="150">
        <v>-2797226</v>
      </c>
      <c r="O59" s="152">
        <v>-21487837</v>
      </c>
      <c r="P59" s="73"/>
    </row>
    <row r="60" spans="1:16">
      <c r="A60" s="39"/>
      <c r="B60" s="40"/>
      <c r="C60" s="75"/>
      <c r="D60" s="28"/>
      <c r="E60" s="28"/>
      <c r="F60" s="10"/>
      <c r="G60" s="10"/>
      <c r="H60" s="10"/>
      <c r="I60" s="11"/>
      <c r="J60" s="76"/>
      <c r="K60" s="11"/>
      <c r="L60" s="76"/>
      <c r="M60" s="76"/>
      <c r="N60" s="76"/>
      <c r="O60" s="76"/>
      <c r="P60" s="77"/>
    </row>
    <row r="61" spans="1:16">
      <c r="A61" s="39" t="s">
        <v>88</v>
      </c>
      <c r="B61" s="40"/>
      <c r="C61" s="10" t="s">
        <v>89</v>
      </c>
      <c r="D61" s="28"/>
      <c r="E61" s="10"/>
      <c r="F61" s="10"/>
      <c r="G61" s="10"/>
      <c r="H61" s="10"/>
      <c r="I61" s="11"/>
      <c r="J61" s="78"/>
      <c r="K61" s="11"/>
      <c r="L61" s="78">
        <v>230979448</v>
      </c>
      <c r="M61" s="36"/>
      <c r="N61" s="78">
        <v>36642554</v>
      </c>
      <c r="O61" s="134">
        <v>267622002</v>
      </c>
      <c r="P61" s="79"/>
    </row>
    <row r="62" spans="1:16">
      <c r="A62" s="39" t="s">
        <v>90</v>
      </c>
      <c r="B62" s="40" t="s">
        <v>91</v>
      </c>
      <c r="C62" s="10" t="s">
        <v>92</v>
      </c>
      <c r="D62" s="28"/>
      <c r="E62" s="10"/>
      <c r="F62" s="10"/>
      <c r="G62" s="10"/>
      <c r="H62" s="10"/>
      <c r="I62" s="11"/>
      <c r="J62" s="168"/>
      <c r="K62" s="11"/>
      <c r="L62" s="170">
        <v>0</v>
      </c>
      <c r="M62" s="36"/>
      <c r="N62" s="65"/>
      <c r="O62" s="139">
        <v>0</v>
      </c>
      <c r="P62" s="64"/>
    </row>
    <row r="63" spans="1:16" s="49" customFormat="1">
      <c r="A63" s="39"/>
      <c r="B63" s="40"/>
      <c r="C63" s="29"/>
      <c r="D63" s="29"/>
      <c r="E63" s="29"/>
      <c r="F63" s="29"/>
      <c r="G63" s="29"/>
      <c r="H63" s="80"/>
      <c r="I63" s="29"/>
      <c r="J63" s="115"/>
      <c r="K63" s="29"/>
      <c r="L63" s="74"/>
      <c r="M63" s="81"/>
      <c r="N63" s="81"/>
      <c r="O63" s="81"/>
      <c r="P63" s="82"/>
    </row>
    <row r="64" spans="1:16" s="49" customFormat="1">
      <c r="A64" s="54"/>
      <c r="B64" s="40"/>
      <c r="C64" s="83" t="s">
        <v>93</v>
      </c>
      <c r="D64" s="29"/>
      <c r="E64" s="29"/>
      <c r="F64" s="29"/>
      <c r="G64" s="29"/>
      <c r="H64" s="47"/>
      <c r="I64" s="47"/>
      <c r="J64" s="157"/>
      <c r="K64" s="47"/>
      <c r="L64" s="72">
        <v>230979448</v>
      </c>
      <c r="M64" s="74"/>
      <c r="N64" s="72">
        <v>36642554</v>
      </c>
      <c r="O64" s="72">
        <v>267622002</v>
      </c>
      <c r="P64" s="73"/>
    </row>
    <row r="65" spans="1:16" s="49" customFormat="1">
      <c r="A65" s="39"/>
      <c r="B65" s="40"/>
      <c r="C65" s="29"/>
      <c r="D65" s="29"/>
      <c r="E65" s="29"/>
      <c r="F65" s="29"/>
      <c r="G65" s="29"/>
      <c r="H65" s="84"/>
      <c r="I65" s="29"/>
      <c r="J65" s="84"/>
      <c r="K65" s="29"/>
      <c r="L65" s="84"/>
      <c r="M65" s="47"/>
      <c r="N65" s="47"/>
      <c r="O65" s="47"/>
      <c r="P65" s="48"/>
    </row>
    <row r="66" spans="1:16">
      <c r="A66" s="39"/>
      <c r="B66" s="40"/>
      <c r="C66" s="23" t="s">
        <v>94</v>
      </c>
      <c r="D66" s="28"/>
      <c r="E66" s="10"/>
      <c r="F66" s="10"/>
      <c r="G66" s="10"/>
      <c r="H66" s="10"/>
      <c r="I66" s="85"/>
      <c r="J66" s="169"/>
      <c r="K66" s="85"/>
      <c r="L66" s="72">
        <v>212288837</v>
      </c>
      <c r="M66" s="74"/>
      <c r="N66" s="72">
        <v>33845328</v>
      </c>
      <c r="O66" s="72">
        <v>246134165</v>
      </c>
      <c r="P66" s="34"/>
    </row>
    <row r="67" spans="1:16">
      <c r="A67" s="54"/>
      <c r="B67" s="40"/>
      <c r="C67" s="10"/>
      <c r="D67" s="10"/>
      <c r="E67" s="10"/>
      <c r="F67" s="10"/>
      <c r="G67" s="10"/>
      <c r="H67" s="10"/>
      <c r="I67" s="11"/>
      <c r="J67" s="87"/>
      <c r="K67" s="11"/>
      <c r="L67" s="87"/>
      <c r="M67" s="11"/>
      <c r="N67" s="87"/>
      <c r="O67" s="87"/>
      <c r="P67" s="88"/>
    </row>
    <row r="68" spans="1:16">
      <c r="A68" s="39"/>
      <c r="B68" s="40"/>
      <c r="C68" s="28" t="s">
        <v>95</v>
      </c>
      <c r="D68" s="28"/>
      <c r="E68" s="28"/>
      <c r="F68" s="28"/>
      <c r="G68" s="28"/>
      <c r="H68" s="28"/>
      <c r="I68" s="70"/>
      <c r="J68" s="28"/>
      <c r="K68" s="70"/>
      <c r="L68" s="28"/>
      <c r="M68" s="70"/>
      <c r="N68" s="28"/>
      <c r="O68" s="28"/>
      <c r="P68" s="30"/>
    </row>
    <row r="69" spans="1:16">
      <c r="B69" s="56"/>
      <c r="I69" s="4"/>
      <c r="J69" s="89"/>
      <c r="K69" s="4"/>
      <c r="L69" s="89">
        <v>-1</v>
      </c>
      <c r="M69" s="90"/>
      <c r="N69" s="91">
        <v>0</v>
      </c>
      <c r="O69" s="91">
        <v>0</v>
      </c>
      <c r="P69" s="92"/>
    </row>
    <row r="70" spans="1:16">
      <c r="B70" s="56"/>
      <c r="I70" s="93" t="s">
        <v>96</v>
      </c>
      <c r="J70" s="93"/>
      <c r="K70" s="93"/>
      <c r="L70" s="171"/>
      <c r="M70" s="172"/>
      <c r="N70" s="171"/>
      <c r="O70" s="171"/>
      <c r="P70" s="171"/>
    </row>
    <row r="71" spans="1:16">
      <c r="B71" s="56"/>
      <c r="L71" s="171"/>
      <c r="M71" s="172"/>
      <c r="N71" s="171"/>
      <c r="O71" s="171"/>
      <c r="P71" s="171"/>
    </row>
    <row r="72" spans="1:16">
      <c r="B72" s="56"/>
      <c r="L72" s="171"/>
      <c r="M72" s="172"/>
      <c r="N72" s="173"/>
      <c r="O72" s="173"/>
      <c r="P72" s="173"/>
    </row>
    <row r="73" spans="1:16">
      <c r="B73" s="56"/>
      <c r="L73" s="171"/>
      <c r="M73" s="172"/>
      <c r="N73" s="171"/>
      <c r="O73" s="171"/>
      <c r="P73" s="171"/>
    </row>
    <row r="74" spans="1:16">
      <c r="B74" s="56"/>
      <c r="L74" s="171"/>
      <c r="M74" s="172"/>
      <c r="N74" s="171"/>
      <c r="O74" s="171"/>
      <c r="P74" s="171"/>
    </row>
    <row r="75" spans="1:16">
      <c r="B75" s="56"/>
      <c r="L75" s="171"/>
      <c r="M75" s="172"/>
      <c r="N75" s="171"/>
      <c r="O75" s="171"/>
      <c r="P75" s="171"/>
    </row>
    <row r="76" spans="1:16">
      <c r="A76" s="8"/>
      <c r="B76" s="97"/>
      <c r="L76" s="171"/>
      <c r="M76" s="172"/>
      <c r="N76" s="171"/>
      <c r="O76" s="171"/>
      <c r="P76" s="171"/>
    </row>
    <row r="77" spans="1:16">
      <c r="B77" s="56"/>
      <c r="L77" s="171"/>
      <c r="M77" s="172"/>
      <c r="N77" s="171"/>
      <c r="O77" s="171"/>
      <c r="P77" s="171"/>
    </row>
    <row r="78" spans="1:16">
      <c r="A78" s="8"/>
      <c r="B78" s="97"/>
      <c r="L78" s="171"/>
      <c r="M78" s="172"/>
      <c r="N78" s="171"/>
      <c r="O78" s="171"/>
      <c r="P78" s="171"/>
    </row>
    <row r="79" spans="1:16">
      <c r="B79" s="56"/>
      <c r="L79" s="171"/>
      <c r="M79" s="172"/>
      <c r="N79" s="171"/>
      <c r="O79" s="171"/>
      <c r="P79" s="171"/>
    </row>
    <row r="80" spans="1:16">
      <c r="A80" s="8"/>
      <c r="B80" s="97"/>
      <c r="L80" s="171"/>
      <c r="M80" s="172"/>
      <c r="N80" s="171"/>
      <c r="O80" s="171"/>
      <c r="P80" s="171"/>
    </row>
    <row r="81" spans="1:16">
      <c r="B81" s="56"/>
      <c r="L81" s="171"/>
      <c r="M81" s="172"/>
      <c r="N81" s="171"/>
      <c r="O81" s="171"/>
      <c r="P81" s="171"/>
    </row>
    <row r="82" spans="1:16">
      <c r="B82" s="56"/>
      <c r="L82" s="171"/>
      <c r="M82" s="172"/>
      <c r="N82" s="171"/>
      <c r="O82" s="171"/>
      <c r="P82" s="171"/>
    </row>
    <row r="83" spans="1:16">
      <c r="B83" s="56"/>
      <c r="L83" s="171"/>
      <c r="M83" s="172"/>
      <c r="N83" s="171"/>
      <c r="O83" s="171"/>
      <c r="P83" s="171"/>
    </row>
    <row r="84" spans="1:16">
      <c r="B84" s="56"/>
      <c r="L84" s="171"/>
      <c r="M84" s="172"/>
      <c r="N84" s="171"/>
      <c r="O84" s="171"/>
      <c r="P84" s="171"/>
    </row>
    <row r="85" spans="1:16">
      <c r="B85" s="56"/>
      <c r="L85" s="171"/>
      <c r="M85" s="172"/>
      <c r="N85" s="171"/>
      <c r="O85" s="171"/>
      <c r="P85" s="171"/>
    </row>
    <row r="86" spans="1:16">
      <c r="B86" s="56"/>
      <c r="L86" s="171"/>
      <c r="M86" s="172"/>
      <c r="N86" s="171"/>
      <c r="O86" s="171"/>
      <c r="P86" s="171"/>
    </row>
    <row r="87" spans="1:16">
      <c r="B87" s="56"/>
      <c r="L87" s="171"/>
      <c r="M87" s="172"/>
      <c r="N87" s="171"/>
      <c r="O87" s="171"/>
      <c r="P87" s="171"/>
    </row>
    <row r="88" spans="1:16">
      <c r="B88" s="56"/>
      <c r="L88" s="171"/>
      <c r="M88" s="172"/>
      <c r="N88" s="171"/>
      <c r="O88" s="171"/>
      <c r="P88" s="171"/>
    </row>
    <row r="89" spans="1:16">
      <c r="B89" s="56"/>
      <c r="L89" s="171"/>
      <c r="M89" s="172"/>
      <c r="N89" s="171"/>
      <c r="O89" s="171"/>
      <c r="P89" s="171"/>
    </row>
    <row r="90" spans="1:16">
      <c r="B90" s="56"/>
      <c r="L90" s="171"/>
      <c r="M90" s="172"/>
      <c r="N90" s="171"/>
      <c r="O90" s="171"/>
      <c r="P90" s="171"/>
    </row>
    <row r="91" spans="1:16">
      <c r="B91" s="56"/>
      <c r="L91" s="171"/>
      <c r="M91" s="172"/>
      <c r="N91" s="171"/>
      <c r="O91" s="171"/>
      <c r="P91" s="171"/>
    </row>
    <row r="92" spans="1:16">
      <c r="B92" s="56"/>
      <c r="L92" s="171"/>
      <c r="M92" s="172"/>
      <c r="N92" s="171"/>
      <c r="O92" s="171"/>
      <c r="P92" s="171"/>
    </row>
    <row r="93" spans="1:16">
      <c r="B93" s="56"/>
      <c r="L93" s="171"/>
      <c r="M93" s="172"/>
      <c r="N93" s="171"/>
      <c r="O93" s="171"/>
      <c r="P93" s="171"/>
    </row>
    <row r="94" spans="1:16">
      <c r="A94" s="8"/>
      <c r="B94" s="97"/>
      <c r="L94" s="94"/>
      <c r="M94" s="95"/>
      <c r="N94" s="94"/>
      <c r="O94" s="94"/>
      <c r="P94" s="94"/>
    </row>
    <row r="95" spans="1:16">
      <c r="B95" s="56"/>
    </row>
    <row r="96" spans="1:16">
      <c r="A96" s="8"/>
      <c r="B96" s="97"/>
    </row>
    <row r="97" spans="2:2">
      <c r="B97" s="56"/>
    </row>
  </sheetData>
  <sheetProtection formatColumns="0" formatRows="0"/>
  <conditionalFormatting sqref="L69 N69">
    <cfRule type="cellIs" dxfId="285" priority="29" operator="notEqual">
      <formula>0</formula>
    </cfRule>
    <cfRule type="cellIs" dxfId="284" priority="30" operator="equal">
      <formula>0</formula>
    </cfRule>
  </conditionalFormatting>
  <conditionalFormatting sqref="F11:G11 N62 N17:N18 N11:N15 L16 F17:G17 N24:N30 N37:N45 N52:N55">
    <cfRule type="containsBlanks" dxfId="283" priority="25">
      <formula>LEN(TRIM(F11))=0</formula>
    </cfRule>
    <cfRule type="cellIs" dxfId="282" priority="26" operator="notEqual">
      <formula>0</formula>
    </cfRule>
  </conditionalFormatting>
  <conditionalFormatting sqref="N11">
    <cfRule type="cellIs" dxfId="281" priority="24" operator="notEqual">
      <formula>N20</formula>
    </cfRule>
  </conditionalFormatting>
  <conditionalFormatting sqref="O69">
    <cfRule type="cellIs" dxfId="280" priority="20" operator="notEqual">
      <formula>0</formula>
    </cfRule>
    <cfRule type="cellIs" dxfId="279" priority="21" operator="equal">
      <formula>0</formula>
    </cfRule>
  </conditionalFormatting>
  <conditionalFormatting sqref="K11:K15 K17:K18">
    <cfRule type="containsBlanks" dxfId="278" priority="18">
      <formula>LEN(TRIM(K11))=0</formula>
    </cfRule>
    <cfRule type="cellIs" dxfId="277" priority="19" operator="notEqual">
      <formula>0</formula>
    </cfRule>
  </conditionalFormatting>
  <conditionalFormatting sqref="K11:K15 K17:K18">
    <cfRule type="cellIs" dxfId="276" priority="17" operator="notEqual">
      <formula>K20</formula>
    </cfRule>
  </conditionalFormatting>
  <conditionalFormatting sqref="K16">
    <cfRule type="containsBlanks" dxfId="275" priority="15">
      <formula>LEN(TRIM(K16))=0</formula>
    </cfRule>
    <cfRule type="cellIs" dxfId="274" priority="16" operator="notEqual">
      <formula>0</formula>
    </cfRule>
  </conditionalFormatting>
  <conditionalFormatting sqref="K52 K37 K24">
    <cfRule type="containsBlanks" dxfId="273" priority="13">
      <formula>LEN(TRIM(K24))=0</formula>
    </cfRule>
    <cfRule type="cellIs" dxfId="272" priority="14" operator="notEqual">
      <formula>0</formula>
    </cfRule>
  </conditionalFormatting>
  <conditionalFormatting sqref="K52 K37 K24">
    <cfRule type="cellIs" dxfId="271" priority="12" operator="notEqual">
      <formula>K33</formula>
    </cfRule>
  </conditionalFormatting>
  <conditionalFormatting sqref="K53:K55 K38:K45 K25:K30">
    <cfRule type="containsBlanks" dxfId="270" priority="10">
      <formula>LEN(TRIM(K25))=0</formula>
    </cfRule>
    <cfRule type="cellIs" dxfId="269" priority="11" operator="notEqual">
      <formula>0</formula>
    </cfRule>
  </conditionalFormatting>
  <conditionalFormatting sqref="K53:K55 K38:K45 K25:K30">
    <cfRule type="cellIs" dxfId="268" priority="9" operator="notEqual">
      <formula>K34</formula>
    </cfRule>
  </conditionalFormatting>
  <conditionalFormatting sqref="N24">
    <cfRule type="cellIs" dxfId="267" priority="8" operator="notEqual">
      <formula>N33</formula>
    </cfRule>
  </conditionalFormatting>
  <conditionalFormatting sqref="N37">
    <cfRule type="cellIs" dxfId="266" priority="7" operator="notEqual">
      <formula>N46</formula>
    </cfRule>
  </conditionalFormatting>
  <conditionalFormatting sqref="N52">
    <cfRule type="cellIs" dxfId="265" priority="6" operator="notEqual">
      <formula>N61</formula>
    </cfRule>
  </conditionalFormatting>
  <conditionalFormatting sqref="J69">
    <cfRule type="cellIs" dxfId="264" priority="4" operator="notEqual">
      <formula>0</formula>
    </cfRule>
    <cfRule type="cellIs" dxfId="263" priority="5" operator="equal">
      <formula>0</formula>
    </cfRule>
  </conditionalFormatting>
  <conditionalFormatting sqref="J62 J16">
    <cfRule type="containsBlanks" dxfId="262" priority="2">
      <formula>LEN(TRIM(J16))=0</formula>
    </cfRule>
    <cfRule type="cellIs" dxfId="261" priority="3" operator="notEqual">
      <formula>0</formula>
    </cfRule>
  </conditionalFormatting>
  <conditionalFormatting sqref="L62">
    <cfRule type="cellIs" dxfId="260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7" hidden="1" customWidth="1"/>
    <col min="10" max="11" width="16" style="7" customWidth="1"/>
    <col min="12" max="12" width="16" style="4" customWidth="1"/>
    <col min="13" max="13" width="0.7109375" style="7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407" t="s">
        <v>337</v>
      </c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"/>
    </row>
    <row r="2" spans="1:16">
      <c r="B2" s="2"/>
      <c r="C2" s="407" t="s">
        <v>0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5"/>
    </row>
    <row r="3" spans="1:16" ht="12.75" customHeight="1">
      <c r="B3" s="2"/>
      <c r="C3" s="408" t="s">
        <v>1</v>
      </c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417" t="s">
        <v>2</v>
      </c>
    </row>
    <row r="4" spans="1:16">
      <c r="B4" s="2"/>
      <c r="C4" s="409" t="s">
        <v>315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18" t="s">
        <v>316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4"/>
    </row>
    <row r="6" spans="1:16">
      <c r="C6" s="10"/>
      <c r="D6" s="10"/>
      <c r="E6" s="10"/>
      <c r="F6" s="10"/>
      <c r="G6" s="10"/>
      <c r="H6" s="10"/>
      <c r="I6" s="11"/>
      <c r="J6" s="122" t="s">
        <v>4</v>
      </c>
      <c r="K6" s="394"/>
      <c r="L6" s="398" t="s">
        <v>4</v>
      </c>
      <c r="M6" s="16"/>
      <c r="N6" s="17" t="s">
        <v>5</v>
      </c>
      <c r="O6" s="17" t="s">
        <v>6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300</v>
      </c>
      <c r="K7" s="130" t="s">
        <v>301</v>
      </c>
      <c r="L7" s="19"/>
      <c r="M7" s="20"/>
      <c r="N7" s="21" t="s">
        <v>132</v>
      </c>
      <c r="O7" s="21"/>
      <c r="P7" s="22"/>
    </row>
    <row r="8" spans="1:16">
      <c r="C8" s="23" t="s">
        <v>8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9</v>
      </c>
      <c r="B9" s="26" t="s">
        <v>10</v>
      </c>
      <c r="C9" s="10" t="s">
        <v>11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12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15</v>
      </c>
      <c r="B11" s="27" t="s">
        <v>16</v>
      </c>
      <c r="C11" s="28"/>
      <c r="D11" s="32" t="s">
        <v>17</v>
      </c>
      <c r="E11" s="28"/>
      <c r="F11" s="395">
        <v>9555178.6899999995</v>
      </c>
      <c r="G11" s="395"/>
      <c r="H11" s="33"/>
      <c r="I11" s="29"/>
      <c r="J11" s="162">
        <v>11675891.290000003</v>
      </c>
      <c r="K11" s="127">
        <v>0</v>
      </c>
      <c r="L11" s="131">
        <v>11675891.290000003</v>
      </c>
      <c r="M11" s="128"/>
      <c r="N11" s="127">
        <v>0</v>
      </c>
      <c r="O11" s="132">
        <v>11675891</v>
      </c>
      <c r="P11" s="34"/>
    </row>
    <row r="12" spans="1:16" s="31" customFormat="1">
      <c r="A12" s="1" t="s">
        <v>18</v>
      </c>
      <c r="B12" s="27" t="s">
        <v>19</v>
      </c>
      <c r="C12" s="28"/>
      <c r="D12" s="29" t="s">
        <v>20</v>
      </c>
      <c r="E12" s="10"/>
      <c r="F12" s="35"/>
      <c r="G12" s="36"/>
      <c r="H12" s="11"/>
      <c r="I12" s="28"/>
      <c r="J12" s="133">
        <v>849009.94</v>
      </c>
      <c r="K12" s="37">
        <v>0</v>
      </c>
      <c r="L12" s="134">
        <v>849009.94</v>
      </c>
      <c r="M12" s="129"/>
      <c r="N12" s="37">
        <v>0</v>
      </c>
      <c r="O12" s="135">
        <v>849010</v>
      </c>
      <c r="P12" s="38"/>
    </row>
    <row r="13" spans="1:16" s="31" customFormat="1">
      <c r="A13" s="1" t="s">
        <v>21</v>
      </c>
      <c r="B13" s="27" t="s">
        <v>19</v>
      </c>
      <c r="C13" s="28"/>
      <c r="D13" s="29" t="s">
        <v>22</v>
      </c>
      <c r="E13" s="10"/>
      <c r="F13" s="35"/>
      <c r="G13" s="35"/>
      <c r="H13" s="10"/>
      <c r="I13" s="28"/>
      <c r="J13" s="133">
        <v>72359.5</v>
      </c>
      <c r="K13" s="37">
        <v>0</v>
      </c>
      <c r="L13" s="134">
        <v>72359.5</v>
      </c>
      <c r="M13" s="129"/>
      <c r="N13" s="37">
        <v>67218</v>
      </c>
      <c r="O13" s="135">
        <v>139578</v>
      </c>
      <c r="P13" s="38"/>
    </row>
    <row r="14" spans="1:16" s="31" customFormat="1">
      <c r="A14" s="1" t="s">
        <v>23</v>
      </c>
      <c r="B14" s="27" t="s">
        <v>19</v>
      </c>
      <c r="C14" s="28"/>
      <c r="D14" s="29" t="s">
        <v>24</v>
      </c>
      <c r="E14" s="10"/>
      <c r="F14" s="35"/>
      <c r="G14" s="35"/>
      <c r="H14" s="10"/>
      <c r="I14" s="28"/>
      <c r="J14" s="133">
        <v>6400</v>
      </c>
      <c r="K14" s="37">
        <v>0</v>
      </c>
      <c r="L14" s="134">
        <v>6400</v>
      </c>
      <c r="M14" s="129"/>
      <c r="N14" s="37">
        <v>3266534</v>
      </c>
      <c r="O14" s="135">
        <v>3272934</v>
      </c>
      <c r="P14" s="38"/>
    </row>
    <row r="15" spans="1:16" s="31" customFormat="1">
      <c r="A15" s="1" t="s">
        <v>25</v>
      </c>
      <c r="B15" s="27" t="s">
        <v>16</v>
      </c>
      <c r="C15" s="28"/>
      <c r="D15" s="29" t="s">
        <v>26</v>
      </c>
      <c r="E15" s="10"/>
      <c r="F15" s="35"/>
      <c r="G15" s="35"/>
      <c r="H15" s="28"/>
      <c r="I15" s="28"/>
      <c r="J15" s="133">
        <v>11605</v>
      </c>
      <c r="K15" s="37">
        <v>0</v>
      </c>
      <c r="L15" s="134">
        <v>11605</v>
      </c>
      <c r="M15" s="129"/>
      <c r="N15" s="37">
        <v>0</v>
      </c>
      <c r="O15" s="135">
        <v>11605</v>
      </c>
      <c r="P15" s="38"/>
    </row>
    <row r="16" spans="1:16" s="31" customFormat="1">
      <c r="A16" s="39"/>
      <c r="B16" s="40"/>
      <c r="C16" s="28"/>
      <c r="D16" s="29" t="s">
        <v>27</v>
      </c>
      <c r="E16" s="10"/>
      <c r="F16" s="41"/>
      <c r="G16" s="36"/>
      <c r="H16" s="42"/>
      <c r="I16" s="28"/>
      <c r="J16" s="163"/>
      <c r="K16" s="136">
        <v>0</v>
      </c>
      <c r="L16" s="137"/>
      <c r="M16" s="129"/>
      <c r="N16" s="28"/>
      <c r="O16" s="135"/>
      <c r="P16" s="30"/>
    </row>
    <row r="17" spans="1:16" s="31" customFormat="1">
      <c r="A17" s="39" t="s">
        <v>28</v>
      </c>
      <c r="B17" s="40" t="s">
        <v>16</v>
      </c>
      <c r="C17" s="28"/>
      <c r="D17" s="32" t="s">
        <v>17</v>
      </c>
      <c r="E17" s="28"/>
      <c r="F17" s="395">
        <v>1701191.69</v>
      </c>
      <c r="G17" s="395"/>
      <c r="H17" s="42"/>
      <c r="I17" s="28"/>
      <c r="J17" s="133">
        <v>2868149.8600000003</v>
      </c>
      <c r="K17" s="37">
        <v>-0.77</v>
      </c>
      <c r="L17" s="134">
        <v>2868149.0900000003</v>
      </c>
      <c r="M17" s="129"/>
      <c r="N17" s="37">
        <v>0</v>
      </c>
      <c r="O17" s="135">
        <v>2868149</v>
      </c>
      <c r="P17" s="38"/>
    </row>
    <row r="18" spans="1:16" s="31" customFormat="1">
      <c r="A18" s="39" t="s">
        <v>29</v>
      </c>
      <c r="B18" s="43" t="s">
        <v>30</v>
      </c>
      <c r="C18" s="28"/>
      <c r="D18" s="44" t="s">
        <v>31</v>
      </c>
      <c r="E18" s="10"/>
      <c r="F18" s="10"/>
      <c r="G18" s="10"/>
      <c r="H18" s="10"/>
      <c r="I18" s="29"/>
      <c r="J18" s="138">
        <v>1392418.6400000001</v>
      </c>
      <c r="K18" s="45">
        <v>0.54</v>
      </c>
      <c r="L18" s="139">
        <v>1392419.1800000002</v>
      </c>
      <c r="M18" s="129"/>
      <c r="N18" s="45">
        <v>472699</v>
      </c>
      <c r="O18" s="140">
        <v>1865118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2"/>
      <c r="M19" s="47"/>
      <c r="N19" s="47"/>
      <c r="O19" s="141"/>
      <c r="P19" s="48"/>
    </row>
    <row r="20" spans="1:16" s="31" customFormat="1" ht="13.5" thickBot="1">
      <c r="A20" s="39" t="s">
        <v>32</v>
      </c>
      <c r="B20" s="43"/>
      <c r="C20" s="28"/>
      <c r="D20" s="50" t="s">
        <v>33</v>
      </c>
      <c r="E20" s="28"/>
      <c r="F20" s="10"/>
      <c r="G20" s="10"/>
      <c r="H20" s="10"/>
      <c r="I20" s="11"/>
      <c r="J20" s="164">
        <v>16875834.230000004</v>
      </c>
      <c r="K20" s="142">
        <v>0</v>
      </c>
      <c r="L20" s="143">
        <v>16875834</v>
      </c>
      <c r="M20" s="52"/>
      <c r="N20" s="142">
        <v>3806451</v>
      </c>
      <c r="O20" s="144">
        <v>20682285</v>
      </c>
      <c r="P20" s="53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45"/>
      <c r="K21" s="11"/>
      <c r="L21" s="145"/>
      <c r="M21" s="13"/>
      <c r="N21" s="13"/>
      <c r="O21" s="128"/>
      <c r="P21" s="14"/>
    </row>
    <row r="22" spans="1:16" s="31" customFormat="1">
      <c r="A22" s="54"/>
      <c r="B22" s="55"/>
      <c r="C22" s="23" t="s">
        <v>34</v>
      </c>
      <c r="D22" s="10"/>
      <c r="E22" s="10"/>
      <c r="F22" s="10"/>
      <c r="G22" s="10"/>
      <c r="H22" s="10"/>
      <c r="I22" s="11"/>
      <c r="J22" s="146"/>
      <c r="K22" s="11"/>
      <c r="L22" s="146"/>
      <c r="M22" s="13"/>
      <c r="N22" s="12"/>
      <c r="O22" s="147"/>
      <c r="P22" s="14"/>
    </row>
    <row r="23" spans="1:16" s="31" customFormat="1">
      <c r="A23" s="39"/>
      <c r="B23" s="40"/>
      <c r="C23" s="10" t="s">
        <v>35</v>
      </c>
      <c r="D23" s="10"/>
      <c r="E23" s="10"/>
      <c r="F23" s="10"/>
      <c r="G23" s="28"/>
      <c r="H23" s="10"/>
      <c r="I23" s="11"/>
      <c r="J23" s="146"/>
      <c r="K23" s="11"/>
      <c r="L23" s="146"/>
      <c r="M23" s="13"/>
      <c r="N23" s="12"/>
      <c r="O23" s="147"/>
      <c r="P23" s="14"/>
    </row>
    <row r="24" spans="1:16" s="31" customFormat="1">
      <c r="A24" s="8" t="s">
        <v>36</v>
      </c>
      <c r="B24" s="56" t="s">
        <v>37</v>
      </c>
      <c r="C24" s="32"/>
      <c r="D24" s="29" t="s">
        <v>38</v>
      </c>
      <c r="E24" s="10"/>
      <c r="F24" s="10"/>
      <c r="G24" s="28"/>
      <c r="H24" s="10"/>
      <c r="I24" s="11"/>
      <c r="J24" s="165">
        <v>41232914.109999999</v>
      </c>
      <c r="K24" s="127">
        <v>0</v>
      </c>
      <c r="L24" s="148">
        <v>41232914.109999999</v>
      </c>
      <c r="M24" s="129"/>
      <c r="N24" s="127">
        <v>461001.79</v>
      </c>
      <c r="O24" s="132">
        <v>41693916</v>
      </c>
      <c r="P24" s="38"/>
    </row>
    <row r="25" spans="1:16" s="31" customFormat="1">
      <c r="A25" s="1" t="s">
        <v>39</v>
      </c>
      <c r="B25" s="56" t="s">
        <v>37</v>
      </c>
      <c r="C25" s="32"/>
      <c r="D25" s="29" t="s">
        <v>40</v>
      </c>
      <c r="E25" s="10"/>
      <c r="F25" s="10"/>
      <c r="G25" s="28"/>
      <c r="H25" s="10"/>
      <c r="I25" s="11"/>
      <c r="J25" s="133">
        <v>12560235.73</v>
      </c>
      <c r="K25" s="37">
        <v>0</v>
      </c>
      <c r="L25" s="134">
        <v>12560235.73</v>
      </c>
      <c r="M25" s="129"/>
      <c r="N25" s="37">
        <v>1598358</v>
      </c>
      <c r="O25" s="135">
        <v>14158594</v>
      </c>
      <c r="P25" s="38"/>
    </row>
    <row r="26" spans="1:16" s="31" customFormat="1">
      <c r="A26" s="8" t="s">
        <v>41</v>
      </c>
      <c r="B26" s="27" t="s">
        <v>37</v>
      </c>
      <c r="C26" s="32"/>
      <c r="D26" s="29" t="s">
        <v>42</v>
      </c>
      <c r="E26" s="10"/>
      <c r="F26" s="10"/>
      <c r="G26" s="28"/>
      <c r="H26" s="10"/>
      <c r="I26" s="11"/>
      <c r="J26" s="133">
        <v>1684651.8800000001</v>
      </c>
      <c r="K26" s="37">
        <v>0</v>
      </c>
      <c r="L26" s="134">
        <v>1684651.8800000001</v>
      </c>
      <c r="M26" s="129"/>
      <c r="N26" s="37">
        <v>0</v>
      </c>
      <c r="O26" s="135">
        <v>1684652</v>
      </c>
      <c r="P26" s="38"/>
    </row>
    <row r="27" spans="1:16" s="31" customFormat="1">
      <c r="A27" s="1" t="s">
        <v>43</v>
      </c>
      <c r="B27" s="56" t="s">
        <v>37</v>
      </c>
      <c r="C27" s="32"/>
      <c r="D27" s="29" t="s">
        <v>44</v>
      </c>
      <c r="E27" s="10"/>
      <c r="F27" s="10"/>
      <c r="G27" s="28"/>
      <c r="H27" s="10"/>
      <c r="I27" s="11"/>
      <c r="J27" s="133">
        <v>5749922.0099999998</v>
      </c>
      <c r="K27" s="37">
        <v>0</v>
      </c>
      <c r="L27" s="134">
        <v>5749922.0099999998</v>
      </c>
      <c r="M27" s="129"/>
      <c r="N27" s="37">
        <v>135508.72</v>
      </c>
      <c r="O27" s="135">
        <v>5885431</v>
      </c>
      <c r="P27" s="38"/>
    </row>
    <row r="28" spans="1:16" s="31" customFormat="1">
      <c r="A28" s="8" t="s">
        <v>45</v>
      </c>
      <c r="B28" s="27" t="s">
        <v>37</v>
      </c>
      <c r="C28" s="32"/>
      <c r="D28" s="29" t="s">
        <v>46</v>
      </c>
      <c r="E28" s="10"/>
      <c r="F28" s="10"/>
      <c r="G28" s="28"/>
      <c r="H28" s="10"/>
      <c r="I28" s="11"/>
      <c r="J28" s="133">
        <v>2947007.01</v>
      </c>
      <c r="K28" s="37">
        <v>0</v>
      </c>
      <c r="L28" s="134">
        <v>2947007.01</v>
      </c>
      <c r="M28" s="129"/>
      <c r="N28" s="37">
        <v>26014.43</v>
      </c>
      <c r="O28" s="135">
        <v>2973021</v>
      </c>
      <c r="P28" s="38"/>
    </row>
    <row r="29" spans="1:16" s="31" customFormat="1">
      <c r="A29" s="1" t="s">
        <v>47</v>
      </c>
      <c r="B29" s="27" t="s">
        <v>37</v>
      </c>
      <c r="C29" s="32"/>
      <c r="D29" s="29" t="s">
        <v>48</v>
      </c>
      <c r="E29" s="10"/>
      <c r="F29" s="10"/>
      <c r="G29" s="28"/>
      <c r="H29" s="10"/>
      <c r="I29" s="11"/>
      <c r="J29" s="133">
        <v>7119452.5600000005</v>
      </c>
      <c r="K29" s="37">
        <v>-0.52</v>
      </c>
      <c r="L29" s="134">
        <v>7119452.040000001</v>
      </c>
      <c r="M29" s="129"/>
      <c r="N29" s="37">
        <v>30782.82</v>
      </c>
      <c r="O29" s="135">
        <v>7150235</v>
      </c>
      <c r="P29" s="38"/>
    </row>
    <row r="30" spans="1:16" s="31" customFormat="1">
      <c r="A30" s="8" t="s">
        <v>49</v>
      </c>
      <c r="B30" s="56" t="s">
        <v>50</v>
      </c>
      <c r="C30" s="32"/>
      <c r="D30" s="29" t="s">
        <v>51</v>
      </c>
      <c r="E30" s="10"/>
      <c r="F30" s="10"/>
      <c r="G30" s="28"/>
      <c r="H30" s="10"/>
      <c r="I30" s="11"/>
      <c r="J30" s="138">
        <v>9080929.0500000007</v>
      </c>
      <c r="K30" s="45">
        <v>0</v>
      </c>
      <c r="L30" s="139">
        <v>9080929.0500000007</v>
      </c>
      <c r="M30" s="129"/>
      <c r="N30" s="45">
        <v>501</v>
      </c>
      <c r="O30" s="140">
        <v>9081430</v>
      </c>
      <c r="P30" s="38"/>
    </row>
    <row r="31" spans="1:16" s="31" customFormat="1">
      <c r="A31" s="1"/>
      <c r="B31" s="56"/>
      <c r="C31" s="32"/>
      <c r="D31" s="29"/>
      <c r="E31" s="10"/>
      <c r="F31" s="10"/>
      <c r="G31" s="28"/>
      <c r="H31" s="10"/>
      <c r="I31" s="11"/>
      <c r="J31" s="166"/>
      <c r="K31" s="11"/>
      <c r="L31" s="145"/>
      <c r="M31" s="57"/>
      <c r="N31" s="57"/>
      <c r="O31" s="128"/>
      <c r="P31" s="58"/>
    </row>
    <row r="32" spans="1:16" s="31" customFormat="1" ht="13.5" thickBot="1">
      <c r="A32" s="1" t="s">
        <v>52</v>
      </c>
      <c r="B32" s="56"/>
      <c r="C32" s="10"/>
      <c r="D32" s="50" t="s">
        <v>53</v>
      </c>
      <c r="E32" s="28"/>
      <c r="F32" s="10"/>
      <c r="G32" s="10"/>
      <c r="H32" s="10"/>
      <c r="I32" s="11"/>
      <c r="J32" s="164">
        <v>80375112.349999994</v>
      </c>
      <c r="K32" s="142">
        <v>-0.52</v>
      </c>
      <c r="L32" s="143">
        <v>80375112</v>
      </c>
      <c r="M32" s="149"/>
      <c r="N32" s="142">
        <v>2252167</v>
      </c>
      <c r="O32" s="144">
        <v>82627279</v>
      </c>
      <c r="P32" s="53"/>
    </row>
    <row r="33" spans="1:16" s="31" customFormat="1" ht="13.5" thickTop="1">
      <c r="A33" s="8"/>
      <c r="B33" s="56"/>
      <c r="C33" s="32"/>
      <c r="D33" s="59"/>
      <c r="E33" s="10"/>
      <c r="F33" s="10"/>
      <c r="G33" s="28"/>
      <c r="H33" s="10"/>
      <c r="I33" s="11"/>
      <c r="J33" s="46"/>
      <c r="K33" s="11"/>
      <c r="L33" s="52"/>
      <c r="M33" s="46"/>
      <c r="N33" s="46"/>
      <c r="O33" s="116"/>
      <c r="P33" s="60"/>
    </row>
    <row r="34" spans="1:16" s="31" customFormat="1">
      <c r="A34" s="1"/>
      <c r="B34" s="56"/>
      <c r="C34" s="10"/>
      <c r="D34" s="50" t="s">
        <v>333</v>
      </c>
      <c r="E34" s="28"/>
      <c r="F34" s="10"/>
      <c r="G34" s="10"/>
      <c r="H34" s="10"/>
      <c r="I34" s="11"/>
      <c r="J34" s="167">
        <v>-63499278.11999999</v>
      </c>
      <c r="K34" s="150">
        <v>0.52</v>
      </c>
      <c r="L34" s="151">
        <v>-63499278</v>
      </c>
      <c r="M34" s="52"/>
      <c r="N34" s="150">
        <v>1554284</v>
      </c>
      <c r="O34" s="152">
        <v>-61944994</v>
      </c>
      <c r="P34" s="53"/>
    </row>
    <row r="35" spans="1:16" s="31" customFormat="1">
      <c r="A35" s="8"/>
      <c r="B35" s="56"/>
      <c r="C35" s="10"/>
      <c r="D35" s="10"/>
      <c r="E35" s="10"/>
      <c r="F35" s="10"/>
      <c r="G35" s="10"/>
      <c r="H35" s="10"/>
      <c r="I35" s="11"/>
      <c r="J35" s="145"/>
      <c r="K35" s="11"/>
      <c r="L35" s="145"/>
      <c r="M35" s="61"/>
      <c r="N35" s="61"/>
      <c r="O35" s="128"/>
      <c r="P35" s="62"/>
    </row>
    <row r="36" spans="1:16" s="31" customFormat="1">
      <c r="A36" s="1"/>
      <c r="B36" s="56"/>
      <c r="C36" s="23" t="s">
        <v>54</v>
      </c>
      <c r="D36" s="28"/>
      <c r="E36" s="10"/>
      <c r="F36" s="10"/>
      <c r="G36" s="10"/>
      <c r="H36" s="10"/>
      <c r="I36" s="11"/>
      <c r="J36" s="146"/>
      <c r="K36" s="11"/>
      <c r="L36" s="146"/>
      <c r="M36" s="13"/>
      <c r="N36" s="12"/>
      <c r="O36" s="147"/>
      <c r="P36" s="14"/>
    </row>
    <row r="37" spans="1:16" s="31" customFormat="1">
      <c r="A37" s="8" t="s">
        <v>55</v>
      </c>
      <c r="B37" s="56" t="s">
        <v>56</v>
      </c>
      <c r="C37" s="29" t="s">
        <v>57</v>
      </c>
      <c r="D37" s="28"/>
      <c r="E37" s="10"/>
      <c r="F37" s="10"/>
      <c r="G37" s="28"/>
      <c r="H37" s="10"/>
      <c r="I37" s="11"/>
      <c r="J37" s="162">
        <v>31972769.550000001</v>
      </c>
      <c r="K37" s="127">
        <v>-1.45</v>
      </c>
      <c r="L37" s="131">
        <v>31972768.100000001</v>
      </c>
      <c r="M37" s="36"/>
      <c r="N37" s="127">
        <v>0</v>
      </c>
      <c r="O37" s="132">
        <v>31972768</v>
      </c>
      <c r="P37" s="64"/>
    </row>
    <row r="38" spans="1:16" s="31" customFormat="1">
      <c r="A38" s="1" t="s">
        <v>58</v>
      </c>
      <c r="B38" s="56" t="s">
        <v>19</v>
      </c>
      <c r="C38" s="29" t="s">
        <v>59</v>
      </c>
      <c r="D38" s="28"/>
      <c r="E38" s="10"/>
      <c r="F38" s="10"/>
      <c r="G38" s="28"/>
      <c r="H38" s="10"/>
      <c r="I38" s="11"/>
      <c r="J38" s="133">
        <v>21565175.059999999</v>
      </c>
      <c r="K38" s="37">
        <v>0</v>
      </c>
      <c r="L38" s="134">
        <v>21565175.059999999</v>
      </c>
      <c r="M38" s="36"/>
      <c r="N38" s="63">
        <v>0</v>
      </c>
      <c r="O38" s="135">
        <v>21565175</v>
      </c>
      <c r="P38" s="64"/>
    </row>
    <row r="39" spans="1:16" s="31" customFormat="1">
      <c r="A39" s="8" t="s">
        <v>60</v>
      </c>
      <c r="B39" s="56" t="s">
        <v>19</v>
      </c>
      <c r="C39" s="29" t="s">
        <v>61</v>
      </c>
      <c r="D39" s="28"/>
      <c r="E39" s="10"/>
      <c r="F39" s="10"/>
      <c r="G39" s="28"/>
      <c r="H39" s="10"/>
      <c r="I39" s="11"/>
      <c r="J39" s="133">
        <v>3046092.79</v>
      </c>
      <c r="K39" s="37">
        <v>0</v>
      </c>
      <c r="L39" s="134">
        <v>3046092.79</v>
      </c>
      <c r="M39" s="36"/>
      <c r="N39" s="63">
        <v>0</v>
      </c>
      <c r="O39" s="135">
        <v>3046093</v>
      </c>
      <c r="P39" s="64"/>
    </row>
    <row r="40" spans="1:16" s="31" customFormat="1">
      <c r="A40" s="1" t="s">
        <v>62</v>
      </c>
      <c r="B40" s="56" t="s">
        <v>63</v>
      </c>
      <c r="C40" s="29" t="s">
        <v>64</v>
      </c>
      <c r="D40" s="28"/>
      <c r="E40" s="10"/>
      <c r="F40" s="10"/>
      <c r="G40" s="28"/>
      <c r="H40" s="10"/>
      <c r="I40" s="11"/>
      <c r="J40" s="133">
        <v>567407.57000000007</v>
      </c>
      <c r="K40" s="37">
        <v>0</v>
      </c>
      <c r="L40" s="134">
        <v>567407.57000000007</v>
      </c>
      <c r="M40" s="36"/>
      <c r="N40" s="63">
        <v>2007154</v>
      </c>
      <c r="O40" s="135">
        <v>2574562</v>
      </c>
      <c r="P40" s="64"/>
    </row>
    <row r="41" spans="1:16" s="31" customFormat="1">
      <c r="A41" s="8" t="s">
        <v>65</v>
      </c>
      <c r="B41" s="56" t="s">
        <v>63</v>
      </c>
      <c r="C41" s="153" t="s">
        <v>331</v>
      </c>
      <c r="D41" s="154"/>
      <c r="E41" s="155"/>
      <c r="F41" s="155"/>
      <c r="G41" s="28"/>
      <c r="H41" s="10"/>
      <c r="I41" s="11"/>
      <c r="J41" s="133">
        <v>0</v>
      </c>
      <c r="K41" s="37">
        <v>0</v>
      </c>
      <c r="L41" s="134">
        <v>0</v>
      </c>
      <c r="M41" s="36"/>
      <c r="N41" s="63">
        <v>-3867043</v>
      </c>
      <c r="O41" s="135">
        <v>-3867043</v>
      </c>
      <c r="P41" s="64"/>
    </row>
    <row r="42" spans="1:16" s="31" customFormat="1">
      <c r="A42" s="1" t="s">
        <v>66</v>
      </c>
      <c r="B42" s="56" t="s">
        <v>30</v>
      </c>
      <c r="C42" s="29" t="s">
        <v>67</v>
      </c>
      <c r="D42" s="28"/>
      <c r="E42" s="10"/>
      <c r="F42" s="10"/>
      <c r="G42" s="28"/>
      <c r="H42" s="10"/>
      <c r="I42" s="11"/>
      <c r="J42" s="133">
        <v>9672.84</v>
      </c>
      <c r="K42" s="37">
        <v>0</v>
      </c>
      <c r="L42" s="134">
        <v>9672.84</v>
      </c>
      <c r="M42" s="36"/>
      <c r="N42" s="63">
        <v>0</v>
      </c>
      <c r="O42" s="135">
        <v>9673</v>
      </c>
      <c r="P42" s="64"/>
    </row>
    <row r="43" spans="1:16" s="31" customFormat="1">
      <c r="A43" s="8" t="s">
        <v>68</v>
      </c>
      <c r="B43" s="56" t="s">
        <v>69</v>
      </c>
      <c r="C43" s="29" t="s">
        <v>332</v>
      </c>
      <c r="D43" s="28"/>
      <c r="E43" s="10"/>
      <c r="F43" s="10"/>
      <c r="G43" s="28"/>
      <c r="H43" s="10"/>
      <c r="I43" s="11"/>
      <c r="J43" s="133">
        <v>63156</v>
      </c>
      <c r="K43" s="37">
        <v>0</v>
      </c>
      <c r="L43" s="134">
        <v>63156</v>
      </c>
      <c r="M43" s="36"/>
      <c r="N43" s="63">
        <v>0</v>
      </c>
      <c r="O43" s="135">
        <v>63156</v>
      </c>
      <c r="P43" s="64"/>
    </row>
    <row r="44" spans="1:16" s="31" customFormat="1">
      <c r="A44" s="1" t="s">
        <v>70</v>
      </c>
      <c r="B44" s="56" t="s">
        <v>37</v>
      </c>
      <c r="C44" s="29" t="s">
        <v>71</v>
      </c>
      <c r="D44" s="28"/>
      <c r="E44" s="28"/>
      <c r="F44" s="28"/>
      <c r="G44" s="28"/>
      <c r="H44" s="28"/>
      <c r="I44" s="28"/>
      <c r="J44" s="133">
        <v>-98355.68</v>
      </c>
      <c r="K44" s="37">
        <v>1</v>
      </c>
      <c r="L44" s="134">
        <v>-98354.68</v>
      </c>
      <c r="M44" s="36"/>
      <c r="N44" s="63">
        <v>0</v>
      </c>
      <c r="O44" s="135">
        <v>-98355</v>
      </c>
      <c r="P44" s="64"/>
    </row>
    <row r="45" spans="1:16" s="31" customFormat="1">
      <c r="A45" s="8" t="s">
        <v>72</v>
      </c>
      <c r="B45" s="56" t="s">
        <v>37</v>
      </c>
      <c r="C45" s="29" t="s">
        <v>73</v>
      </c>
      <c r="D45" s="28"/>
      <c r="E45" s="10"/>
      <c r="F45" s="10"/>
      <c r="G45" s="28"/>
      <c r="H45" s="10"/>
      <c r="I45" s="11"/>
      <c r="J45" s="138">
        <v>0</v>
      </c>
      <c r="K45" s="45">
        <v>0</v>
      </c>
      <c r="L45" s="139">
        <v>0</v>
      </c>
      <c r="M45" s="36"/>
      <c r="N45" s="65">
        <v>0</v>
      </c>
      <c r="O45" s="140">
        <v>0</v>
      </c>
      <c r="P45" s="64"/>
    </row>
    <row r="46" spans="1:16" s="31" customFormat="1">
      <c r="A46" s="1"/>
      <c r="B46" s="56"/>
      <c r="C46" s="28"/>
      <c r="D46" s="28"/>
      <c r="E46" s="28"/>
      <c r="F46" s="28"/>
      <c r="G46" s="28"/>
      <c r="H46" s="28"/>
      <c r="I46" s="28"/>
      <c r="J46" s="133"/>
      <c r="K46" s="28"/>
      <c r="L46" s="134"/>
      <c r="M46" s="67"/>
      <c r="N46" s="66"/>
      <c r="O46" s="135"/>
      <c r="P46" s="68"/>
    </row>
    <row r="47" spans="1:16" s="31" customFormat="1">
      <c r="A47" s="39" t="s">
        <v>74</v>
      </c>
      <c r="B47" s="40"/>
      <c r="C47" s="23" t="s">
        <v>75</v>
      </c>
      <c r="D47" s="28"/>
      <c r="E47" s="10"/>
      <c r="F47" s="10"/>
      <c r="G47" s="10"/>
      <c r="H47" s="10"/>
      <c r="I47" s="11"/>
      <c r="J47" s="167">
        <v>57125918.130000003</v>
      </c>
      <c r="K47" s="150">
        <v>-0.44999999999999996</v>
      </c>
      <c r="L47" s="151">
        <v>57125918</v>
      </c>
      <c r="M47" s="46"/>
      <c r="N47" s="150">
        <v>-1859889</v>
      </c>
      <c r="O47" s="152">
        <v>55266029</v>
      </c>
      <c r="P47" s="53"/>
    </row>
    <row r="48" spans="1:16" s="30" customFormat="1">
      <c r="A48" s="39"/>
      <c r="B48" s="40"/>
      <c r="C48" s="69"/>
      <c r="D48" s="70"/>
      <c r="E48" s="11"/>
      <c r="F48" s="11"/>
      <c r="G48" s="11"/>
      <c r="H48" s="11"/>
      <c r="I48" s="11"/>
      <c r="J48" s="46"/>
      <c r="K48" s="46"/>
      <c r="L48" s="52"/>
      <c r="M48" s="46"/>
      <c r="N48" s="46"/>
      <c r="O48" s="116"/>
      <c r="P48" s="60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33"/>
      <c r="K49" s="28"/>
      <c r="L49" s="134"/>
      <c r="M49" s="28"/>
      <c r="N49" s="28"/>
      <c r="O49" s="135"/>
      <c r="P49" s="30"/>
    </row>
    <row r="50" spans="1:16" s="31" customFormat="1">
      <c r="A50" s="39"/>
      <c r="B50" s="40"/>
      <c r="C50" s="10"/>
      <c r="D50" s="23" t="s">
        <v>76</v>
      </c>
      <c r="E50" s="10"/>
      <c r="F50" s="10"/>
      <c r="G50" s="10"/>
      <c r="H50" s="10"/>
      <c r="I50" s="11"/>
      <c r="J50" s="167">
        <v>-6373359.9899999872</v>
      </c>
      <c r="K50" s="150">
        <v>7.0000000000000062E-2</v>
      </c>
      <c r="L50" s="151">
        <v>-6373360</v>
      </c>
      <c r="M50" s="46"/>
      <c r="N50" s="150">
        <v>-305605</v>
      </c>
      <c r="O50" s="152">
        <v>-6678965</v>
      </c>
      <c r="P50" s="53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45"/>
      <c r="K51" s="11"/>
      <c r="L51" s="145"/>
      <c r="M51" s="13"/>
      <c r="N51" s="13"/>
      <c r="O51" s="128"/>
      <c r="P51" s="14"/>
    </row>
    <row r="52" spans="1:16" s="31" customFormat="1">
      <c r="A52" s="39" t="s">
        <v>77</v>
      </c>
      <c r="B52" s="40" t="s">
        <v>56</v>
      </c>
      <c r="C52" s="29" t="s">
        <v>78</v>
      </c>
      <c r="D52" s="28"/>
      <c r="E52" s="10"/>
      <c r="F52" s="10"/>
      <c r="G52" s="10"/>
      <c r="H52" s="28"/>
      <c r="I52" s="11"/>
      <c r="J52" s="162">
        <v>920958</v>
      </c>
      <c r="K52" s="127">
        <v>0</v>
      </c>
      <c r="L52" s="131">
        <v>920958</v>
      </c>
      <c r="M52" s="36"/>
      <c r="N52" s="127">
        <v>0</v>
      </c>
      <c r="O52" s="132">
        <v>920958</v>
      </c>
      <c r="P52" s="64"/>
    </row>
    <row r="53" spans="1:16" s="31" customFormat="1">
      <c r="A53" s="39" t="s">
        <v>79</v>
      </c>
      <c r="B53" s="40" t="s">
        <v>80</v>
      </c>
      <c r="C53" s="29" t="s">
        <v>81</v>
      </c>
      <c r="D53" s="28"/>
      <c r="E53" s="10"/>
      <c r="F53" s="10"/>
      <c r="G53" s="10"/>
      <c r="H53" s="28"/>
      <c r="I53" s="11"/>
      <c r="J53" s="133">
        <v>2614775.17</v>
      </c>
      <c r="K53" s="37">
        <v>0</v>
      </c>
      <c r="L53" s="134">
        <v>2614775.17</v>
      </c>
      <c r="M53" s="129"/>
      <c r="N53" s="37">
        <v>0</v>
      </c>
      <c r="O53" s="135">
        <v>2614775</v>
      </c>
      <c r="P53" s="38"/>
    </row>
    <row r="54" spans="1:16">
      <c r="A54" s="39" t="s">
        <v>82</v>
      </c>
      <c r="B54" s="40" t="s">
        <v>83</v>
      </c>
      <c r="C54" s="10" t="s">
        <v>84</v>
      </c>
      <c r="D54" s="28"/>
      <c r="E54" s="10"/>
      <c r="F54" s="10"/>
      <c r="G54" s="10"/>
      <c r="H54" s="28"/>
      <c r="I54" s="11"/>
      <c r="J54" s="133">
        <v>0</v>
      </c>
      <c r="K54" s="37">
        <v>0</v>
      </c>
      <c r="L54" s="134">
        <v>0</v>
      </c>
      <c r="M54" s="129"/>
      <c r="N54" s="71">
        <v>196217</v>
      </c>
      <c r="O54" s="135">
        <v>196217</v>
      </c>
      <c r="P54" s="38"/>
    </row>
    <row r="55" spans="1:16">
      <c r="A55" s="39" t="s">
        <v>85</v>
      </c>
      <c r="B55" s="40" t="s">
        <v>83</v>
      </c>
      <c r="C55" s="59" t="s">
        <v>326</v>
      </c>
      <c r="D55" s="28"/>
      <c r="E55" s="10"/>
      <c r="F55" s="10"/>
      <c r="G55" s="10"/>
      <c r="H55" s="28"/>
      <c r="I55" s="11"/>
      <c r="J55" s="138">
        <v>0</v>
      </c>
      <c r="K55" s="45">
        <v>0</v>
      </c>
      <c r="L55" s="139">
        <v>0</v>
      </c>
      <c r="M55" s="129"/>
      <c r="N55" s="45">
        <v>0</v>
      </c>
      <c r="O55" s="140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6"/>
      <c r="K56" s="11"/>
      <c r="L56" s="66"/>
      <c r="M56" s="67"/>
      <c r="N56" s="66"/>
      <c r="O56" s="135"/>
      <c r="P56" s="68"/>
    </row>
    <row r="57" spans="1:16" ht="13.5" thickBot="1">
      <c r="A57" s="54" t="s">
        <v>86</v>
      </c>
      <c r="B57" s="40"/>
      <c r="C57" s="23" t="s">
        <v>87</v>
      </c>
      <c r="D57" s="28"/>
      <c r="E57" s="28"/>
      <c r="F57" s="10"/>
      <c r="G57" s="10"/>
      <c r="H57" s="10"/>
      <c r="I57" s="11"/>
      <c r="J57" s="160">
        <v>3535733.17</v>
      </c>
      <c r="K57" s="142">
        <v>0</v>
      </c>
      <c r="L57" s="144">
        <v>3535733</v>
      </c>
      <c r="M57" s="149"/>
      <c r="N57" s="142">
        <v>196217</v>
      </c>
      <c r="O57" s="144">
        <v>3731950</v>
      </c>
      <c r="P57" s="73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59"/>
      <c r="K58" s="46"/>
      <c r="L58" s="116"/>
      <c r="M58" s="46"/>
      <c r="N58" s="46"/>
      <c r="O58" s="116"/>
      <c r="P58" s="60"/>
    </row>
    <row r="59" spans="1:16">
      <c r="A59" s="54"/>
      <c r="B59" s="40"/>
      <c r="C59" s="50" t="s">
        <v>335</v>
      </c>
      <c r="D59" s="28"/>
      <c r="E59" s="28"/>
      <c r="F59" s="10"/>
      <c r="G59" s="10"/>
      <c r="H59" s="10"/>
      <c r="I59" s="11"/>
      <c r="J59" s="161">
        <v>-2837626.8199999873</v>
      </c>
      <c r="K59" s="150">
        <v>7.0000000000000062E-2</v>
      </c>
      <c r="L59" s="152">
        <v>-2837627</v>
      </c>
      <c r="M59" s="74"/>
      <c r="N59" s="150">
        <v>-109388</v>
      </c>
      <c r="O59" s="152">
        <v>-2947015</v>
      </c>
      <c r="P59" s="73"/>
    </row>
    <row r="60" spans="1:16">
      <c r="A60" s="39"/>
      <c r="B60" s="40"/>
      <c r="C60" s="75"/>
      <c r="D60" s="28"/>
      <c r="E60" s="28"/>
      <c r="F60" s="10"/>
      <c r="G60" s="10"/>
      <c r="H60" s="10"/>
      <c r="I60" s="11"/>
      <c r="J60" s="76"/>
      <c r="K60" s="11"/>
      <c r="L60" s="76"/>
      <c r="M60" s="76"/>
      <c r="N60" s="76"/>
      <c r="O60" s="76"/>
      <c r="P60" s="77"/>
    </row>
    <row r="61" spans="1:16">
      <c r="A61" s="39" t="s">
        <v>88</v>
      </c>
      <c r="B61" s="40"/>
      <c r="C61" s="10" t="s">
        <v>89</v>
      </c>
      <c r="D61" s="28"/>
      <c r="E61" s="10"/>
      <c r="F61" s="10"/>
      <c r="G61" s="10"/>
      <c r="H61" s="10"/>
      <c r="I61" s="11"/>
      <c r="J61" s="78"/>
      <c r="K61" s="11"/>
      <c r="L61" s="78">
        <v>183085608</v>
      </c>
      <c r="M61" s="36"/>
      <c r="N61" s="78">
        <v>51389621</v>
      </c>
      <c r="O61" s="134">
        <v>234475229</v>
      </c>
      <c r="P61" s="79"/>
    </row>
    <row r="62" spans="1:16">
      <c r="A62" s="39" t="s">
        <v>90</v>
      </c>
      <c r="B62" s="40" t="s">
        <v>91</v>
      </c>
      <c r="C62" s="10" t="s">
        <v>92</v>
      </c>
      <c r="D62" s="28"/>
      <c r="E62" s="10"/>
      <c r="F62" s="10"/>
      <c r="G62" s="10"/>
      <c r="H62" s="10"/>
      <c r="I62" s="11"/>
      <c r="J62" s="168"/>
      <c r="K62" s="11"/>
      <c r="L62" s="170">
        <v>0</v>
      </c>
      <c r="M62" s="36"/>
      <c r="N62" s="65"/>
      <c r="O62" s="139">
        <v>0</v>
      </c>
      <c r="P62" s="64"/>
    </row>
    <row r="63" spans="1:16" s="49" customFormat="1">
      <c r="A63" s="39"/>
      <c r="B63" s="40"/>
      <c r="C63" s="29"/>
      <c r="D63" s="29"/>
      <c r="E63" s="29"/>
      <c r="F63" s="29"/>
      <c r="G63" s="29"/>
      <c r="H63" s="80"/>
      <c r="I63" s="29"/>
      <c r="J63" s="115"/>
      <c r="K63" s="29"/>
      <c r="L63" s="74"/>
      <c r="M63" s="81"/>
      <c r="N63" s="81"/>
      <c r="O63" s="81"/>
      <c r="P63" s="82"/>
    </row>
    <row r="64" spans="1:16" s="49" customFormat="1">
      <c r="A64" s="54"/>
      <c r="B64" s="40"/>
      <c r="C64" s="83" t="s">
        <v>93</v>
      </c>
      <c r="D64" s="29"/>
      <c r="E64" s="29"/>
      <c r="F64" s="29"/>
      <c r="G64" s="29"/>
      <c r="H64" s="47"/>
      <c r="I64" s="47"/>
      <c r="J64" s="157"/>
      <c r="K64" s="47"/>
      <c r="L64" s="72">
        <v>183085608</v>
      </c>
      <c r="M64" s="74"/>
      <c r="N64" s="72">
        <v>51389621</v>
      </c>
      <c r="O64" s="72">
        <v>234475229</v>
      </c>
      <c r="P64" s="73"/>
    </row>
    <row r="65" spans="1:16" s="49" customFormat="1">
      <c r="A65" s="39"/>
      <c r="B65" s="40"/>
      <c r="C65" s="29"/>
      <c r="D65" s="29"/>
      <c r="E65" s="29"/>
      <c r="F65" s="29"/>
      <c r="G65" s="29"/>
      <c r="H65" s="84"/>
      <c r="I65" s="29"/>
      <c r="J65" s="84"/>
      <c r="K65" s="29"/>
      <c r="L65" s="84"/>
      <c r="M65" s="47"/>
      <c r="N65" s="47"/>
      <c r="O65" s="47"/>
      <c r="P65" s="48"/>
    </row>
    <row r="66" spans="1:16">
      <c r="A66" s="39"/>
      <c r="B66" s="40"/>
      <c r="C66" s="23" t="s">
        <v>94</v>
      </c>
      <c r="D66" s="28"/>
      <c r="E66" s="10"/>
      <c r="F66" s="10"/>
      <c r="G66" s="10"/>
      <c r="H66" s="10"/>
      <c r="I66" s="85"/>
      <c r="J66" s="169"/>
      <c r="K66" s="85"/>
      <c r="L66" s="72">
        <v>180247981</v>
      </c>
      <c r="M66" s="74"/>
      <c r="N66" s="72">
        <v>51280233</v>
      </c>
      <c r="O66" s="72">
        <v>231528214</v>
      </c>
      <c r="P66" s="34"/>
    </row>
    <row r="67" spans="1:16">
      <c r="A67" s="54"/>
      <c r="B67" s="40"/>
      <c r="C67" s="10"/>
      <c r="D67" s="10"/>
      <c r="E67" s="10"/>
      <c r="F67" s="10"/>
      <c r="G67" s="10"/>
      <c r="H67" s="10"/>
      <c r="I67" s="11"/>
      <c r="J67" s="87"/>
      <c r="K67" s="11"/>
      <c r="L67" s="87"/>
      <c r="M67" s="11"/>
      <c r="N67" s="87"/>
      <c r="O67" s="87"/>
      <c r="P67" s="88"/>
    </row>
    <row r="68" spans="1:16">
      <c r="A68" s="39"/>
      <c r="B68" s="40"/>
      <c r="C68" s="28" t="s">
        <v>95</v>
      </c>
      <c r="D68" s="28"/>
      <c r="E68" s="28"/>
      <c r="F68" s="28"/>
      <c r="G68" s="28"/>
      <c r="H68" s="28"/>
      <c r="I68" s="70"/>
      <c r="J68" s="28"/>
      <c r="K68" s="70"/>
      <c r="L68" s="28"/>
      <c r="M68" s="70"/>
      <c r="N68" s="28"/>
      <c r="O68" s="28"/>
      <c r="P68" s="30"/>
    </row>
    <row r="69" spans="1:16">
      <c r="B69" s="56"/>
      <c r="I69" s="4"/>
      <c r="J69" s="89"/>
      <c r="K69" s="4"/>
      <c r="L69" s="89">
        <v>0</v>
      </c>
      <c r="M69" s="90"/>
      <c r="N69" s="91">
        <v>0</v>
      </c>
      <c r="O69" s="91">
        <v>0</v>
      </c>
      <c r="P69" s="92"/>
    </row>
    <row r="70" spans="1:16">
      <c r="B70" s="56"/>
      <c r="I70" s="93" t="s">
        <v>96</v>
      </c>
      <c r="J70" s="93"/>
      <c r="K70" s="93"/>
      <c r="L70" s="171"/>
      <c r="M70" s="172"/>
      <c r="N70" s="171"/>
      <c r="O70" s="171"/>
      <c r="P70" s="171"/>
    </row>
    <row r="71" spans="1:16">
      <c r="B71" s="56"/>
      <c r="L71" s="171"/>
      <c r="M71" s="172"/>
      <c r="N71" s="171"/>
      <c r="O71" s="171"/>
      <c r="P71" s="171"/>
    </row>
    <row r="72" spans="1:16">
      <c r="B72" s="56"/>
      <c r="L72" s="171"/>
      <c r="M72" s="172"/>
      <c r="N72" s="173"/>
      <c r="O72" s="173"/>
      <c r="P72" s="173"/>
    </row>
    <row r="73" spans="1:16">
      <c r="B73" s="56"/>
      <c r="L73" s="171"/>
      <c r="M73" s="172"/>
      <c r="N73" s="171"/>
      <c r="O73" s="171"/>
      <c r="P73" s="171"/>
    </row>
    <row r="74" spans="1:16">
      <c r="B74" s="56"/>
      <c r="L74" s="171"/>
      <c r="M74" s="172"/>
      <c r="N74" s="171"/>
      <c r="O74" s="171"/>
      <c r="P74" s="171"/>
    </row>
    <row r="75" spans="1:16">
      <c r="B75" s="56"/>
      <c r="L75" s="171"/>
      <c r="M75" s="172"/>
      <c r="N75" s="171"/>
      <c r="O75" s="171"/>
      <c r="P75" s="171"/>
    </row>
    <row r="76" spans="1:16">
      <c r="A76" s="8"/>
      <c r="B76" s="97"/>
      <c r="L76" s="171"/>
      <c r="M76" s="172"/>
      <c r="N76" s="171"/>
      <c r="O76" s="171"/>
      <c r="P76" s="171"/>
    </row>
    <row r="77" spans="1:16">
      <c r="B77" s="56"/>
      <c r="L77" s="171"/>
      <c r="M77" s="172"/>
      <c r="N77" s="171"/>
      <c r="O77" s="171"/>
      <c r="P77" s="171"/>
    </row>
    <row r="78" spans="1:16">
      <c r="A78" s="8"/>
      <c r="B78" s="97"/>
      <c r="L78" s="171"/>
      <c r="M78" s="172"/>
      <c r="N78" s="171"/>
      <c r="O78" s="171"/>
      <c r="P78" s="171"/>
    </row>
    <row r="79" spans="1:16">
      <c r="B79" s="56"/>
      <c r="L79" s="171"/>
      <c r="M79" s="172"/>
      <c r="N79" s="171"/>
      <c r="O79" s="171"/>
      <c r="P79" s="171"/>
    </row>
    <row r="80" spans="1:16">
      <c r="A80" s="8"/>
      <c r="B80" s="97"/>
      <c r="L80" s="171"/>
      <c r="M80" s="172"/>
      <c r="N80" s="171"/>
      <c r="O80" s="171"/>
      <c r="P80" s="171"/>
    </row>
    <row r="81" spans="1:16">
      <c r="B81" s="56"/>
      <c r="L81" s="171"/>
      <c r="M81" s="172"/>
      <c r="N81" s="171"/>
      <c r="O81" s="171"/>
      <c r="P81" s="171"/>
    </row>
    <row r="82" spans="1:16">
      <c r="B82" s="56"/>
      <c r="L82" s="171"/>
      <c r="M82" s="172"/>
      <c r="N82" s="171"/>
      <c r="O82" s="171"/>
      <c r="P82" s="171"/>
    </row>
    <row r="83" spans="1:16">
      <c r="B83" s="56"/>
      <c r="L83" s="171"/>
      <c r="M83" s="172"/>
      <c r="N83" s="171"/>
      <c r="O83" s="171"/>
      <c r="P83" s="171"/>
    </row>
    <row r="84" spans="1:16">
      <c r="B84" s="56"/>
      <c r="L84" s="171"/>
      <c r="M84" s="172"/>
      <c r="N84" s="171"/>
      <c r="O84" s="171"/>
      <c r="P84" s="171"/>
    </row>
    <row r="85" spans="1:16">
      <c r="B85" s="56"/>
      <c r="L85" s="171"/>
      <c r="M85" s="172"/>
      <c r="N85" s="171"/>
      <c r="O85" s="171"/>
      <c r="P85" s="171"/>
    </row>
    <row r="86" spans="1:16">
      <c r="B86" s="56"/>
      <c r="L86" s="171"/>
      <c r="M86" s="172"/>
      <c r="N86" s="171"/>
      <c r="O86" s="171"/>
      <c r="P86" s="171"/>
    </row>
    <row r="87" spans="1:16">
      <c r="B87" s="56"/>
      <c r="L87" s="171"/>
      <c r="M87" s="172"/>
      <c r="N87" s="171"/>
      <c r="O87" s="171"/>
      <c r="P87" s="171"/>
    </row>
    <row r="88" spans="1:16">
      <c r="B88" s="56"/>
      <c r="L88" s="171"/>
      <c r="M88" s="172"/>
      <c r="N88" s="171"/>
      <c r="O88" s="171"/>
      <c r="P88" s="171"/>
    </row>
    <row r="89" spans="1:16">
      <c r="B89" s="56"/>
      <c r="L89" s="171"/>
      <c r="M89" s="172"/>
      <c r="N89" s="171"/>
      <c r="O89" s="171"/>
      <c r="P89" s="171"/>
    </row>
    <row r="90" spans="1:16">
      <c r="B90" s="56"/>
      <c r="L90" s="171"/>
      <c r="M90" s="172"/>
      <c r="N90" s="171"/>
      <c r="O90" s="171"/>
      <c r="P90" s="171"/>
    </row>
    <row r="91" spans="1:16">
      <c r="B91" s="56"/>
      <c r="L91" s="171"/>
      <c r="M91" s="172"/>
      <c r="N91" s="171"/>
      <c r="O91" s="171"/>
      <c r="P91" s="171"/>
    </row>
    <row r="92" spans="1:16">
      <c r="B92" s="56"/>
      <c r="L92" s="171"/>
      <c r="M92" s="172"/>
      <c r="N92" s="171"/>
      <c r="O92" s="171"/>
      <c r="P92" s="171"/>
    </row>
    <row r="93" spans="1:16">
      <c r="B93" s="56"/>
      <c r="L93" s="171"/>
      <c r="M93" s="172"/>
      <c r="N93" s="171"/>
      <c r="O93" s="171"/>
      <c r="P93" s="171"/>
    </row>
    <row r="94" spans="1:16">
      <c r="A94" s="8"/>
      <c r="B94" s="97"/>
      <c r="L94" s="94"/>
      <c r="M94" s="95"/>
      <c r="N94" s="94"/>
      <c r="O94" s="94"/>
      <c r="P94" s="94"/>
    </row>
    <row r="95" spans="1:16">
      <c r="B95" s="56"/>
    </row>
    <row r="96" spans="1:16">
      <c r="A96" s="8"/>
      <c r="B96" s="97"/>
    </row>
    <row r="97" spans="2:2">
      <c r="B97" s="56"/>
    </row>
  </sheetData>
  <sheetProtection formatColumns="0" formatRows="0"/>
  <conditionalFormatting sqref="L69 N69">
    <cfRule type="cellIs" dxfId="259" priority="29" operator="notEqual">
      <formula>0</formula>
    </cfRule>
    <cfRule type="cellIs" dxfId="258" priority="30" operator="equal">
      <formula>0</formula>
    </cfRule>
  </conditionalFormatting>
  <conditionalFormatting sqref="F11:G11 N62 N17:N18 N11:N15 L16 F17:G17 N24:N30 N37:N45 N52:N55">
    <cfRule type="containsBlanks" dxfId="257" priority="25">
      <formula>LEN(TRIM(F11))=0</formula>
    </cfRule>
    <cfRule type="cellIs" dxfId="256" priority="26" operator="notEqual">
      <formula>0</formula>
    </cfRule>
  </conditionalFormatting>
  <conditionalFormatting sqref="N11">
    <cfRule type="cellIs" dxfId="255" priority="24" operator="notEqual">
      <formula>N20</formula>
    </cfRule>
  </conditionalFormatting>
  <conditionalFormatting sqref="O69">
    <cfRule type="cellIs" dxfId="254" priority="20" operator="notEqual">
      <formula>0</formula>
    </cfRule>
    <cfRule type="cellIs" dxfId="253" priority="21" operator="equal">
      <formula>0</formula>
    </cfRule>
  </conditionalFormatting>
  <conditionalFormatting sqref="K11:K15 K17:K18">
    <cfRule type="containsBlanks" dxfId="252" priority="18">
      <formula>LEN(TRIM(K11))=0</formula>
    </cfRule>
    <cfRule type="cellIs" dxfId="251" priority="19" operator="notEqual">
      <formula>0</formula>
    </cfRule>
  </conditionalFormatting>
  <conditionalFormatting sqref="K11:K15 K17:K18">
    <cfRule type="cellIs" dxfId="250" priority="17" operator="notEqual">
      <formula>K20</formula>
    </cfRule>
  </conditionalFormatting>
  <conditionalFormatting sqref="K16">
    <cfRule type="containsBlanks" dxfId="249" priority="15">
      <formula>LEN(TRIM(K16))=0</formula>
    </cfRule>
    <cfRule type="cellIs" dxfId="248" priority="16" operator="notEqual">
      <formula>0</formula>
    </cfRule>
  </conditionalFormatting>
  <conditionalFormatting sqref="K52 K37 K24">
    <cfRule type="containsBlanks" dxfId="247" priority="13">
      <formula>LEN(TRIM(K24))=0</formula>
    </cfRule>
    <cfRule type="cellIs" dxfId="246" priority="14" operator="notEqual">
      <formula>0</formula>
    </cfRule>
  </conditionalFormatting>
  <conditionalFormatting sqref="K52 K37 K24">
    <cfRule type="cellIs" dxfId="245" priority="12" operator="notEqual">
      <formula>K33</formula>
    </cfRule>
  </conditionalFormatting>
  <conditionalFormatting sqref="K53:K55 K38:K45 K25:K30">
    <cfRule type="containsBlanks" dxfId="244" priority="10">
      <formula>LEN(TRIM(K25))=0</formula>
    </cfRule>
    <cfRule type="cellIs" dxfId="243" priority="11" operator="notEqual">
      <formula>0</formula>
    </cfRule>
  </conditionalFormatting>
  <conditionalFormatting sqref="K53:K55 K38:K45 K25:K30">
    <cfRule type="cellIs" dxfId="242" priority="9" operator="notEqual">
      <formula>K34</formula>
    </cfRule>
  </conditionalFormatting>
  <conditionalFormatting sqref="N24">
    <cfRule type="cellIs" dxfId="241" priority="8" operator="notEqual">
      <formula>N33</formula>
    </cfRule>
  </conditionalFormatting>
  <conditionalFormatting sqref="N37">
    <cfRule type="cellIs" dxfId="240" priority="7" operator="notEqual">
      <formula>N46</formula>
    </cfRule>
  </conditionalFormatting>
  <conditionalFormatting sqref="N52">
    <cfRule type="cellIs" dxfId="239" priority="6" operator="notEqual">
      <formula>N61</formula>
    </cfRule>
  </conditionalFormatting>
  <conditionalFormatting sqref="J69">
    <cfRule type="cellIs" dxfId="238" priority="4" operator="notEqual">
      <formula>0</formula>
    </cfRule>
    <cfRule type="cellIs" dxfId="237" priority="5" operator="equal">
      <formula>0</formula>
    </cfRule>
  </conditionalFormatting>
  <conditionalFormatting sqref="J62 J16">
    <cfRule type="containsBlanks" dxfId="236" priority="2">
      <formula>LEN(TRIM(J16))=0</formula>
    </cfRule>
    <cfRule type="cellIs" dxfId="235" priority="3" operator="notEqual">
      <formula>0</formula>
    </cfRule>
  </conditionalFormatting>
  <conditionalFormatting sqref="L62">
    <cfRule type="cellIs" dxfId="234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7" hidden="1" customWidth="1"/>
    <col min="10" max="11" width="16" style="7" customWidth="1"/>
    <col min="12" max="12" width="16" style="4" customWidth="1"/>
    <col min="13" max="13" width="0.7109375" style="7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407" t="s">
        <v>118</v>
      </c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"/>
    </row>
    <row r="2" spans="1:16">
      <c r="B2" s="2"/>
      <c r="C2" s="407" t="s">
        <v>0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5"/>
    </row>
    <row r="3" spans="1:16" ht="12.75" customHeight="1">
      <c r="B3" s="2"/>
      <c r="C3" s="408" t="s">
        <v>1</v>
      </c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417" t="s">
        <v>2</v>
      </c>
    </row>
    <row r="4" spans="1:16">
      <c r="B4" s="2"/>
      <c r="C4" s="409" t="s">
        <v>315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18" t="s">
        <v>316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22" t="s">
        <v>4</v>
      </c>
      <c r="K6" s="394"/>
      <c r="L6" s="398" t="s">
        <v>4</v>
      </c>
      <c r="M6" s="16"/>
      <c r="N6" s="17" t="s">
        <v>5</v>
      </c>
      <c r="O6" s="17" t="s">
        <v>6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300</v>
      </c>
      <c r="K7" s="130" t="s">
        <v>301</v>
      </c>
      <c r="L7" s="19"/>
      <c r="M7" s="20"/>
      <c r="N7" s="21" t="s">
        <v>132</v>
      </c>
      <c r="O7" s="21"/>
      <c r="P7" s="22"/>
    </row>
    <row r="8" spans="1:16">
      <c r="C8" s="23" t="s">
        <v>8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9</v>
      </c>
      <c r="B9" s="26" t="s">
        <v>10</v>
      </c>
      <c r="C9" s="10" t="s">
        <v>11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12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15</v>
      </c>
      <c r="B11" s="27" t="s">
        <v>16</v>
      </c>
      <c r="C11" s="28"/>
      <c r="D11" s="32" t="s">
        <v>17</v>
      </c>
      <c r="E11" s="28"/>
      <c r="F11" s="395">
        <v>8383760.6900000004</v>
      </c>
      <c r="G11" s="395"/>
      <c r="H11" s="33"/>
      <c r="I11" s="29"/>
      <c r="J11" s="162">
        <v>13120393.859999999</v>
      </c>
      <c r="K11" s="127">
        <v>0</v>
      </c>
      <c r="L11" s="131">
        <v>13120393.859999999</v>
      </c>
      <c r="M11" s="128"/>
      <c r="N11" s="127">
        <v>0</v>
      </c>
      <c r="O11" s="132">
        <v>13120394</v>
      </c>
      <c r="P11" s="34"/>
    </row>
    <row r="12" spans="1:16" s="31" customFormat="1">
      <c r="A12" s="1" t="s">
        <v>18</v>
      </c>
      <c r="B12" s="27" t="s">
        <v>19</v>
      </c>
      <c r="C12" s="28"/>
      <c r="D12" s="29" t="s">
        <v>20</v>
      </c>
      <c r="E12" s="10"/>
      <c r="F12" s="35"/>
      <c r="G12" s="36"/>
      <c r="H12" s="11"/>
      <c r="I12" s="28"/>
      <c r="J12" s="133">
        <v>756523.36</v>
      </c>
      <c r="K12" s="37">
        <v>0</v>
      </c>
      <c r="L12" s="134">
        <v>756523.36</v>
      </c>
      <c r="M12" s="129"/>
      <c r="N12" s="37">
        <v>0</v>
      </c>
      <c r="O12" s="135">
        <v>756523</v>
      </c>
      <c r="P12" s="38"/>
    </row>
    <row r="13" spans="1:16" s="31" customFormat="1">
      <c r="A13" s="1" t="s">
        <v>21</v>
      </c>
      <c r="B13" s="27" t="s">
        <v>19</v>
      </c>
      <c r="C13" s="28"/>
      <c r="D13" s="29" t="s">
        <v>22</v>
      </c>
      <c r="E13" s="10"/>
      <c r="F13" s="35"/>
      <c r="G13" s="35"/>
      <c r="H13" s="10"/>
      <c r="I13" s="28"/>
      <c r="J13" s="133">
        <v>877868.08</v>
      </c>
      <c r="K13" s="37">
        <v>0</v>
      </c>
      <c r="L13" s="134">
        <v>877868.08</v>
      </c>
      <c r="M13" s="129"/>
      <c r="N13" s="37">
        <v>0</v>
      </c>
      <c r="O13" s="135">
        <v>877868</v>
      </c>
      <c r="P13" s="38"/>
    </row>
    <row r="14" spans="1:16" s="31" customFormat="1">
      <c r="A14" s="1" t="s">
        <v>23</v>
      </c>
      <c r="B14" s="27" t="s">
        <v>19</v>
      </c>
      <c r="C14" s="28"/>
      <c r="D14" s="29" t="s">
        <v>24</v>
      </c>
      <c r="E14" s="10"/>
      <c r="F14" s="35"/>
      <c r="G14" s="35"/>
      <c r="H14" s="10"/>
      <c r="I14" s="28"/>
      <c r="J14" s="133">
        <v>31023.34</v>
      </c>
      <c r="K14" s="37">
        <v>0</v>
      </c>
      <c r="L14" s="134">
        <v>31023.34</v>
      </c>
      <c r="M14" s="129"/>
      <c r="N14" s="37">
        <v>0</v>
      </c>
      <c r="O14" s="135">
        <v>31023</v>
      </c>
      <c r="P14" s="38"/>
    </row>
    <row r="15" spans="1:16" s="31" customFormat="1">
      <c r="A15" s="1" t="s">
        <v>25</v>
      </c>
      <c r="B15" s="27" t="s">
        <v>16</v>
      </c>
      <c r="C15" s="28"/>
      <c r="D15" s="29" t="s">
        <v>26</v>
      </c>
      <c r="E15" s="10"/>
      <c r="F15" s="35"/>
      <c r="G15" s="35"/>
      <c r="H15" s="28"/>
      <c r="I15" s="28"/>
      <c r="J15" s="133">
        <v>710448.54999999993</v>
      </c>
      <c r="K15" s="37">
        <v>0</v>
      </c>
      <c r="L15" s="134">
        <v>710448.54999999993</v>
      </c>
      <c r="M15" s="129"/>
      <c r="N15" s="37">
        <v>0</v>
      </c>
      <c r="O15" s="135">
        <v>710449</v>
      </c>
      <c r="P15" s="38"/>
    </row>
    <row r="16" spans="1:16" s="31" customFormat="1">
      <c r="A16" s="39"/>
      <c r="B16" s="40"/>
      <c r="C16" s="28"/>
      <c r="D16" s="29" t="s">
        <v>27</v>
      </c>
      <c r="E16" s="10"/>
      <c r="F16" s="41"/>
      <c r="G16" s="36"/>
      <c r="H16" s="42"/>
      <c r="I16" s="28"/>
      <c r="J16" s="163"/>
      <c r="K16" s="136">
        <v>0</v>
      </c>
      <c r="L16" s="137"/>
      <c r="M16" s="129"/>
      <c r="N16" s="28"/>
      <c r="O16" s="135"/>
      <c r="P16" s="30"/>
    </row>
    <row r="17" spans="1:16" s="31" customFormat="1">
      <c r="A17" s="39" t="s">
        <v>28</v>
      </c>
      <c r="B17" s="40" t="s">
        <v>16</v>
      </c>
      <c r="C17" s="28"/>
      <c r="D17" s="32" t="s">
        <v>17</v>
      </c>
      <c r="E17" s="28"/>
      <c r="F17" s="395">
        <v>0</v>
      </c>
      <c r="G17" s="395"/>
      <c r="H17" s="42"/>
      <c r="I17" s="28"/>
      <c r="J17" s="133">
        <v>479752.4</v>
      </c>
      <c r="K17" s="37">
        <v>0</v>
      </c>
      <c r="L17" s="134">
        <v>479752.4</v>
      </c>
      <c r="M17" s="129"/>
      <c r="N17" s="37">
        <v>0</v>
      </c>
      <c r="O17" s="135">
        <v>479752</v>
      </c>
      <c r="P17" s="38"/>
    </row>
    <row r="18" spans="1:16" s="31" customFormat="1">
      <c r="A18" s="39" t="s">
        <v>29</v>
      </c>
      <c r="B18" s="43" t="s">
        <v>30</v>
      </c>
      <c r="C18" s="28"/>
      <c r="D18" s="44" t="s">
        <v>31</v>
      </c>
      <c r="E18" s="10"/>
      <c r="F18" s="10"/>
      <c r="G18" s="10"/>
      <c r="H18" s="10"/>
      <c r="I18" s="29"/>
      <c r="J18" s="138">
        <v>1443216.9700000002</v>
      </c>
      <c r="K18" s="45">
        <v>0</v>
      </c>
      <c r="L18" s="139">
        <v>1443216.9700000002</v>
      </c>
      <c r="M18" s="129"/>
      <c r="N18" s="45">
        <v>2661733</v>
      </c>
      <c r="O18" s="140">
        <v>4104950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2"/>
      <c r="M19" s="47"/>
      <c r="N19" s="47"/>
      <c r="O19" s="141"/>
      <c r="P19" s="48"/>
    </row>
    <row r="20" spans="1:16" s="31" customFormat="1" ht="13.5" thickBot="1">
      <c r="A20" s="39" t="s">
        <v>32</v>
      </c>
      <c r="B20" s="43"/>
      <c r="C20" s="28"/>
      <c r="D20" s="50" t="s">
        <v>33</v>
      </c>
      <c r="E20" s="28"/>
      <c r="F20" s="10"/>
      <c r="G20" s="10"/>
      <c r="H20" s="10"/>
      <c r="I20" s="11"/>
      <c r="J20" s="164">
        <v>17419226.559999999</v>
      </c>
      <c r="K20" s="142">
        <v>0</v>
      </c>
      <c r="L20" s="143">
        <v>17419226</v>
      </c>
      <c r="M20" s="52"/>
      <c r="N20" s="142">
        <v>2661733</v>
      </c>
      <c r="O20" s="144">
        <v>20080959</v>
      </c>
      <c r="P20" s="53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45"/>
      <c r="K21" s="11"/>
      <c r="L21" s="145"/>
      <c r="M21" s="13"/>
      <c r="N21" s="13"/>
      <c r="O21" s="128"/>
      <c r="P21" s="14"/>
    </row>
    <row r="22" spans="1:16" s="31" customFormat="1">
      <c r="A22" s="54"/>
      <c r="B22" s="55"/>
      <c r="C22" s="23" t="s">
        <v>34</v>
      </c>
      <c r="D22" s="10"/>
      <c r="E22" s="10"/>
      <c r="F22" s="10"/>
      <c r="G22" s="10"/>
      <c r="H22" s="10"/>
      <c r="I22" s="11"/>
      <c r="J22" s="146"/>
      <c r="K22" s="11"/>
      <c r="L22" s="146"/>
      <c r="M22" s="13"/>
      <c r="N22" s="12"/>
      <c r="O22" s="147"/>
      <c r="P22" s="14"/>
    </row>
    <row r="23" spans="1:16" s="31" customFormat="1">
      <c r="A23" s="39"/>
      <c r="B23" s="40"/>
      <c r="C23" s="10" t="s">
        <v>35</v>
      </c>
      <c r="D23" s="10"/>
      <c r="E23" s="10"/>
      <c r="F23" s="10"/>
      <c r="G23" s="28"/>
      <c r="H23" s="10"/>
      <c r="I23" s="11"/>
      <c r="J23" s="146"/>
      <c r="K23" s="11"/>
      <c r="L23" s="146"/>
      <c r="M23" s="13"/>
      <c r="N23" s="12"/>
      <c r="O23" s="147"/>
      <c r="P23" s="14"/>
    </row>
    <row r="24" spans="1:16" s="31" customFormat="1">
      <c r="A24" s="8" t="s">
        <v>36</v>
      </c>
      <c r="B24" s="56" t="s">
        <v>37</v>
      </c>
      <c r="C24" s="32"/>
      <c r="D24" s="29" t="s">
        <v>38</v>
      </c>
      <c r="E24" s="10"/>
      <c r="F24" s="10"/>
      <c r="G24" s="28"/>
      <c r="H24" s="10"/>
      <c r="I24" s="11"/>
      <c r="J24" s="165">
        <v>42125258.049999997</v>
      </c>
      <c r="K24" s="127">
        <v>0</v>
      </c>
      <c r="L24" s="148">
        <v>42125258.049999997</v>
      </c>
      <c r="M24" s="129"/>
      <c r="N24" s="127">
        <v>0</v>
      </c>
      <c r="O24" s="132">
        <v>42125258</v>
      </c>
      <c r="P24" s="38"/>
    </row>
    <row r="25" spans="1:16" s="31" customFormat="1">
      <c r="A25" s="1" t="s">
        <v>39</v>
      </c>
      <c r="B25" s="56" t="s">
        <v>37</v>
      </c>
      <c r="C25" s="32"/>
      <c r="D25" s="29" t="s">
        <v>40</v>
      </c>
      <c r="E25" s="10"/>
      <c r="F25" s="10"/>
      <c r="G25" s="28"/>
      <c r="H25" s="10"/>
      <c r="I25" s="11"/>
      <c r="J25" s="133">
        <v>16333918.329999998</v>
      </c>
      <c r="K25" s="37">
        <v>0</v>
      </c>
      <c r="L25" s="134">
        <v>16333918.329999998</v>
      </c>
      <c r="M25" s="129"/>
      <c r="N25" s="37">
        <v>704043</v>
      </c>
      <c r="O25" s="135">
        <v>17037961</v>
      </c>
      <c r="P25" s="38"/>
    </row>
    <row r="26" spans="1:16" s="31" customFormat="1">
      <c r="A26" s="8" t="s">
        <v>41</v>
      </c>
      <c r="B26" s="27" t="s">
        <v>37</v>
      </c>
      <c r="C26" s="32"/>
      <c r="D26" s="29" t="s">
        <v>42</v>
      </c>
      <c r="E26" s="10"/>
      <c r="F26" s="10"/>
      <c r="G26" s="28"/>
      <c r="H26" s="10"/>
      <c r="I26" s="11"/>
      <c r="J26" s="133">
        <v>3703952.7699999996</v>
      </c>
      <c r="K26" s="37">
        <v>0</v>
      </c>
      <c r="L26" s="134">
        <v>3703952.7699999996</v>
      </c>
      <c r="M26" s="129"/>
      <c r="N26" s="37">
        <v>12840</v>
      </c>
      <c r="O26" s="135">
        <v>3716793</v>
      </c>
      <c r="P26" s="38"/>
    </row>
    <row r="27" spans="1:16" s="31" customFormat="1">
      <c r="A27" s="1" t="s">
        <v>43</v>
      </c>
      <c r="B27" s="56" t="s">
        <v>37</v>
      </c>
      <c r="C27" s="32"/>
      <c r="D27" s="29" t="s">
        <v>44</v>
      </c>
      <c r="E27" s="10"/>
      <c r="F27" s="10"/>
      <c r="G27" s="28"/>
      <c r="H27" s="10"/>
      <c r="I27" s="11"/>
      <c r="J27" s="133">
        <v>9378500.6600000001</v>
      </c>
      <c r="K27" s="37">
        <v>0</v>
      </c>
      <c r="L27" s="134">
        <v>9378500.6600000001</v>
      </c>
      <c r="M27" s="129"/>
      <c r="N27" s="37">
        <v>756865</v>
      </c>
      <c r="O27" s="135">
        <v>10135366</v>
      </c>
      <c r="P27" s="38"/>
    </row>
    <row r="28" spans="1:16" s="31" customFormat="1">
      <c r="A28" s="8" t="s">
        <v>45</v>
      </c>
      <c r="B28" s="27" t="s">
        <v>37</v>
      </c>
      <c r="C28" s="32"/>
      <c r="D28" s="29" t="s">
        <v>46</v>
      </c>
      <c r="E28" s="10"/>
      <c r="F28" s="10"/>
      <c r="G28" s="28"/>
      <c r="H28" s="10"/>
      <c r="I28" s="11"/>
      <c r="J28" s="133">
        <v>3692609.25</v>
      </c>
      <c r="K28" s="37">
        <v>0</v>
      </c>
      <c r="L28" s="134">
        <v>3692609.25</v>
      </c>
      <c r="M28" s="129"/>
      <c r="N28" s="37">
        <v>1397058</v>
      </c>
      <c r="O28" s="135">
        <v>5089667</v>
      </c>
      <c r="P28" s="38"/>
    </row>
    <row r="29" spans="1:16" s="31" customFormat="1">
      <c r="A29" s="1" t="s">
        <v>47</v>
      </c>
      <c r="B29" s="27" t="s">
        <v>37</v>
      </c>
      <c r="C29" s="32"/>
      <c r="D29" s="29" t="s">
        <v>48</v>
      </c>
      <c r="E29" s="10"/>
      <c r="F29" s="10"/>
      <c r="G29" s="28"/>
      <c r="H29" s="10"/>
      <c r="I29" s="11"/>
      <c r="J29" s="133">
        <v>6958930.0600000005</v>
      </c>
      <c r="K29" s="37">
        <v>0</v>
      </c>
      <c r="L29" s="134">
        <v>6958930.0600000005</v>
      </c>
      <c r="M29" s="129"/>
      <c r="N29" s="37">
        <v>289858</v>
      </c>
      <c r="O29" s="135">
        <v>7248788</v>
      </c>
      <c r="P29" s="38"/>
    </row>
    <row r="30" spans="1:16" s="31" customFormat="1">
      <c r="A30" s="8" t="s">
        <v>49</v>
      </c>
      <c r="B30" s="56" t="s">
        <v>50</v>
      </c>
      <c r="C30" s="32"/>
      <c r="D30" s="29" t="s">
        <v>51</v>
      </c>
      <c r="E30" s="10"/>
      <c r="F30" s="10"/>
      <c r="G30" s="28"/>
      <c r="H30" s="10"/>
      <c r="I30" s="11"/>
      <c r="J30" s="138">
        <v>2205543.69</v>
      </c>
      <c r="K30" s="45">
        <v>0</v>
      </c>
      <c r="L30" s="139">
        <v>2205543.69</v>
      </c>
      <c r="M30" s="129"/>
      <c r="N30" s="45">
        <v>21724</v>
      </c>
      <c r="O30" s="140">
        <v>2227268</v>
      </c>
      <c r="P30" s="38"/>
    </row>
    <row r="31" spans="1:16" s="31" customFormat="1">
      <c r="A31" s="1"/>
      <c r="B31" s="56"/>
      <c r="C31" s="32"/>
      <c r="D31" s="29"/>
      <c r="E31" s="10"/>
      <c r="F31" s="10"/>
      <c r="G31" s="28"/>
      <c r="H31" s="10"/>
      <c r="I31" s="11"/>
      <c r="J31" s="166"/>
      <c r="K31" s="11"/>
      <c r="L31" s="145"/>
      <c r="M31" s="57"/>
      <c r="N31" s="57"/>
      <c r="O31" s="128"/>
      <c r="P31" s="58"/>
    </row>
    <row r="32" spans="1:16" s="31" customFormat="1" ht="13.5" thickBot="1">
      <c r="A32" s="1" t="s">
        <v>52</v>
      </c>
      <c r="B32" s="56"/>
      <c r="C32" s="10"/>
      <c r="D32" s="50" t="s">
        <v>53</v>
      </c>
      <c r="E32" s="28"/>
      <c r="F32" s="10"/>
      <c r="G32" s="10"/>
      <c r="H32" s="10"/>
      <c r="I32" s="11"/>
      <c r="J32" s="164">
        <v>84398712.809999987</v>
      </c>
      <c r="K32" s="142">
        <v>0</v>
      </c>
      <c r="L32" s="143">
        <v>84398713</v>
      </c>
      <c r="M32" s="149"/>
      <c r="N32" s="142">
        <v>3182388</v>
      </c>
      <c r="O32" s="144">
        <v>87581101</v>
      </c>
      <c r="P32" s="53"/>
    </row>
    <row r="33" spans="1:16" s="31" customFormat="1" ht="13.5" thickTop="1">
      <c r="A33" s="8"/>
      <c r="B33" s="56"/>
      <c r="C33" s="32"/>
      <c r="D33" s="59"/>
      <c r="E33" s="10"/>
      <c r="F33" s="10"/>
      <c r="G33" s="28"/>
      <c r="H33" s="10"/>
      <c r="I33" s="11"/>
      <c r="J33" s="46"/>
      <c r="K33" s="11"/>
      <c r="L33" s="52"/>
      <c r="M33" s="46"/>
      <c r="N33" s="46"/>
      <c r="O33" s="116"/>
      <c r="P33" s="60"/>
    </row>
    <row r="34" spans="1:16" s="31" customFormat="1">
      <c r="A34" s="1"/>
      <c r="B34" s="56"/>
      <c r="C34" s="10"/>
      <c r="D34" s="50" t="s">
        <v>322</v>
      </c>
      <c r="E34" s="28"/>
      <c r="F34" s="10"/>
      <c r="G34" s="10"/>
      <c r="H34" s="10"/>
      <c r="I34" s="11"/>
      <c r="J34" s="167">
        <v>-66979486.249999985</v>
      </c>
      <c r="K34" s="150">
        <v>0</v>
      </c>
      <c r="L34" s="151">
        <v>-66979487</v>
      </c>
      <c r="M34" s="52"/>
      <c r="N34" s="150">
        <v>-520655</v>
      </c>
      <c r="O34" s="152">
        <v>-67500142</v>
      </c>
      <c r="P34" s="53"/>
    </row>
    <row r="35" spans="1:16" s="31" customFormat="1">
      <c r="A35" s="8"/>
      <c r="B35" s="56"/>
      <c r="C35" s="10"/>
      <c r="D35" s="10"/>
      <c r="E35" s="10"/>
      <c r="F35" s="10"/>
      <c r="G35" s="10"/>
      <c r="H35" s="10"/>
      <c r="I35" s="11"/>
      <c r="J35" s="145"/>
      <c r="K35" s="11"/>
      <c r="L35" s="145"/>
      <c r="M35" s="61"/>
      <c r="N35" s="61"/>
      <c r="O35" s="128"/>
      <c r="P35" s="62"/>
    </row>
    <row r="36" spans="1:16" s="31" customFormat="1">
      <c r="A36" s="1"/>
      <c r="B36" s="56"/>
      <c r="C36" s="23" t="s">
        <v>54</v>
      </c>
      <c r="D36" s="28"/>
      <c r="E36" s="10"/>
      <c r="F36" s="10"/>
      <c r="G36" s="10"/>
      <c r="H36" s="10"/>
      <c r="I36" s="11"/>
      <c r="J36" s="146"/>
      <c r="K36" s="11"/>
      <c r="L36" s="146"/>
      <c r="M36" s="13"/>
      <c r="N36" s="12"/>
      <c r="O36" s="147"/>
      <c r="P36" s="14"/>
    </row>
    <row r="37" spans="1:16" s="31" customFormat="1">
      <c r="A37" s="8" t="s">
        <v>55</v>
      </c>
      <c r="B37" s="56" t="s">
        <v>56</v>
      </c>
      <c r="C37" s="29" t="s">
        <v>57</v>
      </c>
      <c r="D37" s="28"/>
      <c r="E37" s="10"/>
      <c r="F37" s="10"/>
      <c r="G37" s="28"/>
      <c r="H37" s="10"/>
      <c r="I37" s="11"/>
      <c r="J37" s="162">
        <v>35899946.510000005</v>
      </c>
      <c r="K37" s="127">
        <v>0</v>
      </c>
      <c r="L37" s="131">
        <v>35899946.510000005</v>
      </c>
      <c r="M37" s="36"/>
      <c r="N37" s="127">
        <v>0</v>
      </c>
      <c r="O37" s="132">
        <v>35899947</v>
      </c>
      <c r="P37" s="64"/>
    </row>
    <row r="38" spans="1:16" s="31" customFormat="1">
      <c r="A38" s="1" t="s">
        <v>58</v>
      </c>
      <c r="B38" s="56" t="s">
        <v>19</v>
      </c>
      <c r="C38" s="29" t="s">
        <v>59</v>
      </c>
      <c r="D38" s="28"/>
      <c r="E38" s="10"/>
      <c r="F38" s="10"/>
      <c r="G38" s="28"/>
      <c r="H38" s="10"/>
      <c r="I38" s="11"/>
      <c r="J38" s="133">
        <v>22067513.819999997</v>
      </c>
      <c r="K38" s="37">
        <v>0</v>
      </c>
      <c r="L38" s="134">
        <v>22067513.819999997</v>
      </c>
      <c r="M38" s="36"/>
      <c r="N38" s="63">
        <v>0</v>
      </c>
      <c r="O38" s="135">
        <v>22067514</v>
      </c>
      <c r="P38" s="64"/>
    </row>
    <row r="39" spans="1:16" s="31" customFormat="1">
      <c r="A39" s="8" t="s">
        <v>60</v>
      </c>
      <c r="B39" s="56" t="s">
        <v>19</v>
      </c>
      <c r="C39" s="29" t="s">
        <v>61</v>
      </c>
      <c r="D39" s="28"/>
      <c r="E39" s="10"/>
      <c r="F39" s="10"/>
      <c r="G39" s="28"/>
      <c r="H39" s="10"/>
      <c r="I39" s="11"/>
      <c r="J39" s="133">
        <v>4834137.91</v>
      </c>
      <c r="K39" s="37">
        <v>0</v>
      </c>
      <c r="L39" s="134">
        <v>4834137.91</v>
      </c>
      <c r="M39" s="36"/>
      <c r="N39" s="63">
        <v>0</v>
      </c>
      <c r="O39" s="135">
        <v>4834138</v>
      </c>
      <c r="P39" s="64"/>
    </row>
    <row r="40" spans="1:16" s="31" customFormat="1">
      <c r="A40" s="1" t="s">
        <v>62</v>
      </c>
      <c r="B40" s="56" t="s">
        <v>63</v>
      </c>
      <c r="C40" s="29" t="s">
        <v>64</v>
      </c>
      <c r="D40" s="28"/>
      <c r="E40" s="10"/>
      <c r="F40" s="10"/>
      <c r="G40" s="28"/>
      <c r="H40" s="10"/>
      <c r="I40" s="11"/>
      <c r="J40" s="133">
        <v>141262.31000000003</v>
      </c>
      <c r="K40" s="37">
        <v>0</v>
      </c>
      <c r="L40" s="134">
        <v>141262.31000000003</v>
      </c>
      <c r="M40" s="36"/>
      <c r="N40" s="63">
        <v>625964</v>
      </c>
      <c r="O40" s="135">
        <v>767226</v>
      </c>
      <c r="P40" s="64"/>
    </row>
    <row r="41" spans="1:16" s="31" customFormat="1">
      <c r="A41" s="8" t="s">
        <v>65</v>
      </c>
      <c r="B41" s="56" t="s">
        <v>63</v>
      </c>
      <c r="C41" s="153" t="s">
        <v>331</v>
      </c>
      <c r="D41" s="154"/>
      <c r="E41" s="155"/>
      <c r="F41" s="155"/>
      <c r="G41" s="28"/>
      <c r="H41" s="10"/>
      <c r="I41" s="11"/>
      <c r="J41" s="133">
        <v>0</v>
      </c>
      <c r="K41" s="37">
        <v>0</v>
      </c>
      <c r="L41" s="134">
        <v>0</v>
      </c>
      <c r="M41" s="36"/>
      <c r="N41" s="63">
        <v>-1707773</v>
      </c>
      <c r="O41" s="135">
        <v>-1707773</v>
      </c>
      <c r="P41" s="64"/>
    </row>
    <row r="42" spans="1:16" s="31" customFormat="1">
      <c r="A42" s="1" t="s">
        <v>66</v>
      </c>
      <c r="B42" s="56" t="s">
        <v>30</v>
      </c>
      <c r="C42" s="29" t="s">
        <v>67</v>
      </c>
      <c r="D42" s="28"/>
      <c r="E42" s="10"/>
      <c r="F42" s="10"/>
      <c r="G42" s="28"/>
      <c r="H42" s="10"/>
      <c r="I42" s="11"/>
      <c r="J42" s="133">
        <v>55030.15</v>
      </c>
      <c r="K42" s="37">
        <v>0</v>
      </c>
      <c r="L42" s="134">
        <v>55030.15</v>
      </c>
      <c r="M42" s="36"/>
      <c r="N42" s="63">
        <v>0</v>
      </c>
      <c r="O42" s="135">
        <v>55030</v>
      </c>
      <c r="P42" s="64"/>
    </row>
    <row r="43" spans="1:16" s="31" customFormat="1">
      <c r="A43" s="8" t="s">
        <v>68</v>
      </c>
      <c r="B43" s="56" t="s">
        <v>69</v>
      </c>
      <c r="C43" s="29" t="s">
        <v>324</v>
      </c>
      <c r="D43" s="28"/>
      <c r="E43" s="10"/>
      <c r="F43" s="10"/>
      <c r="G43" s="28"/>
      <c r="H43" s="10"/>
      <c r="I43" s="11"/>
      <c r="J43" s="133">
        <v>-26132.400000000001</v>
      </c>
      <c r="K43" s="37">
        <v>0</v>
      </c>
      <c r="L43" s="134">
        <v>-26132.400000000001</v>
      </c>
      <c r="M43" s="36"/>
      <c r="N43" s="63">
        <v>0</v>
      </c>
      <c r="O43" s="135">
        <v>-26132</v>
      </c>
      <c r="P43" s="64"/>
    </row>
    <row r="44" spans="1:16" s="31" customFormat="1">
      <c r="A44" s="1" t="s">
        <v>70</v>
      </c>
      <c r="B44" s="56" t="s">
        <v>37</v>
      </c>
      <c r="C44" s="29" t="s">
        <v>71</v>
      </c>
      <c r="D44" s="28"/>
      <c r="E44" s="28"/>
      <c r="F44" s="28"/>
      <c r="G44" s="28"/>
      <c r="H44" s="28"/>
      <c r="I44" s="28"/>
      <c r="J44" s="133">
        <v>-3220</v>
      </c>
      <c r="K44" s="37">
        <v>0</v>
      </c>
      <c r="L44" s="134">
        <v>-3220</v>
      </c>
      <c r="M44" s="36"/>
      <c r="N44" s="63">
        <v>0</v>
      </c>
      <c r="O44" s="135">
        <v>-3220</v>
      </c>
      <c r="P44" s="64"/>
    </row>
    <row r="45" spans="1:16" s="31" customFormat="1">
      <c r="A45" s="8" t="s">
        <v>72</v>
      </c>
      <c r="B45" s="56" t="s">
        <v>37</v>
      </c>
      <c r="C45" s="29" t="s">
        <v>73</v>
      </c>
      <c r="D45" s="28"/>
      <c r="E45" s="10"/>
      <c r="F45" s="10"/>
      <c r="G45" s="28"/>
      <c r="H45" s="10"/>
      <c r="I45" s="11"/>
      <c r="J45" s="138">
        <v>0</v>
      </c>
      <c r="K45" s="45">
        <v>0</v>
      </c>
      <c r="L45" s="139">
        <v>0</v>
      </c>
      <c r="M45" s="36"/>
      <c r="N45" s="65">
        <v>0</v>
      </c>
      <c r="O45" s="140">
        <v>0</v>
      </c>
      <c r="P45" s="64"/>
    </row>
    <row r="46" spans="1:16" s="31" customFormat="1">
      <c r="A46" s="1"/>
      <c r="B46" s="56"/>
      <c r="C46" s="28"/>
      <c r="D46" s="28"/>
      <c r="E46" s="28"/>
      <c r="F46" s="28"/>
      <c r="G46" s="28"/>
      <c r="H46" s="28"/>
      <c r="I46" s="28"/>
      <c r="J46" s="133"/>
      <c r="K46" s="28"/>
      <c r="L46" s="134"/>
      <c r="M46" s="67"/>
      <c r="N46" s="66"/>
      <c r="O46" s="135"/>
      <c r="P46" s="68"/>
    </row>
    <row r="47" spans="1:16" s="31" customFormat="1">
      <c r="A47" s="39" t="s">
        <v>74</v>
      </c>
      <c r="B47" s="40"/>
      <c r="C47" s="23" t="s">
        <v>75</v>
      </c>
      <c r="D47" s="28"/>
      <c r="E47" s="10"/>
      <c r="F47" s="10"/>
      <c r="G47" s="10"/>
      <c r="H47" s="10"/>
      <c r="I47" s="11"/>
      <c r="J47" s="167">
        <v>62968538.299999997</v>
      </c>
      <c r="K47" s="150">
        <v>0</v>
      </c>
      <c r="L47" s="151">
        <v>62968539</v>
      </c>
      <c r="M47" s="46"/>
      <c r="N47" s="150">
        <v>-1081809</v>
      </c>
      <c r="O47" s="152">
        <v>61886730</v>
      </c>
      <c r="P47" s="53"/>
    </row>
    <row r="48" spans="1:16" s="30" customFormat="1">
      <c r="A48" s="39"/>
      <c r="B48" s="40"/>
      <c r="C48" s="69"/>
      <c r="D48" s="70"/>
      <c r="E48" s="11"/>
      <c r="F48" s="11"/>
      <c r="G48" s="11"/>
      <c r="H48" s="11"/>
      <c r="I48" s="11"/>
      <c r="J48" s="46"/>
      <c r="K48" s="46"/>
      <c r="L48" s="52"/>
      <c r="M48" s="46"/>
      <c r="N48" s="46"/>
      <c r="O48" s="116"/>
      <c r="P48" s="60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33"/>
      <c r="K49" s="28"/>
      <c r="L49" s="134"/>
      <c r="M49" s="28"/>
      <c r="N49" s="28"/>
      <c r="O49" s="135"/>
      <c r="P49" s="30"/>
    </row>
    <row r="50" spans="1:16" s="31" customFormat="1">
      <c r="A50" s="39"/>
      <c r="B50" s="40"/>
      <c r="C50" s="10"/>
      <c r="D50" s="23" t="s">
        <v>76</v>
      </c>
      <c r="E50" s="10"/>
      <c r="F50" s="10"/>
      <c r="G50" s="10"/>
      <c r="H50" s="10"/>
      <c r="I50" s="11"/>
      <c r="J50" s="167">
        <v>-4010947.9499999881</v>
      </c>
      <c r="K50" s="150">
        <v>0</v>
      </c>
      <c r="L50" s="151">
        <v>-4010948</v>
      </c>
      <c r="M50" s="46"/>
      <c r="N50" s="150">
        <v>-1602464</v>
      </c>
      <c r="O50" s="152">
        <v>-5613412</v>
      </c>
      <c r="P50" s="53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45"/>
      <c r="K51" s="11"/>
      <c r="L51" s="145"/>
      <c r="M51" s="13"/>
      <c r="N51" s="13"/>
      <c r="O51" s="128"/>
      <c r="P51" s="14"/>
    </row>
    <row r="52" spans="1:16" s="31" customFormat="1">
      <c r="A52" s="39" t="s">
        <v>77</v>
      </c>
      <c r="B52" s="40" t="s">
        <v>56</v>
      </c>
      <c r="C52" s="29" t="s">
        <v>78</v>
      </c>
      <c r="D52" s="28"/>
      <c r="E52" s="10"/>
      <c r="F52" s="10"/>
      <c r="G52" s="10"/>
      <c r="H52" s="28"/>
      <c r="I52" s="11"/>
      <c r="J52" s="162">
        <v>4788714</v>
      </c>
      <c r="K52" s="127">
        <v>0</v>
      </c>
      <c r="L52" s="131">
        <v>4788714</v>
      </c>
      <c r="M52" s="36"/>
      <c r="N52" s="127">
        <v>0</v>
      </c>
      <c r="O52" s="132">
        <v>4788714</v>
      </c>
      <c r="P52" s="64"/>
    </row>
    <row r="53" spans="1:16" s="31" customFormat="1">
      <c r="A53" s="39" t="s">
        <v>79</v>
      </c>
      <c r="B53" s="40" t="s">
        <v>80</v>
      </c>
      <c r="C53" s="29" t="s">
        <v>81</v>
      </c>
      <c r="D53" s="28"/>
      <c r="E53" s="10"/>
      <c r="F53" s="10"/>
      <c r="G53" s="10"/>
      <c r="H53" s="28"/>
      <c r="I53" s="11"/>
      <c r="J53" s="133">
        <v>2467106.7000000002</v>
      </c>
      <c r="K53" s="37">
        <v>0</v>
      </c>
      <c r="L53" s="134">
        <v>2467106.7000000002</v>
      </c>
      <c r="M53" s="129"/>
      <c r="N53" s="37">
        <v>0</v>
      </c>
      <c r="O53" s="135">
        <v>2467107</v>
      </c>
      <c r="P53" s="38"/>
    </row>
    <row r="54" spans="1:16">
      <c r="A54" s="39" t="s">
        <v>82</v>
      </c>
      <c r="B54" s="40" t="s">
        <v>83</v>
      </c>
      <c r="C54" s="10" t="s">
        <v>84</v>
      </c>
      <c r="D54" s="28"/>
      <c r="E54" s="10"/>
      <c r="F54" s="10"/>
      <c r="G54" s="10"/>
      <c r="H54" s="28"/>
      <c r="I54" s="11"/>
      <c r="J54" s="133">
        <v>0</v>
      </c>
      <c r="K54" s="37">
        <v>0</v>
      </c>
      <c r="L54" s="134">
        <v>0</v>
      </c>
      <c r="M54" s="129"/>
      <c r="N54" s="71">
        <v>311843</v>
      </c>
      <c r="O54" s="135">
        <v>311843</v>
      </c>
      <c r="P54" s="38"/>
    </row>
    <row r="55" spans="1:16">
      <c r="A55" s="39" t="s">
        <v>85</v>
      </c>
      <c r="B55" s="40" t="s">
        <v>83</v>
      </c>
      <c r="C55" s="59" t="s">
        <v>326</v>
      </c>
      <c r="D55" s="28"/>
      <c r="E55" s="10"/>
      <c r="F55" s="10"/>
      <c r="G55" s="10"/>
      <c r="H55" s="28"/>
      <c r="I55" s="11"/>
      <c r="J55" s="138">
        <v>0</v>
      </c>
      <c r="K55" s="45">
        <v>0</v>
      </c>
      <c r="L55" s="139">
        <v>0</v>
      </c>
      <c r="M55" s="129"/>
      <c r="N55" s="45">
        <v>0</v>
      </c>
      <c r="O55" s="140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6"/>
      <c r="K56" s="11"/>
      <c r="L56" s="66"/>
      <c r="M56" s="67"/>
      <c r="N56" s="66"/>
      <c r="O56" s="135"/>
      <c r="P56" s="68"/>
    </row>
    <row r="57" spans="1:16" ht="13.5" thickBot="1">
      <c r="A57" s="54" t="s">
        <v>86</v>
      </c>
      <c r="B57" s="40"/>
      <c r="C57" s="23" t="s">
        <v>87</v>
      </c>
      <c r="D57" s="28"/>
      <c r="E57" s="28"/>
      <c r="F57" s="10"/>
      <c r="G57" s="10"/>
      <c r="H57" s="10"/>
      <c r="I57" s="11"/>
      <c r="J57" s="160">
        <v>7255820.7000000002</v>
      </c>
      <c r="K57" s="142">
        <v>0</v>
      </c>
      <c r="L57" s="144">
        <v>7255821</v>
      </c>
      <c r="M57" s="149"/>
      <c r="N57" s="142">
        <v>311843</v>
      </c>
      <c r="O57" s="144">
        <v>7567664</v>
      </c>
      <c r="P57" s="73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59"/>
      <c r="K58" s="46"/>
      <c r="L58" s="116"/>
      <c r="M58" s="46"/>
      <c r="N58" s="46"/>
      <c r="O58" s="116"/>
      <c r="P58" s="60"/>
    </row>
    <row r="59" spans="1:16">
      <c r="A59" s="54"/>
      <c r="B59" s="40"/>
      <c r="C59" s="50" t="s">
        <v>327</v>
      </c>
      <c r="D59" s="28"/>
      <c r="E59" s="28"/>
      <c r="F59" s="10"/>
      <c r="G59" s="10"/>
      <c r="H59" s="10"/>
      <c r="I59" s="11"/>
      <c r="J59" s="161">
        <v>3244872.7500000121</v>
      </c>
      <c r="K59" s="150">
        <v>0</v>
      </c>
      <c r="L59" s="152">
        <v>3244873</v>
      </c>
      <c r="M59" s="74"/>
      <c r="N59" s="150">
        <v>-1290621</v>
      </c>
      <c r="O59" s="152">
        <v>1954252</v>
      </c>
      <c r="P59" s="73"/>
    </row>
    <row r="60" spans="1:16">
      <c r="A60" s="39"/>
      <c r="B60" s="40"/>
      <c r="C60" s="75"/>
      <c r="D60" s="28"/>
      <c r="E60" s="28"/>
      <c r="F60" s="10"/>
      <c r="G60" s="10"/>
      <c r="H60" s="10"/>
      <c r="I60" s="11"/>
      <c r="J60" s="76"/>
      <c r="K60" s="11"/>
      <c r="L60" s="76"/>
      <c r="M60" s="76"/>
      <c r="N60" s="76"/>
      <c r="O60" s="76"/>
      <c r="P60" s="77"/>
    </row>
    <row r="61" spans="1:16">
      <c r="A61" s="39" t="s">
        <v>88</v>
      </c>
      <c r="B61" s="40"/>
      <c r="C61" s="10" t="s">
        <v>89</v>
      </c>
      <c r="D61" s="28"/>
      <c r="E61" s="10"/>
      <c r="F61" s="10"/>
      <c r="G61" s="10"/>
      <c r="H61" s="10"/>
      <c r="I61" s="11"/>
      <c r="J61" s="78"/>
      <c r="K61" s="11"/>
      <c r="L61" s="78">
        <v>62499218</v>
      </c>
      <c r="M61" s="36"/>
      <c r="N61" s="78">
        <v>28560540</v>
      </c>
      <c r="O61" s="134">
        <v>91059758</v>
      </c>
      <c r="P61" s="79"/>
    </row>
    <row r="62" spans="1:16">
      <c r="A62" s="39" t="s">
        <v>90</v>
      </c>
      <c r="B62" s="40" t="s">
        <v>91</v>
      </c>
      <c r="C62" s="10" t="s">
        <v>92</v>
      </c>
      <c r="D62" s="28"/>
      <c r="E62" s="10"/>
      <c r="F62" s="10"/>
      <c r="G62" s="10"/>
      <c r="H62" s="10"/>
      <c r="I62" s="11"/>
      <c r="J62" s="168"/>
      <c r="K62" s="11"/>
      <c r="L62" s="170">
        <v>0</v>
      </c>
      <c r="M62" s="36"/>
      <c r="N62" s="65"/>
      <c r="O62" s="139">
        <v>0</v>
      </c>
      <c r="P62" s="64"/>
    </row>
    <row r="63" spans="1:16" s="49" customFormat="1">
      <c r="A63" s="39"/>
      <c r="B63" s="40"/>
      <c r="C63" s="29"/>
      <c r="D63" s="29"/>
      <c r="E63" s="29"/>
      <c r="F63" s="29"/>
      <c r="G63" s="29"/>
      <c r="H63" s="80"/>
      <c r="I63" s="29"/>
      <c r="J63" s="115"/>
      <c r="K63" s="29"/>
      <c r="L63" s="74"/>
      <c r="M63" s="81"/>
      <c r="N63" s="81"/>
      <c r="O63" s="81"/>
      <c r="P63" s="82"/>
    </row>
    <row r="64" spans="1:16" s="49" customFormat="1">
      <c r="A64" s="54"/>
      <c r="B64" s="40"/>
      <c r="C64" s="83" t="s">
        <v>93</v>
      </c>
      <c r="D64" s="29"/>
      <c r="E64" s="29"/>
      <c r="F64" s="29"/>
      <c r="G64" s="29"/>
      <c r="H64" s="47"/>
      <c r="I64" s="47"/>
      <c r="J64" s="157"/>
      <c r="K64" s="47"/>
      <c r="L64" s="72">
        <v>62499218</v>
      </c>
      <c r="M64" s="74"/>
      <c r="N64" s="72">
        <v>28560540</v>
      </c>
      <c r="O64" s="72">
        <v>91059758</v>
      </c>
      <c r="P64" s="73"/>
    </row>
    <row r="65" spans="1:16" s="49" customFormat="1">
      <c r="A65" s="39"/>
      <c r="B65" s="40"/>
      <c r="C65" s="29"/>
      <c r="D65" s="29"/>
      <c r="E65" s="29"/>
      <c r="F65" s="29"/>
      <c r="G65" s="29"/>
      <c r="H65" s="84"/>
      <c r="I65" s="29"/>
      <c r="J65" s="84"/>
      <c r="K65" s="29"/>
      <c r="L65" s="84"/>
      <c r="M65" s="47"/>
      <c r="N65" s="47"/>
      <c r="O65" s="47"/>
      <c r="P65" s="48"/>
    </row>
    <row r="66" spans="1:16">
      <c r="A66" s="39"/>
      <c r="B66" s="40"/>
      <c r="C66" s="23" t="s">
        <v>94</v>
      </c>
      <c r="D66" s="28"/>
      <c r="E66" s="10"/>
      <c r="F66" s="10"/>
      <c r="G66" s="10"/>
      <c r="H66" s="10"/>
      <c r="I66" s="85"/>
      <c r="J66" s="169"/>
      <c r="K66" s="85"/>
      <c r="L66" s="72">
        <v>65744091</v>
      </c>
      <c r="M66" s="74"/>
      <c r="N66" s="72">
        <v>27269919</v>
      </c>
      <c r="O66" s="72">
        <v>93014010</v>
      </c>
      <c r="P66" s="34"/>
    </row>
    <row r="67" spans="1:16">
      <c r="A67" s="54"/>
      <c r="B67" s="40"/>
      <c r="C67" s="10"/>
      <c r="D67" s="10"/>
      <c r="E67" s="10"/>
      <c r="F67" s="10"/>
      <c r="G67" s="10"/>
      <c r="H67" s="10"/>
      <c r="I67" s="11"/>
      <c r="J67" s="87"/>
      <c r="K67" s="11"/>
      <c r="L67" s="87"/>
      <c r="M67" s="11"/>
      <c r="N67" s="87"/>
      <c r="O67" s="87"/>
      <c r="P67" s="88"/>
    </row>
    <row r="68" spans="1:16">
      <c r="A68" s="39"/>
      <c r="B68" s="40"/>
      <c r="C68" s="28" t="s">
        <v>95</v>
      </c>
      <c r="D68" s="28"/>
      <c r="E68" s="28"/>
      <c r="F68" s="28"/>
      <c r="G68" s="28"/>
      <c r="H68" s="28"/>
      <c r="I68" s="70"/>
      <c r="J68" s="28"/>
      <c r="K68" s="70"/>
      <c r="L68" s="28"/>
      <c r="M68" s="70"/>
      <c r="N68" s="28"/>
      <c r="O68" s="28"/>
      <c r="P68" s="30"/>
    </row>
    <row r="69" spans="1:16">
      <c r="B69" s="56"/>
      <c r="I69" s="4"/>
      <c r="J69" s="89"/>
      <c r="K69" s="4"/>
      <c r="L69" s="89">
        <v>0</v>
      </c>
      <c r="M69" s="90"/>
      <c r="N69" s="91">
        <v>0</v>
      </c>
      <c r="O69" s="91">
        <v>1</v>
      </c>
      <c r="P69" s="92"/>
    </row>
    <row r="70" spans="1:16">
      <c r="B70" s="56"/>
      <c r="I70" s="93" t="s">
        <v>96</v>
      </c>
      <c r="J70" s="93"/>
      <c r="K70" s="93"/>
      <c r="L70" s="171"/>
      <c r="M70" s="172"/>
      <c r="N70" s="171"/>
      <c r="O70" s="171"/>
      <c r="P70" s="171"/>
    </row>
    <row r="71" spans="1:16">
      <c r="B71" s="56"/>
      <c r="L71" s="171"/>
      <c r="M71" s="172"/>
      <c r="N71" s="171"/>
      <c r="O71" s="171"/>
      <c r="P71" s="171"/>
    </row>
    <row r="72" spans="1:16">
      <c r="B72" s="56"/>
      <c r="L72" s="171"/>
      <c r="M72" s="172"/>
      <c r="N72" s="173"/>
      <c r="O72" s="173"/>
      <c r="P72" s="173"/>
    </row>
    <row r="73" spans="1:16">
      <c r="B73" s="56"/>
      <c r="L73" s="171"/>
      <c r="M73" s="172"/>
      <c r="N73" s="171"/>
      <c r="O73" s="171"/>
      <c r="P73" s="171"/>
    </row>
    <row r="74" spans="1:16">
      <c r="B74" s="56"/>
      <c r="L74" s="171"/>
      <c r="M74" s="172"/>
      <c r="N74" s="171"/>
      <c r="O74" s="171"/>
      <c r="P74" s="171"/>
    </row>
    <row r="75" spans="1:16">
      <c r="B75" s="56"/>
      <c r="L75" s="171"/>
      <c r="M75" s="172"/>
      <c r="N75" s="171"/>
      <c r="O75" s="171"/>
      <c r="P75" s="171"/>
    </row>
    <row r="76" spans="1:16">
      <c r="A76" s="8"/>
      <c r="B76" s="97"/>
      <c r="L76" s="171"/>
      <c r="M76" s="172"/>
      <c r="N76" s="171"/>
      <c r="O76" s="171"/>
      <c r="P76" s="171"/>
    </row>
    <row r="77" spans="1:16">
      <c r="B77" s="56"/>
      <c r="L77" s="171"/>
      <c r="M77" s="172"/>
      <c r="N77" s="171"/>
      <c r="O77" s="171"/>
      <c r="P77" s="171"/>
    </row>
    <row r="78" spans="1:16">
      <c r="A78" s="8"/>
      <c r="B78" s="97"/>
      <c r="L78" s="171"/>
      <c r="M78" s="172"/>
      <c r="N78" s="171"/>
      <c r="O78" s="171"/>
      <c r="P78" s="171"/>
    </row>
    <row r="79" spans="1:16">
      <c r="B79" s="56"/>
      <c r="L79" s="171"/>
      <c r="M79" s="172"/>
      <c r="N79" s="171"/>
      <c r="O79" s="171"/>
      <c r="P79" s="171"/>
    </row>
    <row r="80" spans="1:16">
      <c r="A80" s="8"/>
      <c r="B80" s="97"/>
      <c r="L80" s="171"/>
      <c r="M80" s="172"/>
      <c r="N80" s="171"/>
      <c r="O80" s="171"/>
      <c r="P80" s="171"/>
    </row>
    <row r="81" spans="1:16">
      <c r="B81" s="56"/>
      <c r="L81" s="171"/>
      <c r="M81" s="172"/>
      <c r="N81" s="171"/>
      <c r="O81" s="171"/>
      <c r="P81" s="171"/>
    </row>
    <row r="82" spans="1:16">
      <c r="B82" s="56"/>
      <c r="L82" s="171"/>
      <c r="M82" s="172"/>
      <c r="N82" s="171"/>
      <c r="O82" s="171"/>
      <c r="P82" s="171"/>
    </row>
    <row r="83" spans="1:16">
      <c r="B83" s="56"/>
      <c r="L83" s="171"/>
      <c r="M83" s="172"/>
      <c r="N83" s="171"/>
      <c r="O83" s="171"/>
      <c r="P83" s="171"/>
    </row>
    <row r="84" spans="1:16">
      <c r="B84" s="56"/>
      <c r="L84" s="171"/>
      <c r="M84" s="172"/>
      <c r="N84" s="171"/>
      <c r="O84" s="171"/>
      <c r="P84" s="171"/>
    </row>
    <row r="85" spans="1:16">
      <c r="B85" s="56"/>
      <c r="L85" s="171"/>
      <c r="M85" s="172"/>
      <c r="N85" s="171"/>
      <c r="O85" s="171"/>
      <c r="P85" s="171"/>
    </row>
    <row r="86" spans="1:16">
      <c r="B86" s="56"/>
      <c r="L86" s="171"/>
      <c r="M86" s="172"/>
      <c r="N86" s="171"/>
      <c r="O86" s="171"/>
      <c r="P86" s="171"/>
    </row>
    <row r="87" spans="1:16">
      <c r="B87" s="56"/>
      <c r="L87" s="171"/>
      <c r="M87" s="172"/>
      <c r="N87" s="171"/>
      <c r="O87" s="171"/>
      <c r="P87" s="171"/>
    </row>
    <row r="88" spans="1:16">
      <c r="B88" s="56"/>
      <c r="L88" s="171"/>
      <c r="M88" s="172"/>
      <c r="N88" s="171"/>
      <c r="O88" s="171"/>
      <c r="P88" s="171"/>
    </row>
    <row r="89" spans="1:16">
      <c r="B89" s="56"/>
      <c r="L89" s="171"/>
      <c r="M89" s="172"/>
      <c r="N89" s="171"/>
      <c r="O89" s="171"/>
      <c r="P89" s="171"/>
    </row>
    <row r="90" spans="1:16">
      <c r="B90" s="56"/>
      <c r="L90" s="171"/>
      <c r="M90" s="172"/>
      <c r="N90" s="171"/>
      <c r="O90" s="171"/>
      <c r="P90" s="171"/>
    </row>
    <row r="91" spans="1:16">
      <c r="B91" s="56"/>
      <c r="L91" s="171"/>
      <c r="M91" s="172"/>
      <c r="N91" s="171"/>
      <c r="O91" s="171"/>
      <c r="P91" s="171"/>
    </row>
    <row r="92" spans="1:16">
      <c r="B92" s="56"/>
      <c r="L92" s="171"/>
      <c r="M92" s="172"/>
      <c r="N92" s="171"/>
      <c r="O92" s="171"/>
      <c r="P92" s="171"/>
    </row>
    <row r="93" spans="1:16">
      <c r="B93" s="56"/>
      <c r="L93" s="171"/>
      <c r="M93" s="172"/>
      <c r="N93" s="171"/>
      <c r="O93" s="171"/>
      <c r="P93" s="171"/>
    </row>
    <row r="94" spans="1:16">
      <c r="A94" s="8"/>
      <c r="B94" s="97"/>
      <c r="L94" s="94"/>
      <c r="M94" s="95"/>
      <c r="N94" s="94"/>
      <c r="O94" s="94"/>
      <c r="P94" s="94"/>
    </row>
    <row r="95" spans="1:16">
      <c r="B95" s="56"/>
    </row>
    <row r="96" spans="1:16">
      <c r="A96" s="8"/>
      <c r="B96" s="97"/>
    </row>
    <row r="97" spans="2:2">
      <c r="B97" s="56"/>
    </row>
  </sheetData>
  <sheetProtection formatColumns="0" formatRows="0"/>
  <conditionalFormatting sqref="L69 N69">
    <cfRule type="cellIs" dxfId="233" priority="29" operator="notEqual">
      <formula>0</formula>
    </cfRule>
    <cfRule type="cellIs" dxfId="232" priority="30" operator="equal">
      <formula>0</formula>
    </cfRule>
  </conditionalFormatting>
  <conditionalFormatting sqref="F11:G11 N62 N17:N18 N11:N15 L16 F17:G17 N24:N30 N37:N45 N52:N55">
    <cfRule type="containsBlanks" dxfId="231" priority="25">
      <formula>LEN(TRIM(F11))=0</formula>
    </cfRule>
    <cfRule type="cellIs" dxfId="230" priority="26" operator="notEqual">
      <formula>0</formula>
    </cfRule>
  </conditionalFormatting>
  <conditionalFormatting sqref="N11">
    <cfRule type="cellIs" dxfId="229" priority="24" operator="notEqual">
      <formula>N20</formula>
    </cfRule>
  </conditionalFormatting>
  <conditionalFormatting sqref="O69">
    <cfRule type="cellIs" dxfId="228" priority="20" operator="notEqual">
      <formula>0</formula>
    </cfRule>
    <cfRule type="cellIs" dxfId="227" priority="21" operator="equal">
      <formula>0</formula>
    </cfRule>
  </conditionalFormatting>
  <conditionalFormatting sqref="K11:K15 K17:K18">
    <cfRule type="containsBlanks" dxfId="226" priority="18">
      <formula>LEN(TRIM(K11))=0</formula>
    </cfRule>
    <cfRule type="cellIs" dxfId="225" priority="19" operator="notEqual">
      <formula>0</formula>
    </cfRule>
  </conditionalFormatting>
  <conditionalFormatting sqref="K11:K15 K17:K18">
    <cfRule type="cellIs" dxfId="224" priority="17" operator="notEqual">
      <formula>K20</formula>
    </cfRule>
  </conditionalFormatting>
  <conditionalFormatting sqref="K16">
    <cfRule type="containsBlanks" dxfId="223" priority="15">
      <formula>LEN(TRIM(K16))=0</formula>
    </cfRule>
    <cfRule type="cellIs" dxfId="222" priority="16" operator="notEqual">
      <formula>0</formula>
    </cfRule>
  </conditionalFormatting>
  <conditionalFormatting sqref="K52 K37 K24">
    <cfRule type="containsBlanks" dxfId="221" priority="13">
      <formula>LEN(TRIM(K24))=0</formula>
    </cfRule>
    <cfRule type="cellIs" dxfId="220" priority="14" operator="notEqual">
      <formula>0</formula>
    </cfRule>
  </conditionalFormatting>
  <conditionalFormatting sqref="K52 K37 K24">
    <cfRule type="cellIs" dxfId="219" priority="12" operator="notEqual">
      <formula>K33</formula>
    </cfRule>
  </conditionalFormatting>
  <conditionalFormatting sqref="K53:K55 K38:K45 K25:K30">
    <cfRule type="containsBlanks" dxfId="218" priority="10">
      <formula>LEN(TRIM(K25))=0</formula>
    </cfRule>
    <cfRule type="cellIs" dxfId="217" priority="11" operator="notEqual">
      <formula>0</formula>
    </cfRule>
  </conditionalFormatting>
  <conditionalFormatting sqref="K53:K55 K38:K45 K25:K30">
    <cfRule type="cellIs" dxfId="216" priority="9" operator="notEqual">
      <formula>K34</formula>
    </cfRule>
  </conditionalFormatting>
  <conditionalFormatting sqref="N24">
    <cfRule type="cellIs" dxfId="215" priority="8" operator="notEqual">
      <formula>N33</formula>
    </cfRule>
  </conditionalFormatting>
  <conditionalFormatting sqref="N37">
    <cfRule type="cellIs" dxfId="214" priority="7" operator="notEqual">
      <formula>N46</formula>
    </cfRule>
  </conditionalFormatting>
  <conditionalFormatting sqref="N52">
    <cfRule type="cellIs" dxfId="213" priority="6" operator="notEqual">
      <formula>N61</formula>
    </cfRule>
  </conditionalFormatting>
  <conditionalFormatting sqref="J69">
    <cfRule type="cellIs" dxfId="212" priority="4" operator="notEqual">
      <formula>0</formula>
    </cfRule>
    <cfRule type="cellIs" dxfId="211" priority="5" operator="equal">
      <formula>0</formula>
    </cfRule>
  </conditionalFormatting>
  <conditionalFormatting sqref="J62 J16">
    <cfRule type="containsBlanks" dxfId="210" priority="2">
      <formula>LEN(TRIM(J16))=0</formula>
    </cfRule>
    <cfRule type="cellIs" dxfId="209" priority="3" operator="notEqual">
      <formula>0</formula>
    </cfRule>
  </conditionalFormatting>
  <conditionalFormatting sqref="L62">
    <cfRule type="cellIs" dxfId="208" priority="1" operator="not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119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9922290.6300000008</v>
      </c>
      <c r="G11" s="400"/>
      <c r="H11" s="203"/>
      <c r="I11" s="181"/>
      <c r="J11" s="204">
        <v>13238370.419999998</v>
      </c>
      <c r="K11" s="205">
        <v>0</v>
      </c>
      <c r="L11" s="206">
        <v>13238370.419999998</v>
      </c>
      <c r="M11" s="207"/>
      <c r="N11" s="205">
        <v>0</v>
      </c>
      <c r="O11" s="208">
        <v>13238370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1699188.86</v>
      </c>
      <c r="K12" s="212">
        <v>0</v>
      </c>
      <c r="L12" s="213">
        <v>1699188.86</v>
      </c>
      <c r="M12" s="214"/>
      <c r="N12" s="212">
        <v>0</v>
      </c>
      <c r="O12" s="215">
        <v>1699189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8217799.1799999997</v>
      </c>
      <c r="K13" s="212">
        <v>0</v>
      </c>
      <c r="L13" s="213">
        <v>8217799.1799999997</v>
      </c>
      <c r="M13" s="214"/>
      <c r="N13" s="212">
        <v>0</v>
      </c>
      <c r="O13" s="215">
        <v>8217799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131374.34</v>
      </c>
      <c r="K14" s="212">
        <v>0</v>
      </c>
      <c r="L14" s="213">
        <v>131374.34</v>
      </c>
      <c r="M14" s="214"/>
      <c r="N14" s="212">
        <v>0</v>
      </c>
      <c r="O14" s="215">
        <v>131374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44190.94</v>
      </c>
      <c r="K15" s="212">
        <v>0</v>
      </c>
      <c r="L15" s="213">
        <v>44190.94</v>
      </c>
      <c r="M15" s="214"/>
      <c r="N15" s="212">
        <v>0</v>
      </c>
      <c r="O15" s="215">
        <v>44191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771509.83</v>
      </c>
      <c r="K17" s="212">
        <v>0</v>
      </c>
      <c r="L17" s="213">
        <v>771509.83</v>
      </c>
      <c r="M17" s="214"/>
      <c r="N17" s="212">
        <v>0</v>
      </c>
      <c r="O17" s="215">
        <v>771510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451762.12</v>
      </c>
      <c r="K18" s="226">
        <v>0</v>
      </c>
      <c r="L18" s="227">
        <v>451762.12</v>
      </c>
      <c r="M18" s="214"/>
      <c r="N18" s="226">
        <v>287490</v>
      </c>
      <c r="O18" s="228">
        <v>739252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24554195.689999998</v>
      </c>
      <c r="K20" s="235">
        <v>0</v>
      </c>
      <c r="L20" s="236">
        <v>24554195</v>
      </c>
      <c r="M20" s="229"/>
      <c r="N20" s="235">
        <v>287490</v>
      </c>
      <c r="O20" s="237">
        <v>24841685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46313330.470000006</v>
      </c>
      <c r="K24" s="205">
        <v>0</v>
      </c>
      <c r="L24" s="242">
        <v>46313330.470000006</v>
      </c>
      <c r="M24" s="214"/>
      <c r="N24" s="205">
        <v>796458</v>
      </c>
      <c r="O24" s="208">
        <v>47109788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9677284.4199999999</v>
      </c>
      <c r="K25" s="212">
        <v>-2</v>
      </c>
      <c r="L25" s="213">
        <v>9677282.4199999999</v>
      </c>
      <c r="M25" s="214"/>
      <c r="N25" s="212">
        <v>1253533</v>
      </c>
      <c r="O25" s="215">
        <v>10930815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2487690.62</v>
      </c>
      <c r="K26" s="212">
        <v>0</v>
      </c>
      <c r="L26" s="213">
        <v>2487690.62</v>
      </c>
      <c r="M26" s="214"/>
      <c r="N26" s="212">
        <v>53296</v>
      </c>
      <c r="O26" s="215">
        <v>2540987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10914130.419999998</v>
      </c>
      <c r="K27" s="212">
        <v>0</v>
      </c>
      <c r="L27" s="213">
        <v>10914130.419999998</v>
      </c>
      <c r="M27" s="214"/>
      <c r="N27" s="212">
        <v>501865</v>
      </c>
      <c r="O27" s="215">
        <v>11415995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5392495.7599999998</v>
      </c>
      <c r="K28" s="212">
        <v>0</v>
      </c>
      <c r="L28" s="213">
        <v>5392495.7599999998</v>
      </c>
      <c r="M28" s="214"/>
      <c r="N28" s="212">
        <v>654646</v>
      </c>
      <c r="O28" s="215">
        <v>6047142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5834723.5199999996</v>
      </c>
      <c r="K29" s="212">
        <v>0</v>
      </c>
      <c r="L29" s="213">
        <v>5834723.5199999996</v>
      </c>
      <c r="M29" s="214"/>
      <c r="N29" s="212">
        <v>70665</v>
      </c>
      <c r="O29" s="215">
        <v>5905389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3946749</v>
      </c>
      <c r="K30" s="226">
        <v>0</v>
      </c>
      <c r="L30" s="227">
        <v>3946749</v>
      </c>
      <c r="M30" s="214"/>
      <c r="N30" s="226">
        <v>0</v>
      </c>
      <c r="O30" s="228">
        <v>3946749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84566404.210000008</v>
      </c>
      <c r="K32" s="235">
        <v>-2</v>
      </c>
      <c r="L32" s="236">
        <v>84566402</v>
      </c>
      <c r="M32" s="246"/>
      <c r="N32" s="235">
        <v>3330463</v>
      </c>
      <c r="O32" s="237">
        <v>87896865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-60012208.520000011</v>
      </c>
      <c r="K34" s="250">
        <v>2</v>
      </c>
      <c r="L34" s="251">
        <v>-60012207</v>
      </c>
      <c r="M34" s="229"/>
      <c r="N34" s="250">
        <v>-3042973</v>
      </c>
      <c r="O34" s="252">
        <v>-63055180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31094075.09</v>
      </c>
      <c r="K37" s="205">
        <v>0</v>
      </c>
      <c r="L37" s="206">
        <v>31094075.09</v>
      </c>
      <c r="M37" s="210"/>
      <c r="N37" s="205">
        <v>0</v>
      </c>
      <c r="O37" s="208">
        <v>31094075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0</v>
      </c>
      <c r="K38" s="212">
        <v>0</v>
      </c>
      <c r="L38" s="213">
        <v>0</v>
      </c>
      <c r="M38" s="210"/>
      <c r="N38" s="256">
        <v>0</v>
      </c>
      <c r="O38" s="215">
        <v>0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21712826.460000001</v>
      </c>
      <c r="K39" s="212">
        <v>0</v>
      </c>
      <c r="L39" s="213">
        <v>21712826.460000001</v>
      </c>
      <c r="M39" s="210"/>
      <c r="N39" s="256">
        <v>2300946</v>
      </c>
      <c r="O39" s="215">
        <v>24013772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82118.47</v>
      </c>
      <c r="K40" s="212">
        <v>0</v>
      </c>
      <c r="L40" s="213">
        <v>82118.47</v>
      </c>
      <c r="M40" s="210"/>
      <c r="N40" s="256">
        <v>0</v>
      </c>
      <c r="O40" s="215">
        <v>82118</v>
      </c>
      <c r="P40" s="255"/>
    </row>
    <row r="41" spans="1:16">
      <c r="A41" s="178" t="s">
        <v>65</v>
      </c>
      <c r="B41" s="185" t="s">
        <v>63</v>
      </c>
      <c r="C41" s="257" t="s">
        <v>331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-1663871</v>
      </c>
      <c r="O41" s="215">
        <v>-1663871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6913</v>
      </c>
      <c r="O42" s="215">
        <v>6913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0</v>
      </c>
      <c r="K44" s="212">
        <v>0</v>
      </c>
      <c r="L44" s="213">
        <v>0</v>
      </c>
      <c r="M44" s="210"/>
      <c r="N44" s="256">
        <v>0</v>
      </c>
      <c r="O44" s="215">
        <v>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52889020.019999996</v>
      </c>
      <c r="K47" s="250">
        <v>0</v>
      </c>
      <c r="L47" s="251">
        <v>52889019</v>
      </c>
      <c r="M47" s="182"/>
      <c r="N47" s="250">
        <v>643988</v>
      </c>
      <c r="O47" s="252">
        <v>53533007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-7123188.5000000149</v>
      </c>
      <c r="K50" s="250">
        <v>2</v>
      </c>
      <c r="L50" s="251">
        <v>-7123188</v>
      </c>
      <c r="M50" s="182"/>
      <c r="N50" s="250">
        <v>-2398985</v>
      </c>
      <c r="O50" s="252">
        <v>-9522173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990313</v>
      </c>
      <c r="K52" s="205">
        <v>0</v>
      </c>
      <c r="L52" s="206">
        <v>990313</v>
      </c>
      <c r="M52" s="210"/>
      <c r="N52" s="205">
        <v>0</v>
      </c>
      <c r="O52" s="208">
        <v>990313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2602999.5700000003</v>
      </c>
      <c r="K53" s="212"/>
      <c r="L53" s="213">
        <v>2602999.5700000003</v>
      </c>
      <c r="M53" s="214"/>
      <c r="N53" s="212">
        <v>0</v>
      </c>
      <c r="O53" s="215">
        <v>2603000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/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3593312.5700000003</v>
      </c>
      <c r="K57" s="235">
        <v>0</v>
      </c>
      <c r="L57" s="237">
        <v>3593313</v>
      </c>
      <c r="M57" s="246"/>
      <c r="N57" s="235">
        <v>0</v>
      </c>
      <c r="O57" s="237">
        <v>3593313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-3529875.9300000146</v>
      </c>
      <c r="K59" s="250">
        <v>2</v>
      </c>
      <c r="L59" s="252">
        <v>-3529875</v>
      </c>
      <c r="M59" s="265"/>
      <c r="N59" s="250">
        <v>-2398985</v>
      </c>
      <c r="O59" s="252">
        <v>-5928860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82933216</v>
      </c>
      <c r="M61" s="210"/>
      <c r="N61" s="269">
        <v>33742870</v>
      </c>
      <c r="O61" s="213">
        <v>116676086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82933216</v>
      </c>
      <c r="M64" s="265"/>
      <c r="N64" s="277">
        <v>33742870</v>
      </c>
      <c r="O64" s="277">
        <v>116676086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79403341</v>
      </c>
      <c r="M66" s="265"/>
      <c r="N66" s="277">
        <v>31343885</v>
      </c>
      <c r="O66" s="277">
        <v>110747226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207" priority="29" operator="notEqual">
      <formula>0</formula>
    </cfRule>
    <cfRule type="cellIs" dxfId="206" priority="30" operator="equal">
      <formula>0</formula>
    </cfRule>
  </conditionalFormatting>
  <conditionalFormatting sqref="F11:G11 N62 N17:N18 N11:N15 L16 F17:G17 N24:N30 N37:N45 N52:N55">
    <cfRule type="containsBlanks" dxfId="205" priority="25">
      <formula>LEN(TRIM(F11))=0</formula>
    </cfRule>
    <cfRule type="cellIs" dxfId="204" priority="26" operator="notEqual">
      <formula>0</formula>
    </cfRule>
  </conditionalFormatting>
  <conditionalFormatting sqref="N11">
    <cfRule type="cellIs" dxfId="203" priority="24" operator="notEqual">
      <formula>N20</formula>
    </cfRule>
  </conditionalFormatting>
  <conditionalFormatting sqref="O69">
    <cfRule type="cellIs" dxfId="202" priority="20" operator="notEqual">
      <formula>0</formula>
    </cfRule>
    <cfRule type="cellIs" dxfId="201" priority="21" operator="equal">
      <formula>0</formula>
    </cfRule>
  </conditionalFormatting>
  <conditionalFormatting sqref="K11:K15 K17:K18">
    <cfRule type="containsBlanks" dxfId="200" priority="18">
      <formula>LEN(TRIM(K11))=0</formula>
    </cfRule>
    <cfRule type="cellIs" dxfId="199" priority="19" operator="notEqual">
      <formula>0</formula>
    </cfRule>
  </conditionalFormatting>
  <conditionalFormatting sqref="K11:K15 K17:K18">
    <cfRule type="cellIs" dxfId="198" priority="17" operator="notEqual">
      <formula>K20</formula>
    </cfRule>
  </conditionalFormatting>
  <conditionalFormatting sqref="K16">
    <cfRule type="containsBlanks" dxfId="197" priority="15">
      <formula>LEN(TRIM(K16))=0</formula>
    </cfRule>
    <cfRule type="cellIs" dxfId="196" priority="16" operator="notEqual">
      <formula>0</formula>
    </cfRule>
  </conditionalFormatting>
  <conditionalFormatting sqref="K52 K37 K24">
    <cfRule type="containsBlanks" dxfId="195" priority="13">
      <formula>LEN(TRIM(K24))=0</formula>
    </cfRule>
    <cfRule type="cellIs" dxfId="194" priority="14" operator="notEqual">
      <formula>0</formula>
    </cfRule>
  </conditionalFormatting>
  <conditionalFormatting sqref="K52 K37 K24">
    <cfRule type="cellIs" dxfId="193" priority="12" operator="notEqual">
      <formula>K33</formula>
    </cfRule>
  </conditionalFormatting>
  <conditionalFormatting sqref="K53:K55 K38:K45 K25:K30">
    <cfRule type="containsBlanks" dxfId="192" priority="10">
      <formula>LEN(TRIM(K25))=0</formula>
    </cfRule>
    <cfRule type="cellIs" dxfId="191" priority="11" operator="notEqual">
      <formula>0</formula>
    </cfRule>
  </conditionalFormatting>
  <conditionalFormatting sqref="K53:K55 K38:K45 K25:K30">
    <cfRule type="cellIs" dxfId="190" priority="9" operator="notEqual">
      <formula>K34</formula>
    </cfRule>
  </conditionalFormatting>
  <conditionalFormatting sqref="N24">
    <cfRule type="cellIs" dxfId="189" priority="8" operator="notEqual">
      <formula>N33</formula>
    </cfRule>
  </conditionalFormatting>
  <conditionalFormatting sqref="N37">
    <cfRule type="cellIs" dxfId="188" priority="7" operator="notEqual">
      <formula>N46</formula>
    </cfRule>
  </conditionalFormatting>
  <conditionalFormatting sqref="N52">
    <cfRule type="cellIs" dxfId="187" priority="6" operator="notEqual">
      <formula>N61</formula>
    </cfRule>
  </conditionalFormatting>
  <conditionalFormatting sqref="J69">
    <cfRule type="cellIs" dxfId="186" priority="4" operator="notEqual">
      <formula>0</formula>
    </cfRule>
    <cfRule type="cellIs" dxfId="185" priority="5" operator="equal">
      <formula>0</formula>
    </cfRule>
  </conditionalFormatting>
  <conditionalFormatting sqref="J62 J16">
    <cfRule type="containsBlanks" dxfId="184" priority="2">
      <formula>LEN(TRIM(J16))=0</formula>
    </cfRule>
    <cfRule type="cellIs" dxfId="183" priority="3" operator="notEqual">
      <formula>0</formula>
    </cfRule>
  </conditionalFormatting>
  <conditionalFormatting sqref="L62">
    <cfRule type="cellIs" dxfId="182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123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3379045.02</v>
      </c>
      <c r="G11" s="400"/>
      <c r="H11" s="203"/>
      <c r="I11" s="181"/>
      <c r="J11" s="204">
        <v>9007013.5999999996</v>
      </c>
      <c r="K11" s="205">
        <v>0</v>
      </c>
      <c r="L11" s="206">
        <v>9007013.5999999996</v>
      </c>
      <c r="M11" s="207"/>
      <c r="N11" s="205">
        <v>0</v>
      </c>
      <c r="O11" s="208">
        <v>9007014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849135.87</v>
      </c>
      <c r="K12" s="212">
        <v>0</v>
      </c>
      <c r="L12" s="213">
        <v>849135.87</v>
      </c>
      <c r="M12" s="214"/>
      <c r="N12" s="212">
        <v>0</v>
      </c>
      <c r="O12" s="215">
        <v>849136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548600.26</v>
      </c>
      <c r="K13" s="212">
        <v>0</v>
      </c>
      <c r="L13" s="213">
        <v>548600.26</v>
      </c>
      <c r="M13" s="214"/>
      <c r="N13" s="212">
        <v>0</v>
      </c>
      <c r="O13" s="215">
        <v>548600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52279.199999999997</v>
      </c>
      <c r="K14" s="212">
        <v>0</v>
      </c>
      <c r="L14" s="213">
        <v>52279.199999999997</v>
      </c>
      <c r="M14" s="214"/>
      <c r="N14" s="212">
        <v>0</v>
      </c>
      <c r="O14" s="215">
        <v>52279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0</v>
      </c>
      <c r="K15" s="212">
        <v>0</v>
      </c>
      <c r="L15" s="213">
        <v>0</v>
      </c>
      <c r="M15" s="214"/>
      <c r="N15" s="212">
        <v>0</v>
      </c>
      <c r="O15" s="215">
        <v>0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639797.61</v>
      </c>
      <c r="G17" s="400"/>
      <c r="H17" s="220"/>
      <c r="I17" s="201"/>
      <c r="J17" s="211">
        <v>3153368.9800000004</v>
      </c>
      <c r="K17" s="212">
        <v>0</v>
      </c>
      <c r="L17" s="213">
        <v>3153368.9800000004</v>
      </c>
      <c r="M17" s="214"/>
      <c r="N17" s="212">
        <v>0</v>
      </c>
      <c r="O17" s="215">
        <v>3153369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44342.179999999993</v>
      </c>
      <c r="K18" s="226">
        <v>0</v>
      </c>
      <c r="L18" s="227">
        <v>44342.179999999993</v>
      </c>
      <c r="M18" s="214"/>
      <c r="N18" s="226">
        <v>650586</v>
      </c>
      <c r="O18" s="228">
        <v>694928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13654740.089999998</v>
      </c>
      <c r="K20" s="235">
        <v>0</v>
      </c>
      <c r="L20" s="236">
        <v>13654740</v>
      </c>
      <c r="M20" s="229"/>
      <c r="N20" s="235">
        <v>650586</v>
      </c>
      <c r="O20" s="237">
        <v>14305326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27732491.149999999</v>
      </c>
      <c r="K24" s="205">
        <v>0</v>
      </c>
      <c r="L24" s="242">
        <v>27732491.149999999</v>
      </c>
      <c r="M24" s="214"/>
      <c r="N24" s="205">
        <v>0</v>
      </c>
      <c r="O24" s="208">
        <v>27732491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7157807.21</v>
      </c>
      <c r="K25" s="212">
        <v>0</v>
      </c>
      <c r="L25" s="213">
        <v>7157807.21</v>
      </c>
      <c r="M25" s="214"/>
      <c r="N25" s="212">
        <v>376607</v>
      </c>
      <c r="O25" s="215">
        <v>7534414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1173262.94</v>
      </c>
      <c r="K26" s="212">
        <v>0</v>
      </c>
      <c r="L26" s="213">
        <v>1173262.94</v>
      </c>
      <c r="M26" s="214"/>
      <c r="N26" s="212">
        <v>0</v>
      </c>
      <c r="O26" s="215">
        <v>1173263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3441238.32</v>
      </c>
      <c r="K27" s="212">
        <v>0</v>
      </c>
      <c r="L27" s="213">
        <v>3441238.32</v>
      </c>
      <c r="M27" s="214"/>
      <c r="N27" s="212">
        <v>18600</v>
      </c>
      <c r="O27" s="215">
        <v>3459838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2381754.9</v>
      </c>
      <c r="K28" s="212">
        <v>0</v>
      </c>
      <c r="L28" s="213">
        <v>2381754.9</v>
      </c>
      <c r="M28" s="214"/>
      <c r="N28" s="212">
        <v>204145</v>
      </c>
      <c r="O28" s="215">
        <v>2585900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4927055.7700000005</v>
      </c>
      <c r="K29" s="212">
        <v>0</v>
      </c>
      <c r="L29" s="213">
        <v>4927055.7700000005</v>
      </c>
      <c r="M29" s="214"/>
      <c r="N29" s="212">
        <v>0</v>
      </c>
      <c r="O29" s="215">
        <v>4927056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2228294.7400000002</v>
      </c>
      <c r="K30" s="226">
        <v>0</v>
      </c>
      <c r="L30" s="227">
        <v>2228294.7400000002</v>
      </c>
      <c r="M30" s="214"/>
      <c r="N30" s="226">
        <v>0</v>
      </c>
      <c r="O30" s="228">
        <v>2228295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49041905.030000001</v>
      </c>
      <c r="K32" s="235">
        <v>0</v>
      </c>
      <c r="L32" s="236">
        <v>49041905</v>
      </c>
      <c r="M32" s="246"/>
      <c r="N32" s="235">
        <v>599352</v>
      </c>
      <c r="O32" s="237">
        <v>49641257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333</v>
      </c>
      <c r="E34" s="201"/>
      <c r="F34" s="180"/>
      <c r="G34" s="180"/>
      <c r="H34" s="180"/>
      <c r="I34" s="180"/>
      <c r="J34" s="249">
        <v>-35387164.940000005</v>
      </c>
      <c r="K34" s="250">
        <v>0</v>
      </c>
      <c r="L34" s="251">
        <v>-35387165</v>
      </c>
      <c r="M34" s="229"/>
      <c r="N34" s="250">
        <v>51234</v>
      </c>
      <c r="O34" s="252">
        <v>-35335931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22926797.300000001</v>
      </c>
      <c r="K37" s="205">
        <v>0</v>
      </c>
      <c r="L37" s="206">
        <v>22926797.300000001</v>
      </c>
      <c r="M37" s="210"/>
      <c r="N37" s="205">
        <v>0</v>
      </c>
      <c r="O37" s="208">
        <v>22926797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9977312.1099999994</v>
      </c>
      <c r="K38" s="212">
        <v>0</v>
      </c>
      <c r="L38" s="213">
        <v>9977312.1099999994</v>
      </c>
      <c r="M38" s="210"/>
      <c r="N38" s="256">
        <v>0</v>
      </c>
      <c r="O38" s="215">
        <v>9977312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830513.68</v>
      </c>
      <c r="K39" s="212">
        <v>0</v>
      </c>
      <c r="L39" s="213">
        <v>830513.68</v>
      </c>
      <c r="M39" s="210"/>
      <c r="N39" s="256">
        <v>0</v>
      </c>
      <c r="O39" s="215">
        <v>830514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457127.88999999996</v>
      </c>
      <c r="K40" s="212">
        <v>0</v>
      </c>
      <c r="L40" s="213">
        <v>457127.88999999996</v>
      </c>
      <c r="M40" s="210"/>
      <c r="N40" s="256">
        <v>361398</v>
      </c>
      <c r="O40" s="215">
        <v>818526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442493.96</v>
      </c>
      <c r="K41" s="212">
        <v>0</v>
      </c>
      <c r="L41" s="213">
        <v>442493.96</v>
      </c>
      <c r="M41" s="210"/>
      <c r="N41" s="256">
        <v>0</v>
      </c>
      <c r="O41" s="215">
        <v>442494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31919.22</v>
      </c>
      <c r="K42" s="212">
        <v>1</v>
      </c>
      <c r="L42" s="213">
        <v>31920.22</v>
      </c>
      <c r="M42" s="210"/>
      <c r="N42" s="256">
        <v>0</v>
      </c>
      <c r="O42" s="215">
        <v>31920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4913.49</v>
      </c>
      <c r="K43" s="212">
        <v>0</v>
      </c>
      <c r="L43" s="213">
        <v>4913.49</v>
      </c>
      <c r="M43" s="210"/>
      <c r="N43" s="256">
        <v>0</v>
      </c>
      <c r="O43" s="215">
        <v>4913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0</v>
      </c>
      <c r="K44" s="212">
        <v>0</v>
      </c>
      <c r="L44" s="213">
        <v>0</v>
      </c>
      <c r="M44" s="210"/>
      <c r="N44" s="256">
        <v>0</v>
      </c>
      <c r="O44" s="215">
        <v>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34671077.650000006</v>
      </c>
      <c r="K47" s="250">
        <v>1</v>
      </c>
      <c r="L47" s="251">
        <v>34671078</v>
      </c>
      <c r="M47" s="182"/>
      <c r="N47" s="250">
        <v>361398</v>
      </c>
      <c r="O47" s="252">
        <v>35032476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-716087.28999999911</v>
      </c>
      <c r="K50" s="250">
        <v>1</v>
      </c>
      <c r="L50" s="251">
        <v>-716087</v>
      </c>
      <c r="M50" s="182"/>
      <c r="N50" s="250">
        <v>412632</v>
      </c>
      <c r="O50" s="252">
        <v>-303455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5937889</v>
      </c>
      <c r="K52" s="205">
        <v>0</v>
      </c>
      <c r="L52" s="206">
        <v>5937889</v>
      </c>
      <c r="M52" s="210"/>
      <c r="N52" s="205">
        <v>0</v>
      </c>
      <c r="O52" s="208">
        <v>5937889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1266427.8799999999</v>
      </c>
      <c r="K53" s="212">
        <v>0</v>
      </c>
      <c r="L53" s="213">
        <v>1266427.8799999999</v>
      </c>
      <c r="M53" s="214"/>
      <c r="N53" s="212">
        <v>0</v>
      </c>
      <c r="O53" s="215">
        <v>1266428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7204316.8799999999</v>
      </c>
      <c r="K57" s="235">
        <v>0</v>
      </c>
      <c r="L57" s="237">
        <v>7204317</v>
      </c>
      <c r="M57" s="246"/>
      <c r="N57" s="235">
        <v>0</v>
      </c>
      <c r="O57" s="237">
        <v>7204317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336</v>
      </c>
      <c r="D59" s="201"/>
      <c r="E59" s="201"/>
      <c r="F59" s="180"/>
      <c r="G59" s="180"/>
      <c r="H59" s="180"/>
      <c r="I59" s="180"/>
      <c r="J59" s="264">
        <v>6488229.5900000008</v>
      </c>
      <c r="K59" s="250">
        <v>1</v>
      </c>
      <c r="L59" s="252">
        <v>6488230</v>
      </c>
      <c r="M59" s="265"/>
      <c r="N59" s="250">
        <v>412632</v>
      </c>
      <c r="O59" s="252">
        <v>6900862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54968475</v>
      </c>
      <c r="M61" s="210"/>
      <c r="N61" s="269">
        <v>5563718</v>
      </c>
      <c r="O61" s="213">
        <v>60532193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54968475</v>
      </c>
      <c r="M64" s="265"/>
      <c r="N64" s="277">
        <v>5563718</v>
      </c>
      <c r="O64" s="277">
        <v>60532193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61456705</v>
      </c>
      <c r="M66" s="265"/>
      <c r="N66" s="277">
        <v>5976350</v>
      </c>
      <c r="O66" s="277">
        <v>67433055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-2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181" priority="29" operator="notEqual">
      <formula>0</formula>
    </cfRule>
    <cfRule type="cellIs" dxfId="180" priority="30" operator="equal">
      <formula>0</formula>
    </cfRule>
  </conditionalFormatting>
  <conditionalFormatting sqref="F11:G11 N62 N17:N18 N11:N15 L16 F17:G17 N24:N30 N37:N45 N52:N55">
    <cfRule type="containsBlanks" dxfId="179" priority="25">
      <formula>LEN(TRIM(F11))=0</formula>
    </cfRule>
    <cfRule type="cellIs" dxfId="178" priority="26" operator="notEqual">
      <formula>0</formula>
    </cfRule>
  </conditionalFormatting>
  <conditionalFormatting sqref="N11">
    <cfRule type="cellIs" dxfId="177" priority="24" operator="notEqual">
      <formula>N20</formula>
    </cfRule>
  </conditionalFormatting>
  <conditionalFormatting sqref="O69">
    <cfRule type="cellIs" dxfId="176" priority="20" operator="notEqual">
      <formula>0</formula>
    </cfRule>
    <cfRule type="cellIs" dxfId="175" priority="21" operator="equal">
      <formula>0</formula>
    </cfRule>
  </conditionalFormatting>
  <conditionalFormatting sqref="K11:K15 K17:K18">
    <cfRule type="containsBlanks" dxfId="174" priority="18">
      <formula>LEN(TRIM(K11))=0</formula>
    </cfRule>
    <cfRule type="cellIs" dxfId="173" priority="19" operator="notEqual">
      <formula>0</formula>
    </cfRule>
  </conditionalFormatting>
  <conditionalFormatting sqref="K11:K15 K17:K18">
    <cfRule type="cellIs" dxfId="172" priority="17" operator="notEqual">
      <formula>K20</formula>
    </cfRule>
  </conditionalFormatting>
  <conditionalFormatting sqref="K16">
    <cfRule type="containsBlanks" dxfId="171" priority="15">
      <formula>LEN(TRIM(K16))=0</formula>
    </cfRule>
    <cfRule type="cellIs" dxfId="170" priority="16" operator="notEqual">
      <formula>0</formula>
    </cfRule>
  </conditionalFormatting>
  <conditionalFormatting sqref="K52 K37 K24">
    <cfRule type="containsBlanks" dxfId="169" priority="13">
      <formula>LEN(TRIM(K24))=0</formula>
    </cfRule>
    <cfRule type="cellIs" dxfId="168" priority="14" operator="notEqual">
      <formula>0</formula>
    </cfRule>
  </conditionalFormatting>
  <conditionalFormatting sqref="K52 K37 K24">
    <cfRule type="cellIs" dxfId="167" priority="12" operator="notEqual">
      <formula>K33</formula>
    </cfRule>
  </conditionalFormatting>
  <conditionalFormatting sqref="K53:K55 K38:K45 K25:K30">
    <cfRule type="containsBlanks" dxfId="166" priority="10">
      <formula>LEN(TRIM(K25))=0</formula>
    </cfRule>
    <cfRule type="cellIs" dxfId="165" priority="11" operator="notEqual">
      <formula>0</formula>
    </cfRule>
  </conditionalFormatting>
  <conditionalFormatting sqref="K53:K55 K38:K45 K25:K30">
    <cfRule type="cellIs" dxfId="164" priority="9" operator="notEqual">
      <formula>K34</formula>
    </cfRule>
  </conditionalFormatting>
  <conditionalFormatting sqref="N24">
    <cfRule type="cellIs" dxfId="163" priority="8" operator="notEqual">
      <formula>N33</formula>
    </cfRule>
  </conditionalFormatting>
  <conditionalFormatting sqref="N37">
    <cfRule type="cellIs" dxfId="162" priority="7" operator="notEqual">
      <formula>N46</formula>
    </cfRule>
  </conditionalFormatting>
  <conditionalFormatting sqref="N52">
    <cfRule type="cellIs" dxfId="161" priority="6" operator="notEqual">
      <formula>N61</formula>
    </cfRule>
  </conditionalFormatting>
  <conditionalFormatting sqref="J69">
    <cfRule type="cellIs" dxfId="160" priority="4" operator="notEqual">
      <formula>0</formula>
    </cfRule>
    <cfRule type="cellIs" dxfId="159" priority="5" operator="equal">
      <formula>0</formula>
    </cfRule>
  </conditionalFormatting>
  <conditionalFormatting sqref="J62 J16">
    <cfRule type="containsBlanks" dxfId="158" priority="2">
      <formula>LEN(TRIM(J16))=0</formula>
    </cfRule>
    <cfRule type="cellIs" dxfId="157" priority="3" operator="notEqual">
      <formula>0</formula>
    </cfRule>
  </conditionalFormatting>
  <conditionalFormatting sqref="L62">
    <cfRule type="cellIs" dxfId="156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0" width="21.5703125" style="30" customWidth="1"/>
    <col min="11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124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28749035</v>
      </c>
      <c r="G11" s="400"/>
      <c r="H11" s="203"/>
      <c r="I11" s="181"/>
      <c r="J11" s="204">
        <v>39900218.229999997</v>
      </c>
      <c r="K11" s="205">
        <v>0</v>
      </c>
      <c r="L11" s="206">
        <v>39900218.229999997</v>
      </c>
      <c r="M11" s="207"/>
      <c r="N11" s="205">
        <v>0</v>
      </c>
      <c r="O11" s="208">
        <v>39900218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612104.29</v>
      </c>
      <c r="K12" s="212">
        <v>0</v>
      </c>
      <c r="L12" s="213">
        <v>612104.29</v>
      </c>
      <c r="M12" s="214"/>
      <c r="N12" s="212">
        <v>0</v>
      </c>
      <c r="O12" s="215">
        <v>612104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1485632.16</v>
      </c>
      <c r="K13" s="212">
        <v>0</v>
      </c>
      <c r="L13" s="213">
        <v>1485632.16</v>
      </c>
      <c r="M13" s="214"/>
      <c r="N13" s="212">
        <v>0</v>
      </c>
      <c r="O13" s="215">
        <v>1485632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511060.44</v>
      </c>
      <c r="K14" s="212">
        <v>0</v>
      </c>
      <c r="L14" s="213">
        <v>511060.44</v>
      </c>
      <c r="M14" s="214"/>
      <c r="N14" s="212">
        <v>0</v>
      </c>
      <c r="O14" s="215">
        <v>511060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2077128.22</v>
      </c>
      <c r="K15" s="212">
        <v>0</v>
      </c>
      <c r="L15" s="213">
        <v>2077128.22</v>
      </c>
      <c r="M15" s="214"/>
      <c r="N15" s="212">
        <v>0</v>
      </c>
      <c r="O15" s="215">
        <v>2077128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2565236.5299999998</v>
      </c>
      <c r="K17" s="212">
        <v>0</v>
      </c>
      <c r="L17" s="213">
        <v>2565236.5299999998</v>
      </c>
      <c r="M17" s="214"/>
      <c r="N17" s="212">
        <v>0</v>
      </c>
      <c r="O17" s="215">
        <v>2565237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1850194.6099999999</v>
      </c>
      <c r="K18" s="226">
        <v>237690</v>
      </c>
      <c r="L18" s="227">
        <v>2087884.6099999999</v>
      </c>
      <c r="M18" s="214"/>
      <c r="N18" s="226">
        <v>3576447</v>
      </c>
      <c r="O18" s="228">
        <v>5664332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49001574.479999989</v>
      </c>
      <c r="K20" s="235">
        <v>237690</v>
      </c>
      <c r="L20" s="236">
        <v>49239264</v>
      </c>
      <c r="M20" s="229"/>
      <c r="N20" s="235">
        <v>3576447</v>
      </c>
      <c r="O20" s="237">
        <v>52815711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124666458.77000003</v>
      </c>
      <c r="K24" s="205">
        <v>0</v>
      </c>
      <c r="L24" s="242">
        <v>124666458.77000003</v>
      </c>
      <c r="M24" s="214"/>
      <c r="N24" s="205">
        <v>0</v>
      </c>
      <c r="O24" s="208">
        <v>124666459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39366517.049999997</v>
      </c>
      <c r="K25" s="212">
        <v>0</v>
      </c>
      <c r="L25" s="213">
        <v>39366517.049999997</v>
      </c>
      <c r="M25" s="214"/>
      <c r="N25" s="212">
        <v>3995258</v>
      </c>
      <c r="O25" s="215">
        <v>43361775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6449418.0999999996</v>
      </c>
      <c r="K26" s="212">
        <v>0</v>
      </c>
      <c r="L26" s="213">
        <v>6449418.0999999996</v>
      </c>
      <c r="M26" s="214"/>
      <c r="N26" s="212">
        <v>0</v>
      </c>
      <c r="O26" s="215">
        <v>6449418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14312102.09</v>
      </c>
      <c r="K27" s="212">
        <v>0</v>
      </c>
      <c r="L27" s="213">
        <v>14312102.09</v>
      </c>
      <c r="M27" s="214"/>
      <c r="N27" s="212">
        <v>1846244</v>
      </c>
      <c r="O27" s="215">
        <v>16158346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11172364.000000002</v>
      </c>
      <c r="K28" s="212">
        <v>0</v>
      </c>
      <c r="L28" s="213">
        <v>11172364.000000002</v>
      </c>
      <c r="M28" s="214"/>
      <c r="N28" s="212">
        <v>0</v>
      </c>
      <c r="O28" s="215">
        <v>11172364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10383535.83</v>
      </c>
      <c r="K29" s="212">
        <v>0</v>
      </c>
      <c r="L29" s="213">
        <v>10383535.83</v>
      </c>
      <c r="M29" s="214"/>
      <c r="N29" s="212">
        <v>20549</v>
      </c>
      <c r="O29" s="215">
        <v>10404085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11116244.529999999</v>
      </c>
      <c r="K30" s="226">
        <v>0</v>
      </c>
      <c r="L30" s="227">
        <v>11116244.529999999</v>
      </c>
      <c r="M30" s="214"/>
      <c r="N30" s="226">
        <v>0</v>
      </c>
      <c r="O30" s="228">
        <v>11116245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217466640.37000003</v>
      </c>
      <c r="K32" s="235">
        <v>0</v>
      </c>
      <c r="L32" s="236">
        <v>217466641</v>
      </c>
      <c r="M32" s="246"/>
      <c r="N32" s="235">
        <v>5862051</v>
      </c>
      <c r="O32" s="237">
        <v>223328692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-168465065.89000005</v>
      </c>
      <c r="K34" s="250">
        <v>237690</v>
      </c>
      <c r="L34" s="251">
        <v>-168227377</v>
      </c>
      <c r="M34" s="229"/>
      <c r="N34" s="250">
        <v>-2285604</v>
      </c>
      <c r="O34" s="252">
        <v>-170512981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72364457.439999998</v>
      </c>
      <c r="K37" s="205">
        <v>0</v>
      </c>
      <c r="L37" s="206">
        <v>72364457.439999998</v>
      </c>
      <c r="M37" s="210"/>
      <c r="N37" s="205">
        <v>0</v>
      </c>
      <c r="O37" s="208">
        <v>72364457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12042678.390000001</v>
      </c>
      <c r="K38" s="212">
        <v>47603318</v>
      </c>
      <c r="L38" s="213">
        <v>59645996.390000001</v>
      </c>
      <c r="M38" s="210"/>
      <c r="N38" s="256">
        <v>0</v>
      </c>
      <c r="O38" s="215">
        <v>59645996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63214180.649999991</v>
      </c>
      <c r="K39" s="212">
        <v>-47603318</v>
      </c>
      <c r="L39" s="213">
        <v>15610862.649999991</v>
      </c>
      <c r="M39" s="210"/>
      <c r="N39" s="256">
        <v>60873</v>
      </c>
      <c r="O39" s="215">
        <v>15671736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642406.92000000004</v>
      </c>
      <c r="K40" s="212">
        <v>0</v>
      </c>
      <c r="L40" s="213">
        <v>642406.92000000004</v>
      </c>
      <c r="M40" s="210"/>
      <c r="N40" s="256">
        <v>607320</v>
      </c>
      <c r="O40" s="215">
        <v>1249727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20815.7</v>
      </c>
      <c r="K41" s="212">
        <v>0</v>
      </c>
      <c r="L41" s="213">
        <v>20815.7</v>
      </c>
      <c r="M41" s="210"/>
      <c r="N41" s="256">
        <v>2070171</v>
      </c>
      <c r="O41" s="215">
        <v>2090987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5000</v>
      </c>
      <c r="K43" s="212">
        <v>0</v>
      </c>
      <c r="L43" s="213">
        <v>5000</v>
      </c>
      <c r="M43" s="210"/>
      <c r="N43" s="256">
        <v>0</v>
      </c>
      <c r="O43" s="215">
        <v>5000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-1082064.32</v>
      </c>
      <c r="K44" s="212">
        <v>0</v>
      </c>
      <c r="L44" s="213">
        <v>-1082064.32</v>
      </c>
      <c r="M44" s="210"/>
      <c r="N44" s="256">
        <v>0</v>
      </c>
      <c r="O44" s="215">
        <v>-1082064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147207474.77999997</v>
      </c>
      <c r="K47" s="250">
        <v>0</v>
      </c>
      <c r="L47" s="251">
        <v>147207475</v>
      </c>
      <c r="M47" s="182"/>
      <c r="N47" s="250">
        <v>2738364</v>
      </c>
      <c r="O47" s="252">
        <v>149945839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-21257591.110000074</v>
      </c>
      <c r="K50" s="250">
        <v>237690</v>
      </c>
      <c r="L50" s="251">
        <v>-21019902</v>
      </c>
      <c r="M50" s="182"/>
      <c r="N50" s="250">
        <v>452760</v>
      </c>
      <c r="O50" s="252">
        <v>-20567142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6913732</v>
      </c>
      <c r="K52" s="205">
        <v>0</v>
      </c>
      <c r="L52" s="206">
        <v>6913732</v>
      </c>
      <c r="M52" s="210"/>
      <c r="N52" s="205">
        <v>0</v>
      </c>
      <c r="O52" s="208">
        <v>6913732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8208620.3499999996</v>
      </c>
      <c r="K53" s="212">
        <v>0</v>
      </c>
      <c r="L53" s="213">
        <v>8208620.3499999996</v>
      </c>
      <c r="M53" s="214"/>
      <c r="N53" s="212">
        <v>0</v>
      </c>
      <c r="O53" s="215">
        <v>8208620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2544585</v>
      </c>
      <c r="O54" s="215">
        <v>2544585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15122352.35</v>
      </c>
      <c r="K57" s="235">
        <v>0</v>
      </c>
      <c r="L57" s="237">
        <v>15122352</v>
      </c>
      <c r="M57" s="246"/>
      <c r="N57" s="235">
        <v>2544585</v>
      </c>
      <c r="O57" s="237">
        <v>17666937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-6135238.7600000743</v>
      </c>
      <c r="K59" s="250">
        <v>237690</v>
      </c>
      <c r="L59" s="252">
        <v>-5897550</v>
      </c>
      <c r="M59" s="265"/>
      <c r="N59" s="250">
        <v>2997345</v>
      </c>
      <c r="O59" s="252">
        <v>-2900205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209743874</v>
      </c>
      <c r="M61" s="210"/>
      <c r="N61" s="269">
        <v>73890547</v>
      </c>
      <c r="O61" s="213">
        <v>283634421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/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209743874</v>
      </c>
      <c r="M64" s="265"/>
      <c r="N64" s="277">
        <v>73890547</v>
      </c>
      <c r="O64" s="277">
        <v>283634421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203846324</v>
      </c>
      <c r="M66" s="265"/>
      <c r="N66" s="277">
        <v>76887892</v>
      </c>
      <c r="O66" s="277">
        <v>280734216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-3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155" priority="29" operator="notEqual">
      <formula>0</formula>
    </cfRule>
    <cfRule type="cellIs" dxfId="154" priority="30" operator="equal">
      <formula>0</formula>
    </cfRule>
  </conditionalFormatting>
  <conditionalFormatting sqref="F11:G11 N62 N17:N18 N11:N15 L16 F17:G17 N24:N30 N37:N45 N52:N55">
    <cfRule type="containsBlanks" dxfId="153" priority="25">
      <formula>LEN(TRIM(F11))=0</formula>
    </cfRule>
    <cfRule type="cellIs" dxfId="152" priority="26" operator="notEqual">
      <formula>0</formula>
    </cfRule>
  </conditionalFormatting>
  <conditionalFormatting sqref="N11">
    <cfRule type="cellIs" dxfId="151" priority="24" operator="notEqual">
      <formula>N20</formula>
    </cfRule>
  </conditionalFormatting>
  <conditionalFormatting sqref="O69">
    <cfRule type="cellIs" dxfId="150" priority="20" operator="notEqual">
      <formula>0</formula>
    </cfRule>
    <cfRule type="cellIs" dxfId="149" priority="21" operator="equal">
      <formula>0</formula>
    </cfRule>
  </conditionalFormatting>
  <conditionalFormatting sqref="K11:K15 K17:K18">
    <cfRule type="containsBlanks" dxfId="148" priority="18">
      <formula>LEN(TRIM(K11))=0</formula>
    </cfRule>
    <cfRule type="cellIs" dxfId="147" priority="19" operator="notEqual">
      <formula>0</formula>
    </cfRule>
  </conditionalFormatting>
  <conditionalFormatting sqref="K11:K15 K17:K18">
    <cfRule type="cellIs" dxfId="146" priority="17" operator="notEqual">
      <formula>K20</formula>
    </cfRule>
  </conditionalFormatting>
  <conditionalFormatting sqref="K16">
    <cfRule type="containsBlanks" dxfId="145" priority="15">
      <formula>LEN(TRIM(K16))=0</formula>
    </cfRule>
    <cfRule type="cellIs" dxfId="144" priority="16" operator="notEqual">
      <formula>0</formula>
    </cfRule>
  </conditionalFormatting>
  <conditionalFormatting sqref="K52 K37 K24">
    <cfRule type="containsBlanks" dxfId="143" priority="13">
      <formula>LEN(TRIM(K24))=0</formula>
    </cfRule>
    <cfRule type="cellIs" dxfId="142" priority="14" operator="notEqual">
      <formula>0</formula>
    </cfRule>
  </conditionalFormatting>
  <conditionalFormatting sqref="K52 K37 K24">
    <cfRule type="cellIs" dxfId="141" priority="12" operator="notEqual">
      <formula>K33</formula>
    </cfRule>
  </conditionalFormatting>
  <conditionalFormatting sqref="K53:K55 K38:K45 K25:K30">
    <cfRule type="containsBlanks" dxfId="140" priority="10">
      <formula>LEN(TRIM(K25))=0</formula>
    </cfRule>
    <cfRule type="cellIs" dxfId="139" priority="11" operator="notEqual">
      <formula>0</formula>
    </cfRule>
  </conditionalFormatting>
  <conditionalFormatting sqref="K53:K55 K38:K45 K25:K30">
    <cfRule type="cellIs" dxfId="138" priority="9" operator="notEqual">
      <formula>K34</formula>
    </cfRule>
  </conditionalFormatting>
  <conditionalFormatting sqref="N24">
    <cfRule type="cellIs" dxfId="137" priority="8" operator="notEqual">
      <formula>N33</formula>
    </cfRule>
  </conditionalFormatting>
  <conditionalFormatting sqref="N37">
    <cfRule type="cellIs" dxfId="136" priority="7" operator="notEqual">
      <formula>N46</formula>
    </cfRule>
  </conditionalFormatting>
  <conditionalFormatting sqref="N52">
    <cfRule type="cellIs" dxfId="135" priority="6" operator="notEqual">
      <formula>N61</formula>
    </cfRule>
  </conditionalFormatting>
  <conditionalFormatting sqref="J69">
    <cfRule type="cellIs" dxfId="134" priority="4" operator="notEqual">
      <formula>0</formula>
    </cfRule>
    <cfRule type="cellIs" dxfId="133" priority="5" operator="equal">
      <formula>0</formula>
    </cfRule>
  </conditionalFormatting>
  <conditionalFormatting sqref="J62 J16">
    <cfRule type="containsBlanks" dxfId="132" priority="2">
      <formula>LEN(TRIM(J16))=0</formula>
    </cfRule>
    <cfRule type="cellIs" dxfId="131" priority="3" operator="notEqual">
      <formula>0</formula>
    </cfRule>
  </conditionalFormatting>
  <conditionalFormatting sqref="L62">
    <cfRule type="cellIs" dxfId="130" priority="1" operator="not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0" width="16" style="30" customWidth="1"/>
    <col min="11" max="11" width="16.7109375" style="30" customWidth="1"/>
    <col min="12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120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224"/>
      <c r="D5" s="224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8901412.9499999993</v>
      </c>
      <c r="G11" s="400"/>
      <c r="H11" s="203"/>
      <c r="I11" s="181"/>
      <c r="J11" s="204">
        <v>28482947.989999995</v>
      </c>
      <c r="K11" s="205">
        <v>-393072.77</v>
      </c>
      <c r="L11" s="206">
        <v>28089875.219999995</v>
      </c>
      <c r="M11" s="207"/>
      <c r="N11" s="205">
        <v>0</v>
      </c>
      <c r="O11" s="208">
        <v>28089875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19660949.750000004</v>
      </c>
      <c r="K12" s="212">
        <v>-15715242.73</v>
      </c>
      <c r="L12" s="213">
        <v>3945707.0200000033</v>
      </c>
      <c r="M12" s="214"/>
      <c r="N12" s="212">
        <v>0</v>
      </c>
      <c r="O12" s="215">
        <v>3945707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382316.93000000005</v>
      </c>
      <c r="K13" s="212">
        <v>0</v>
      </c>
      <c r="L13" s="213">
        <v>382316.93000000005</v>
      </c>
      <c r="M13" s="214"/>
      <c r="N13" s="212">
        <v>0</v>
      </c>
      <c r="O13" s="215">
        <v>382317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292041.19999999995</v>
      </c>
      <c r="K14" s="212">
        <v>0</v>
      </c>
      <c r="L14" s="213">
        <v>292041.19999999995</v>
      </c>
      <c r="M14" s="214"/>
      <c r="N14" s="212">
        <v>973411</v>
      </c>
      <c r="O14" s="215">
        <v>1265452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1006704.3800000001</v>
      </c>
      <c r="K15" s="212">
        <v>0</v>
      </c>
      <c r="L15" s="213">
        <v>1006704.3800000001</v>
      </c>
      <c r="M15" s="214"/>
      <c r="N15" s="212">
        <v>0</v>
      </c>
      <c r="O15" s="215">
        <v>1006704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1261122.28</v>
      </c>
      <c r="K17" s="212">
        <v>1533572.79</v>
      </c>
      <c r="L17" s="213">
        <v>2794695.0700000003</v>
      </c>
      <c r="M17" s="214"/>
      <c r="N17" s="212">
        <v>0</v>
      </c>
      <c r="O17" s="215">
        <v>2794695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1859758.44</v>
      </c>
      <c r="K18" s="226">
        <v>-1533572.79</v>
      </c>
      <c r="L18" s="227">
        <v>326185.64999999991</v>
      </c>
      <c r="M18" s="214"/>
      <c r="N18" s="226">
        <v>756040</v>
      </c>
      <c r="O18" s="228">
        <v>1082226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52945840.969999999</v>
      </c>
      <c r="K20" s="235">
        <v>-16108316</v>
      </c>
      <c r="L20" s="236">
        <v>36837525</v>
      </c>
      <c r="M20" s="229"/>
      <c r="N20" s="235">
        <v>1729451</v>
      </c>
      <c r="O20" s="237">
        <v>38566976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69162420.840000004</v>
      </c>
      <c r="K24" s="205">
        <v>0</v>
      </c>
      <c r="L24" s="242">
        <v>69162420.840000004</v>
      </c>
      <c r="M24" s="214"/>
      <c r="N24" s="205">
        <v>0</v>
      </c>
      <c r="O24" s="208">
        <v>69162421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33302263.989999998</v>
      </c>
      <c r="K25" s="212">
        <v>-16108315.5</v>
      </c>
      <c r="L25" s="213">
        <v>17193948.489999998</v>
      </c>
      <c r="M25" s="214"/>
      <c r="N25" s="212">
        <v>911938</v>
      </c>
      <c r="O25" s="215">
        <v>18105886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2551529.81</v>
      </c>
      <c r="K26" s="212">
        <v>0</v>
      </c>
      <c r="L26" s="213">
        <v>2551529.81</v>
      </c>
      <c r="M26" s="214"/>
      <c r="N26" s="212">
        <v>0</v>
      </c>
      <c r="O26" s="215">
        <v>2551530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5582768.0300000012</v>
      </c>
      <c r="K27" s="212">
        <v>0</v>
      </c>
      <c r="L27" s="213">
        <v>5582768.0300000012</v>
      </c>
      <c r="M27" s="214"/>
      <c r="N27" s="212">
        <v>0</v>
      </c>
      <c r="O27" s="215">
        <v>5582768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7388979.2699999996</v>
      </c>
      <c r="K28" s="212">
        <v>0</v>
      </c>
      <c r="L28" s="213">
        <v>7388979.2699999996</v>
      </c>
      <c r="M28" s="214"/>
      <c r="N28" s="212">
        <v>1086352</v>
      </c>
      <c r="O28" s="215">
        <v>8475331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10572776.289999999</v>
      </c>
      <c r="K29" s="212">
        <v>0</v>
      </c>
      <c r="L29" s="213">
        <v>10572776.289999999</v>
      </c>
      <c r="M29" s="214"/>
      <c r="N29" s="212">
        <v>0</v>
      </c>
      <c r="O29" s="215">
        <v>10572776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5290747.41</v>
      </c>
      <c r="K30" s="226">
        <v>0</v>
      </c>
      <c r="L30" s="227">
        <v>5290747.41</v>
      </c>
      <c r="M30" s="214"/>
      <c r="N30" s="226">
        <v>360744</v>
      </c>
      <c r="O30" s="228">
        <v>5651491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133851485.63999999</v>
      </c>
      <c r="K32" s="235">
        <v>-16108315.5</v>
      </c>
      <c r="L32" s="236">
        <v>117743169</v>
      </c>
      <c r="M32" s="246"/>
      <c r="N32" s="235">
        <v>2359034</v>
      </c>
      <c r="O32" s="237">
        <v>120102203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-80905644.669999987</v>
      </c>
      <c r="K34" s="250">
        <v>-0.5</v>
      </c>
      <c r="L34" s="251">
        <v>-80905644</v>
      </c>
      <c r="M34" s="229"/>
      <c r="N34" s="250">
        <v>-629583</v>
      </c>
      <c r="O34" s="252">
        <v>-81535227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46022981.100000001</v>
      </c>
      <c r="K37" s="205">
        <v>0</v>
      </c>
      <c r="L37" s="206">
        <v>46022981.100000001</v>
      </c>
      <c r="M37" s="210"/>
      <c r="N37" s="205">
        <v>0</v>
      </c>
      <c r="O37" s="208">
        <v>46022981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23473592.32</v>
      </c>
      <c r="K38" s="212"/>
      <c r="L38" s="213">
        <v>23473592.32</v>
      </c>
      <c r="M38" s="210"/>
      <c r="N38" s="256">
        <v>0</v>
      </c>
      <c r="O38" s="215">
        <v>23473592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2109523.0300000003</v>
      </c>
      <c r="K39" s="212">
        <v>0</v>
      </c>
      <c r="L39" s="213">
        <v>2109523.0300000003</v>
      </c>
      <c r="M39" s="210"/>
      <c r="N39" s="256">
        <v>0</v>
      </c>
      <c r="O39" s="215">
        <v>2109523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1686843.6400000001</v>
      </c>
      <c r="K40" s="212">
        <v>0</v>
      </c>
      <c r="L40" s="213">
        <v>1686843.6400000001</v>
      </c>
      <c r="M40" s="210"/>
      <c r="N40" s="256">
        <v>-1126149</v>
      </c>
      <c r="O40" s="215">
        <v>560695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1388192.96</v>
      </c>
      <c r="K41" s="212">
        <v>0</v>
      </c>
      <c r="L41" s="213">
        <v>1388192.96</v>
      </c>
      <c r="M41" s="210"/>
      <c r="N41" s="256">
        <v>0</v>
      </c>
      <c r="O41" s="215">
        <v>1388193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16856.72</v>
      </c>
      <c r="K43" s="212">
        <v>0</v>
      </c>
      <c r="L43" s="213">
        <v>16856.72</v>
      </c>
      <c r="M43" s="210"/>
      <c r="N43" s="256">
        <v>0</v>
      </c>
      <c r="O43" s="215">
        <v>16857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-434169.75</v>
      </c>
      <c r="K44" s="212">
        <v>0</v>
      </c>
      <c r="L44" s="213">
        <v>-434169.75</v>
      </c>
      <c r="M44" s="210"/>
      <c r="N44" s="256">
        <v>0</v>
      </c>
      <c r="O44" s="215">
        <v>-434170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74263820.019999996</v>
      </c>
      <c r="K47" s="250">
        <v>0</v>
      </c>
      <c r="L47" s="251">
        <v>74263820</v>
      </c>
      <c r="M47" s="182"/>
      <c r="N47" s="250">
        <v>-1126149</v>
      </c>
      <c r="O47" s="252">
        <v>73137671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-6641824.6499999911</v>
      </c>
      <c r="K50" s="250">
        <v>-0.5</v>
      </c>
      <c r="L50" s="251">
        <v>-6641824</v>
      </c>
      <c r="M50" s="182"/>
      <c r="N50" s="250">
        <v>-1755732</v>
      </c>
      <c r="O50" s="252">
        <v>-8397556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6388533</v>
      </c>
      <c r="K52" s="205">
        <v>0</v>
      </c>
      <c r="L52" s="206">
        <v>6388533</v>
      </c>
      <c r="M52" s="210"/>
      <c r="N52" s="205">
        <v>0</v>
      </c>
      <c r="O52" s="208">
        <v>6388533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3059404.48</v>
      </c>
      <c r="K53" s="212">
        <v>0</v>
      </c>
      <c r="L53" s="213">
        <v>3059404.48</v>
      </c>
      <c r="M53" s="214"/>
      <c r="N53" s="212">
        <v>0</v>
      </c>
      <c r="O53" s="215">
        <v>3059404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1746057</v>
      </c>
      <c r="O54" s="215">
        <v>1746057</v>
      </c>
      <c r="P54" s="216"/>
    </row>
    <row r="55" spans="1:16">
      <c r="A55" s="217" t="s">
        <v>85</v>
      </c>
      <c r="B55" s="218" t="s">
        <v>83</v>
      </c>
      <c r="C55" s="247" t="s">
        <v>338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-18770</v>
      </c>
      <c r="O55" s="228">
        <v>-18770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9447937.4800000004</v>
      </c>
      <c r="K57" s="235">
        <v>0</v>
      </c>
      <c r="L57" s="237">
        <v>9447937</v>
      </c>
      <c r="M57" s="246"/>
      <c r="N57" s="235">
        <v>1727287</v>
      </c>
      <c r="O57" s="237">
        <v>11175224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2806112.8300000094</v>
      </c>
      <c r="K59" s="250">
        <v>-0.5</v>
      </c>
      <c r="L59" s="252">
        <v>2806113</v>
      </c>
      <c r="M59" s="265"/>
      <c r="N59" s="250">
        <v>-28445</v>
      </c>
      <c r="O59" s="252">
        <v>2777668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115934856</v>
      </c>
      <c r="M61" s="210"/>
      <c r="N61" s="269">
        <v>48287045</v>
      </c>
      <c r="O61" s="213">
        <v>164221901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115934856</v>
      </c>
      <c r="M64" s="265"/>
      <c r="N64" s="277">
        <v>48287045</v>
      </c>
      <c r="O64" s="277">
        <v>164221901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118740969</v>
      </c>
      <c r="M66" s="265"/>
      <c r="N66" s="277">
        <v>48258600</v>
      </c>
      <c r="O66" s="277">
        <v>166999569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129" priority="29" operator="notEqual">
      <formula>0</formula>
    </cfRule>
    <cfRule type="cellIs" dxfId="128" priority="30" operator="equal">
      <formula>0</formula>
    </cfRule>
  </conditionalFormatting>
  <conditionalFormatting sqref="F11:G11 N62 N17:N18 N11:N15 L16 F17:G17 N24:N30 N37:N45 N52:N55">
    <cfRule type="containsBlanks" dxfId="127" priority="25">
      <formula>LEN(TRIM(F11))=0</formula>
    </cfRule>
    <cfRule type="cellIs" dxfId="126" priority="26" operator="notEqual">
      <formula>0</formula>
    </cfRule>
  </conditionalFormatting>
  <conditionalFormatting sqref="N11">
    <cfRule type="cellIs" dxfId="125" priority="24" operator="notEqual">
      <formula>N20</formula>
    </cfRule>
  </conditionalFormatting>
  <conditionalFormatting sqref="O69">
    <cfRule type="cellIs" dxfId="124" priority="20" operator="notEqual">
      <formula>0</formula>
    </cfRule>
    <cfRule type="cellIs" dxfId="123" priority="21" operator="equal">
      <formula>0</formula>
    </cfRule>
  </conditionalFormatting>
  <conditionalFormatting sqref="K11:K15 K17:K18">
    <cfRule type="containsBlanks" dxfId="122" priority="18">
      <formula>LEN(TRIM(K11))=0</formula>
    </cfRule>
    <cfRule type="cellIs" dxfId="121" priority="19" operator="notEqual">
      <formula>0</formula>
    </cfRule>
  </conditionalFormatting>
  <conditionalFormatting sqref="K11:K15 K17:K18">
    <cfRule type="cellIs" dxfId="120" priority="17" operator="notEqual">
      <formula>K20</formula>
    </cfRule>
  </conditionalFormatting>
  <conditionalFormatting sqref="K16">
    <cfRule type="containsBlanks" dxfId="119" priority="15">
      <formula>LEN(TRIM(K16))=0</formula>
    </cfRule>
    <cfRule type="cellIs" dxfId="118" priority="16" operator="notEqual">
      <formula>0</formula>
    </cfRule>
  </conditionalFormatting>
  <conditionalFormatting sqref="K52 K37 K24">
    <cfRule type="containsBlanks" dxfId="117" priority="13">
      <formula>LEN(TRIM(K24))=0</formula>
    </cfRule>
    <cfRule type="cellIs" dxfId="116" priority="14" operator="notEqual">
      <formula>0</formula>
    </cfRule>
  </conditionalFormatting>
  <conditionalFormatting sqref="K52 K37 K24">
    <cfRule type="cellIs" dxfId="115" priority="12" operator="notEqual">
      <formula>K33</formula>
    </cfRule>
  </conditionalFormatting>
  <conditionalFormatting sqref="K53:K55 K38:K45 K25:K30">
    <cfRule type="containsBlanks" dxfId="114" priority="10">
      <formula>LEN(TRIM(K25))=0</formula>
    </cfRule>
    <cfRule type="cellIs" dxfId="113" priority="11" operator="notEqual">
      <formula>0</formula>
    </cfRule>
  </conditionalFormatting>
  <conditionalFormatting sqref="K53:K55 K38:K45 K25:K30">
    <cfRule type="cellIs" dxfId="112" priority="9" operator="notEqual">
      <formula>K34</formula>
    </cfRule>
  </conditionalFormatting>
  <conditionalFormatting sqref="N24">
    <cfRule type="cellIs" dxfId="111" priority="8" operator="notEqual">
      <formula>N33</formula>
    </cfRule>
  </conditionalFormatting>
  <conditionalFormatting sqref="N37">
    <cfRule type="cellIs" dxfId="110" priority="7" operator="notEqual">
      <formula>N46</formula>
    </cfRule>
  </conditionalFormatting>
  <conditionalFormatting sqref="N52">
    <cfRule type="cellIs" dxfId="109" priority="6" operator="notEqual">
      <formula>N61</formula>
    </cfRule>
  </conditionalFormatting>
  <conditionalFormatting sqref="J69">
    <cfRule type="cellIs" dxfId="108" priority="4" operator="notEqual">
      <formula>0</formula>
    </cfRule>
    <cfRule type="cellIs" dxfId="107" priority="5" operator="equal">
      <formula>0</formula>
    </cfRule>
  </conditionalFormatting>
  <conditionalFormatting sqref="J62 J16">
    <cfRule type="containsBlanks" dxfId="106" priority="2">
      <formula>LEN(TRIM(J16))=0</formula>
    </cfRule>
    <cfRule type="cellIs" dxfId="105" priority="3" operator="notEqual">
      <formula>0</formula>
    </cfRule>
  </conditionalFormatting>
  <conditionalFormatting sqref="L62">
    <cfRule type="cellIs" dxfId="104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Q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7">
      <c r="A1" s="419"/>
      <c r="B1" s="420"/>
      <c r="C1" s="410" t="s">
        <v>121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7">
      <c r="A2" s="419"/>
      <c r="B2" s="420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5"/>
    </row>
    <row r="3" spans="1:17" ht="12.75" customHeight="1">
      <c r="A3" s="419"/>
      <c r="B3" s="420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  <c r="P3" s="402"/>
    </row>
    <row r="4" spans="1:17">
      <c r="A4" s="419"/>
      <c r="B4" s="420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  <c r="P4" s="399"/>
    </row>
    <row r="5" spans="1:17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3"/>
      <c r="Q5" s="184"/>
    </row>
    <row r="6" spans="1:17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7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7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7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7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7">
      <c r="A11" s="176" t="s">
        <v>15</v>
      </c>
      <c r="B11" s="200" t="s">
        <v>16</v>
      </c>
      <c r="C11" s="201"/>
      <c r="D11" s="202" t="s">
        <v>17</v>
      </c>
      <c r="E11" s="201"/>
      <c r="F11" s="400">
        <v>12604600</v>
      </c>
      <c r="G11" s="400"/>
      <c r="H11" s="203"/>
      <c r="I11" s="181"/>
      <c r="J11" s="204">
        <v>24033344</v>
      </c>
      <c r="K11" s="205">
        <v>0</v>
      </c>
      <c r="L11" s="206">
        <v>24033344</v>
      </c>
      <c r="M11" s="207"/>
      <c r="N11" s="205">
        <v>0</v>
      </c>
      <c r="O11" s="208">
        <v>24033344</v>
      </c>
      <c r="P11" s="209"/>
    </row>
    <row r="12" spans="1:17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1892463</v>
      </c>
      <c r="K12" s="212">
        <v>0</v>
      </c>
      <c r="L12" s="213">
        <v>1892463</v>
      </c>
      <c r="M12" s="214"/>
      <c r="N12" s="212">
        <v>0</v>
      </c>
      <c r="O12" s="215">
        <v>1892463</v>
      </c>
      <c r="P12" s="216"/>
    </row>
    <row r="13" spans="1:17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462340</v>
      </c>
      <c r="K13" s="212">
        <v>0</v>
      </c>
      <c r="L13" s="213">
        <v>462340</v>
      </c>
      <c r="M13" s="214"/>
      <c r="N13" s="212">
        <v>0</v>
      </c>
      <c r="O13" s="215">
        <v>462340</v>
      </c>
      <c r="P13" s="216"/>
    </row>
    <row r="14" spans="1:17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2469335</v>
      </c>
      <c r="K14" s="212">
        <v>0</v>
      </c>
      <c r="L14" s="213">
        <v>2469335</v>
      </c>
      <c r="M14" s="214"/>
      <c r="N14" s="212">
        <v>0</v>
      </c>
      <c r="O14" s="215">
        <v>2469335</v>
      </c>
      <c r="P14" s="216"/>
    </row>
    <row r="15" spans="1:17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82242</v>
      </c>
      <c r="K15" s="212">
        <v>0</v>
      </c>
      <c r="L15" s="213">
        <v>82242</v>
      </c>
      <c r="M15" s="214"/>
      <c r="N15" s="212">
        <v>0</v>
      </c>
      <c r="O15" s="215">
        <v>82242</v>
      </c>
      <c r="P15" s="216"/>
    </row>
    <row r="16" spans="1:17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2005350</v>
      </c>
      <c r="K17" s="212">
        <v>0</v>
      </c>
      <c r="L17" s="213">
        <v>2005350</v>
      </c>
      <c r="M17" s="214"/>
      <c r="N17" s="212">
        <v>0</v>
      </c>
      <c r="O17" s="215">
        <v>2005350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100282</v>
      </c>
      <c r="K18" s="226">
        <v>0</v>
      </c>
      <c r="L18" s="227">
        <v>100282</v>
      </c>
      <c r="M18" s="214"/>
      <c r="N18" s="226">
        <v>2165450</v>
      </c>
      <c r="O18" s="228">
        <v>2265732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31045356</v>
      </c>
      <c r="K20" s="235">
        <v>0</v>
      </c>
      <c r="L20" s="236">
        <v>31045356</v>
      </c>
      <c r="M20" s="229"/>
      <c r="N20" s="235">
        <v>2165450</v>
      </c>
      <c r="O20" s="237">
        <v>33210806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75418936</v>
      </c>
      <c r="K24" s="205">
        <v>0</v>
      </c>
      <c r="L24" s="242">
        <v>75418936</v>
      </c>
      <c r="M24" s="214"/>
      <c r="N24" s="205">
        <v>661134</v>
      </c>
      <c r="O24" s="208">
        <v>76080070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17552412</v>
      </c>
      <c r="K25" s="212">
        <v>0</v>
      </c>
      <c r="L25" s="213">
        <v>17552412</v>
      </c>
      <c r="M25" s="214"/>
      <c r="N25" s="212">
        <v>2636679</v>
      </c>
      <c r="O25" s="215">
        <v>20189091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2797018</v>
      </c>
      <c r="K26" s="212">
        <v>0</v>
      </c>
      <c r="L26" s="213">
        <v>2797018</v>
      </c>
      <c r="M26" s="214"/>
      <c r="N26" s="212">
        <v>0</v>
      </c>
      <c r="O26" s="215">
        <v>2797018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4239458</v>
      </c>
      <c r="K27" s="212">
        <v>0</v>
      </c>
      <c r="L27" s="213">
        <v>4239458</v>
      </c>
      <c r="M27" s="214"/>
      <c r="N27" s="212">
        <v>658160</v>
      </c>
      <c r="O27" s="215">
        <v>4897618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6713652</v>
      </c>
      <c r="K28" s="212"/>
      <c r="L28" s="213">
        <v>6713652</v>
      </c>
      <c r="M28" s="214"/>
      <c r="N28" s="212">
        <v>371008</v>
      </c>
      <c r="O28" s="215">
        <v>7084660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5656348</v>
      </c>
      <c r="K29" s="212">
        <v>0</v>
      </c>
      <c r="L29" s="213">
        <v>5656348</v>
      </c>
      <c r="M29" s="214"/>
      <c r="N29" s="212">
        <v>56460</v>
      </c>
      <c r="O29" s="215">
        <v>5712808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7216490</v>
      </c>
      <c r="K30" s="226">
        <v>0</v>
      </c>
      <c r="L30" s="227">
        <v>7216490</v>
      </c>
      <c r="M30" s="214"/>
      <c r="N30" s="226">
        <v>0</v>
      </c>
      <c r="O30" s="228">
        <v>7216490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119594314</v>
      </c>
      <c r="K32" s="235">
        <v>0</v>
      </c>
      <c r="L32" s="236">
        <v>119594314</v>
      </c>
      <c r="M32" s="246"/>
      <c r="N32" s="235">
        <v>4383441</v>
      </c>
      <c r="O32" s="237">
        <v>123977755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-88548958</v>
      </c>
      <c r="K34" s="250">
        <v>0</v>
      </c>
      <c r="L34" s="251">
        <v>-88548958</v>
      </c>
      <c r="M34" s="229"/>
      <c r="N34" s="250">
        <v>-2217991</v>
      </c>
      <c r="O34" s="252">
        <v>-90766949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47013385</v>
      </c>
      <c r="K37" s="205">
        <v>0</v>
      </c>
      <c r="L37" s="206">
        <v>47013385</v>
      </c>
      <c r="M37" s="210"/>
      <c r="N37" s="205">
        <v>112431</v>
      </c>
      <c r="O37" s="208">
        <v>47125816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28588464</v>
      </c>
      <c r="K38" s="212">
        <v>0</v>
      </c>
      <c r="L38" s="213">
        <v>28588464</v>
      </c>
      <c r="M38" s="210"/>
      <c r="N38" s="256">
        <v>0</v>
      </c>
      <c r="O38" s="215">
        <v>28588464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463848</v>
      </c>
      <c r="K39" s="212">
        <v>0</v>
      </c>
      <c r="L39" s="213">
        <v>463848</v>
      </c>
      <c r="M39" s="210"/>
      <c r="N39" s="256">
        <v>503007</v>
      </c>
      <c r="O39" s="215">
        <v>966855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631685</v>
      </c>
      <c r="K40" s="212">
        <v>0</v>
      </c>
      <c r="L40" s="213">
        <v>631685</v>
      </c>
      <c r="M40" s="210"/>
      <c r="N40" s="256">
        <v>573003</v>
      </c>
      <c r="O40" s="215">
        <v>1204688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107152</v>
      </c>
      <c r="K41" s="212">
        <v>0</v>
      </c>
      <c r="L41" s="213">
        <v>107152</v>
      </c>
      <c r="M41" s="210"/>
      <c r="N41" s="256">
        <v>681233</v>
      </c>
      <c r="O41" s="215">
        <v>788385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223513</v>
      </c>
      <c r="K42" s="212">
        <v>0</v>
      </c>
      <c r="L42" s="213">
        <v>223513</v>
      </c>
      <c r="M42" s="210"/>
      <c r="N42" s="256">
        <v>0</v>
      </c>
      <c r="O42" s="215">
        <v>223513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/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-181623</v>
      </c>
      <c r="K44" s="212">
        <v>0</v>
      </c>
      <c r="L44" s="213">
        <v>-181623</v>
      </c>
      <c r="M44" s="210"/>
      <c r="N44" s="256">
        <v>0</v>
      </c>
      <c r="O44" s="215">
        <v>-181623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76846424</v>
      </c>
      <c r="K47" s="250">
        <v>0</v>
      </c>
      <c r="L47" s="251">
        <v>76846424</v>
      </c>
      <c r="M47" s="182"/>
      <c r="N47" s="250">
        <v>1869674</v>
      </c>
      <c r="O47" s="252">
        <v>78716098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-11702534</v>
      </c>
      <c r="K50" s="250">
        <v>0</v>
      </c>
      <c r="L50" s="251">
        <v>-11702534</v>
      </c>
      <c r="M50" s="182"/>
      <c r="N50" s="250">
        <v>-348317</v>
      </c>
      <c r="O50" s="252">
        <v>-12050851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1470961</v>
      </c>
      <c r="K52" s="205">
        <v>0</v>
      </c>
      <c r="L52" s="206">
        <v>1470961</v>
      </c>
      <c r="M52" s="210"/>
      <c r="N52" s="205">
        <v>0</v>
      </c>
      <c r="O52" s="208">
        <v>1470961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5063549</v>
      </c>
      <c r="K53" s="212">
        <v>0</v>
      </c>
      <c r="L53" s="213">
        <v>5063549</v>
      </c>
      <c r="M53" s="214"/>
      <c r="N53" s="212">
        <v>0</v>
      </c>
      <c r="O53" s="215">
        <v>5063549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6534510</v>
      </c>
      <c r="K57" s="235">
        <v>0</v>
      </c>
      <c r="L57" s="237">
        <v>6534510</v>
      </c>
      <c r="M57" s="246"/>
      <c r="N57" s="235">
        <v>0</v>
      </c>
      <c r="O57" s="237">
        <v>6534510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-5168024</v>
      </c>
      <c r="K59" s="250">
        <v>0</v>
      </c>
      <c r="L59" s="252">
        <v>-5168024</v>
      </c>
      <c r="M59" s="265"/>
      <c r="N59" s="250">
        <v>-348317</v>
      </c>
      <c r="O59" s="252">
        <v>-5516341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195908490</v>
      </c>
      <c r="M61" s="210"/>
      <c r="N61" s="269">
        <v>32386967</v>
      </c>
      <c r="O61" s="213">
        <v>228295457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195908490</v>
      </c>
      <c r="M64" s="265"/>
      <c r="N64" s="277">
        <v>32386967</v>
      </c>
      <c r="O64" s="277">
        <v>228295457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190740466</v>
      </c>
      <c r="M66" s="265"/>
      <c r="N66" s="277">
        <v>32038650</v>
      </c>
      <c r="O66" s="277">
        <v>222779116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0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103" priority="29" operator="notEqual">
      <formula>0</formula>
    </cfRule>
    <cfRule type="cellIs" dxfId="102" priority="30" operator="equal">
      <formula>0</formula>
    </cfRule>
  </conditionalFormatting>
  <conditionalFormatting sqref="F11:G11 N62 N17:N18 N11:N15 L16 F17:G17 N24:N30 N37:N45 N52:N55">
    <cfRule type="containsBlanks" dxfId="101" priority="25">
      <formula>LEN(TRIM(F11))=0</formula>
    </cfRule>
    <cfRule type="cellIs" dxfId="100" priority="26" operator="notEqual">
      <formula>0</formula>
    </cfRule>
  </conditionalFormatting>
  <conditionalFormatting sqref="N11">
    <cfRule type="cellIs" dxfId="99" priority="24" operator="notEqual">
      <formula>N20</formula>
    </cfRule>
  </conditionalFormatting>
  <conditionalFormatting sqref="O69">
    <cfRule type="cellIs" dxfId="98" priority="20" operator="notEqual">
      <formula>0</formula>
    </cfRule>
    <cfRule type="cellIs" dxfId="97" priority="21" operator="equal">
      <formula>0</formula>
    </cfRule>
  </conditionalFormatting>
  <conditionalFormatting sqref="K11:K15 K17:K18">
    <cfRule type="containsBlanks" dxfId="96" priority="18">
      <formula>LEN(TRIM(K11))=0</formula>
    </cfRule>
    <cfRule type="cellIs" dxfId="95" priority="19" operator="notEqual">
      <formula>0</formula>
    </cfRule>
  </conditionalFormatting>
  <conditionalFormatting sqref="K11:K15 K17:K18">
    <cfRule type="cellIs" dxfId="94" priority="17" operator="notEqual">
      <formula>K20</formula>
    </cfRule>
  </conditionalFormatting>
  <conditionalFormatting sqref="K16">
    <cfRule type="containsBlanks" dxfId="93" priority="15">
      <formula>LEN(TRIM(K16))=0</formula>
    </cfRule>
    <cfRule type="cellIs" dxfId="92" priority="16" operator="notEqual">
      <formula>0</formula>
    </cfRule>
  </conditionalFormatting>
  <conditionalFormatting sqref="K52 K37 K24">
    <cfRule type="containsBlanks" dxfId="91" priority="13">
      <formula>LEN(TRIM(K24))=0</formula>
    </cfRule>
    <cfRule type="cellIs" dxfId="90" priority="14" operator="notEqual">
      <formula>0</formula>
    </cfRule>
  </conditionalFormatting>
  <conditionalFormatting sqref="K52 K37 K24">
    <cfRule type="cellIs" dxfId="89" priority="12" operator="notEqual">
      <formula>K33</formula>
    </cfRule>
  </conditionalFormatting>
  <conditionalFormatting sqref="K53:K55 K38:K45 K25:K30">
    <cfRule type="containsBlanks" dxfId="88" priority="10">
      <formula>LEN(TRIM(K25))=0</formula>
    </cfRule>
    <cfRule type="cellIs" dxfId="87" priority="11" operator="notEqual">
      <formula>0</formula>
    </cfRule>
  </conditionalFormatting>
  <conditionalFormatting sqref="K53:K55 K38:K45 K25:K30">
    <cfRule type="cellIs" dxfId="86" priority="9" operator="notEqual">
      <formula>K34</formula>
    </cfRule>
  </conditionalFormatting>
  <conditionalFormatting sqref="N24">
    <cfRule type="cellIs" dxfId="85" priority="8" operator="notEqual">
      <formula>N33</formula>
    </cfRule>
  </conditionalFormatting>
  <conditionalFormatting sqref="N37">
    <cfRule type="cellIs" dxfId="84" priority="7" operator="notEqual">
      <formula>N46</formula>
    </cfRule>
  </conditionalFormatting>
  <conditionalFormatting sqref="N52">
    <cfRule type="cellIs" dxfId="83" priority="6" operator="notEqual">
      <formula>N61</formula>
    </cfRule>
  </conditionalFormatting>
  <conditionalFormatting sqref="J69">
    <cfRule type="cellIs" dxfId="82" priority="4" operator="notEqual">
      <formula>0</formula>
    </cfRule>
    <cfRule type="cellIs" dxfId="81" priority="5" operator="equal">
      <formula>0</formula>
    </cfRule>
  </conditionalFormatting>
  <conditionalFormatting sqref="J62 J16">
    <cfRule type="containsBlanks" dxfId="80" priority="2">
      <formula>LEN(TRIM(J16))=0</formula>
    </cfRule>
    <cfRule type="cellIs" dxfId="79" priority="3" operator="notEqual">
      <formula>0</formula>
    </cfRule>
  </conditionalFormatting>
  <conditionalFormatting sqref="L62">
    <cfRule type="cellIs" dxfId="78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122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224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3245404.66</v>
      </c>
      <c r="G11" s="400"/>
      <c r="H11" s="203"/>
      <c r="I11" s="181"/>
      <c r="J11" s="204">
        <v>2355114.41</v>
      </c>
      <c r="K11" s="205">
        <v>0</v>
      </c>
      <c r="L11" s="206">
        <v>2355114.41</v>
      </c>
      <c r="M11" s="207"/>
      <c r="N11" s="205">
        <v>0</v>
      </c>
      <c r="O11" s="208">
        <v>2355114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2704698.45</v>
      </c>
      <c r="K12" s="212">
        <v>0</v>
      </c>
      <c r="L12" s="213">
        <v>2704698.45</v>
      </c>
      <c r="M12" s="214"/>
      <c r="N12" s="212">
        <v>0</v>
      </c>
      <c r="O12" s="215">
        <v>2704698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232259.24</v>
      </c>
      <c r="K13" s="212">
        <v>0</v>
      </c>
      <c r="L13" s="213">
        <v>232259.24</v>
      </c>
      <c r="M13" s="214"/>
      <c r="N13" s="212">
        <v>0</v>
      </c>
      <c r="O13" s="215">
        <v>232259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40061.5</v>
      </c>
      <c r="K14" s="212">
        <v>0</v>
      </c>
      <c r="L14" s="213">
        <v>40061.5</v>
      </c>
      <c r="M14" s="214"/>
      <c r="N14" s="212">
        <v>0</v>
      </c>
      <c r="O14" s="215">
        <v>40062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307756.3</v>
      </c>
      <c r="K15" s="212">
        <v>0</v>
      </c>
      <c r="L15" s="213">
        <v>307756.3</v>
      </c>
      <c r="M15" s="214"/>
      <c r="N15" s="212">
        <v>0</v>
      </c>
      <c r="O15" s="215">
        <v>307756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1867481.41</v>
      </c>
      <c r="K17" s="212">
        <v>0</v>
      </c>
      <c r="L17" s="213">
        <v>1867481.41</v>
      </c>
      <c r="M17" s="214"/>
      <c r="N17" s="212">
        <v>0</v>
      </c>
      <c r="O17" s="215">
        <v>1867481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189750</v>
      </c>
      <c r="K18" s="226"/>
      <c r="L18" s="227">
        <v>189750</v>
      </c>
      <c r="M18" s="214"/>
      <c r="N18" s="226">
        <v>352132</v>
      </c>
      <c r="O18" s="228">
        <v>541882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7697121.3100000005</v>
      </c>
      <c r="K20" s="235">
        <v>0</v>
      </c>
      <c r="L20" s="236">
        <v>7697120</v>
      </c>
      <c r="M20" s="229"/>
      <c r="N20" s="235">
        <v>352132</v>
      </c>
      <c r="O20" s="237">
        <v>8049252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20383817.07</v>
      </c>
      <c r="K24" s="205">
        <v>0</v>
      </c>
      <c r="L24" s="242">
        <v>20383817.07</v>
      </c>
      <c r="M24" s="214"/>
      <c r="N24" s="205">
        <v>0</v>
      </c>
      <c r="O24" s="208">
        <v>20383817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3369048.49</v>
      </c>
      <c r="K25" s="212">
        <v>0</v>
      </c>
      <c r="L25" s="213">
        <v>3369048.49</v>
      </c>
      <c r="M25" s="214"/>
      <c r="N25" s="212">
        <v>743548</v>
      </c>
      <c r="O25" s="215">
        <v>4112596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1672645.01</v>
      </c>
      <c r="K26" s="212">
        <v>0</v>
      </c>
      <c r="L26" s="213">
        <v>1672645.01</v>
      </c>
      <c r="M26" s="214"/>
      <c r="N26" s="212">
        <v>0</v>
      </c>
      <c r="O26" s="215">
        <v>1672645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2302466.52</v>
      </c>
      <c r="K27" s="212">
        <v>0</v>
      </c>
      <c r="L27" s="213">
        <v>2302466.52</v>
      </c>
      <c r="M27" s="214"/>
      <c r="N27" s="212">
        <v>0</v>
      </c>
      <c r="O27" s="215">
        <v>2302467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3066519.25</v>
      </c>
      <c r="K28" s="212">
        <v>0</v>
      </c>
      <c r="L28" s="213">
        <v>3066519.25</v>
      </c>
      <c r="M28" s="214"/>
      <c r="N28" s="212">
        <v>486110</v>
      </c>
      <c r="O28" s="215">
        <v>3552629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2376654.5</v>
      </c>
      <c r="K29" s="212">
        <v>-2</v>
      </c>
      <c r="L29" s="213">
        <v>2376652.5</v>
      </c>
      <c r="M29" s="214"/>
      <c r="N29" s="212">
        <v>219389</v>
      </c>
      <c r="O29" s="215">
        <v>2596042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2266447.13</v>
      </c>
      <c r="K30" s="226">
        <v>0</v>
      </c>
      <c r="L30" s="227">
        <v>2266447.13</v>
      </c>
      <c r="M30" s="214"/>
      <c r="N30" s="226">
        <v>46254</v>
      </c>
      <c r="O30" s="228">
        <v>2312701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35437597.970000006</v>
      </c>
      <c r="K32" s="235">
        <v>-2</v>
      </c>
      <c r="L32" s="236">
        <v>35437596</v>
      </c>
      <c r="M32" s="246"/>
      <c r="N32" s="235">
        <v>1495301</v>
      </c>
      <c r="O32" s="237">
        <v>36932897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-27740476.660000004</v>
      </c>
      <c r="K34" s="250">
        <v>2</v>
      </c>
      <c r="L34" s="251">
        <v>-27740476</v>
      </c>
      <c r="M34" s="229"/>
      <c r="N34" s="250">
        <v>-1143169</v>
      </c>
      <c r="O34" s="252">
        <v>-28883645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17519909.920000002</v>
      </c>
      <c r="K37" s="205">
        <v>0</v>
      </c>
      <c r="L37" s="206">
        <v>17519909.920000002</v>
      </c>
      <c r="M37" s="210"/>
      <c r="N37" s="205">
        <v>0</v>
      </c>
      <c r="O37" s="208">
        <v>17519910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6301068.4100000001</v>
      </c>
      <c r="K38" s="212">
        <v>0</v>
      </c>
      <c r="L38" s="213">
        <v>6301068.4100000001</v>
      </c>
      <c r="M38" s="210"/>
      <c r="N38" s="256">
        <v>0</v>
      </c>
      <c r="O38" s="215">
        <v>6301068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643161</v>
      </c>
      <c r="K39" s="212">
        <v>0</v>
      </c>
      <c r="L39" s="213">
        <v>643161</v>
      </c>
      <c r="M39" s="210"/>
      <c r="N39" s="256">
        <v>954338</v>
      </c>
      <c r="O39" s="215">
        <v>1597499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161766.15999999997</v>
      </c>
      <c r="K40" s="212"/>
      <c r="L40" s="213">
        <v>161766.15999999997</v>
      </c>
      <c r="M40" s="210"/>
      <c r="N40" s="256">
        <v>-817304</v>
      </c>
      <c r="O40" s="215">
        <v>-655538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44</v>
      </c>
      <c r="O42" s="215">
        <v>44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0</v>
      </c>
      <c r="K44" s="212">
        <v>0</v>
      </c>
      <c r="L44" s="213">
        <v>0</v>
      </c>
      <c r="M44" s="210"/>
      <c r="N44" s="256">
        <v>0</v>
      </c>
      <c r="O44" s="215">
        <v>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24625905.490000002</v>
      </c>
      <c r="K47" s="250">
        <v>0</v>
      </c>
      <c r="L47" s="251">
        <v>24625905</v>
      </c>
      <c r="M47" s="182"/>
      <c r="N47" s="250">
        <v>137078</v>
      </c>
      <c r="O47" s="252">
        <v>24762983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-3114571.1700000018</v>
      </c>
      <c r="K50" s="250">
        <v>2</v>
      </c>
      <c r="L50" s="251">
        <v>-3114571</v>
      </c>
      <c r="M50" s="182"/>
      <c r="N50" s="250">
        <v>-1006091</v>
      </c>
      <c r="O50" s="252">
        <v>-4120662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575525</v>
      </c>
      <c r="K52" s="205">
        <v>0</v>
      </c>
      <c r="L52" s="206">
        <v>575525</v>
      </c>
      <c r="M52" s="210"/>
      <c r="N52" s="205">
        <v>0</v>
      </c>
      <c r="O52" s="208">
        <v>575525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335645.32999999996</v>
      </c>
      <c r="K53" s="212">
        <v>0</v>
      </c>
      <c r="L53" s="213">
        <v>335645.32999999996</v>
      </c>
      <c r="M53" s="214"/>
      <c r="N53" s="212">
        <v>0</v>
      </c>
      <c r="O53" s="215">
        <v>335645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911170.33</v>
      </c>
      <c r="K57" s="235">
        <v>0</v>
      </c>
      <c r="L57" s="237">
        <v>911170</v>
      </c>
      <c r="M57" s="246"/>
      <c r="N57" s="235">
        <v>0</v>
      </c>
      <c r="O57" s="237">
        <v>911170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-2203400.8400000017</v>
      </c>
      <c r="K59" s="250">
        <v>2</v>
      </c>
      <c r="L59" s="252">
        <v>-2203401</v>
      </c>
      <c r="M59" s="265"/>
      <c r="N59" s="250">
        <v>-1006091</v>
      </c>
      <c r="O59" s="252">
        <v>-3209492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53188281</v>
      </c>
      <c r="M61" s="210"/>
      <c r="N61" s="269">
        <v>14046704</v>
      </c>
      <c r="O61" s="213">
        <v>67234985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53188281</v>
      </c>
      <c r="M64" s="265"/>
      <c r="N64" s="277">
        <v>14046704</v>
      </c>
      <c r="O64" s="277">
        <v>67234985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50984880</v>
      </c>
      <c r="M66" s="265"/>
      <c r="N66" s="277">
        <v>13040613</v>
      </c>
      <c r="O66" s="277">
        <v>64025493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77" priority="29" operator="notEqual">
      <formula>0</formula>
    </cfRule>
    <cfRule type="cellIs" dxfId="76" priority="30" operator="equal">
      <formula>0</formula>
    </cfRule>
  </conditionalFormatting>
  <conditionalFormatting sqref="F11:G11 N62 N17:N18 N11:N15 L16 F17:G17 N24:N30 N37:N45 N52:N55">
    <cfRule type="containsBlanks" dxfId="75" priority="25">
      <formula>LEN(TRIM(F11))=0</formula>
    </cfRule>
    <cfRule type="cellIs" dxfId="74" priority="26" operator="notEqual">
      <formula>0</formula>
    </cfRule>
  </conditionalFormatting>
  <conditionalFormatting sqref="N11">
    <cfRule type="cellIs" dxfId="73" priority="24" operator="notEqual">
      <formula>N20</formula>
    </cfRule>
  </conditionalFormatting>
  <conditionalFormatting sqref="O69">
    <cfRule type="cellIs" dxfId="72" priority="20" operator="notEqual">
      <formula>0</formula>
    </cfRule>
    <cfRule type="cellIs" dxfId="71" priority="21" operator="equal">
      <formula>0</formula>
    </cfRule>
  </conditionalFormatting>
  <conditionalFormatting sqref="K11:K15 K17:K18">
    <cfRule type="containsBlanks" dxfId="70" priority="18">
      <formula>LEN(TRIM(K11))=0</formula>
    </cfRule>
    <cfRule type="cellIs" dxfId="69" priority="19" operator="notEqual">
      <formula>0</formula>
    </cfRule>
  </conditionalFormatting>
  <conditionalFormatting sqref="K11:K15 K17:K18">
    <cfRule type="cellIs" dxfId="68" priority="17" operator="notEqual">
      <formula>K20</formula>
    </cfRule>
  </conditionalFormatting>
  <conditionalFormatting sqref="K16">
    <cfRule type="containsBlanks" dxfId="67" priority="15">
      <formula>LEN(TRIM(K16))=0</formula>
    </cfRule>
    <cfRule type="cellIs" dxfId="66" priority="16" operator="notEqual">
      <formula>0</formula>
    </cfRule>
  </conditionalFormatting>
  <conditionalFormatting sqref="K52 K37 K24">
    <cfRule type="containsBlanks" dxfId="65" priority="13">
      <formula>LEN(TRIM(K24))=0</formula>
    </cfRule>
    <cfRule type="cellIs" dxfId="64" priority="14" operator="notEqual">
      <formula>0</formula>
    </cfRule>
  </conditionalFormatting>
  <conditionalFormatting sqref="K52 K37 K24">
    <cfRule type="cellIs" dxfId="63" priority="12" operator="notEqual">
      <formula>K33</formula>
    </cfRule>
  </conditionalFormatting>
  <conditionalFormatting sqref="K53:K55 K38:K45 K25:K30">
    <cfRule type="containsBlanks" dxfId="62" priority="10">
      <formula>LEN(TRIM(K25))=0</formula>
    </cfRule>
    <cfRule type="cellIs" dxfId="61" priority="11" operator="notEqual">
      <formula>0</formula>
    </cfRule>
  </conditionalFormatting>
  <conditionalFormatting sqref="K53:K55 K38:K45 K25:K30">
    <cfRule type="cellIs" dxfId="60" priority="9" operator="notEqual">
      <formula>K34</formula>
    </cfRule>
  </conditionalFormatting>
  <conditionalFormatting sqref="N24">
    <cfRule type="cellIs" dxfId="59" priority="8" operator="notEqual">
      <formula>N33</formula>
    </cfRule>
  </conditionalFormatting>
  <conditionalFormatting sqref="N37">
    <cfRule type="cellIs" dxfId="58" priority="7" operator="notEqual">
      <formula>N46</formula>
    </cfRule>
  </conditionalFormatting>
  <conditionalFormatting sqref="N52">
    <cfRule type="cellIs" dxfId="57" priority="6" operator="notEqual">
      <formula>N61</formula>
    </cfRule>
  </conditionalFormatting>
  <conditionalFormatting sqref="J69">
    <cfRule type="cellIs" dxfId="56" priority="4" operator="notEqual">
      <formula>0</formula>
    </cfRule>
    <cfRule type="cellIs" dxfId="55" priority="5" operator="equal">
      <formula>0</formula>
    </cfRule>
  </conditionalFormatting>
  <conditionalFormatting sqref="J62 J16">
    <cfRule type="containsBlanks" dxfId="54" priority="2">
      <formula>LEN(TRIM(J16))=0</formula>
    </cfRule>
    <cfRule type="cellIs" dxfId="53" priority="3" operator="notEqual">
      <formula>0</formula>
    </cfRule>
  </conditionalFormatting>
  <conditionalFormatting sqref="L62">
    <cfRule type="cellIs" dxfId="52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8" width="0.5703125" style="30" customWidth="1"/>
    <col min="9" max="9" width="12.8554687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126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12050238.210000001</v>
      </c>
      <c r="G11" s="400"/>
      <c r="H11" s="203"/>
      <c r="I11" s="181"/>
      <c r="J11" s="204">
        <v>15816286.570000004</v>
      </c>
      <c r="K11" s="205">
        <v>-68159.5</v>
      </c>
      <c r="L11" s="206">
        <v>15748127.070000004</v>
      </c>
      <c r="M11" s="207"/>
      <c r="N11" s="205">
        <v>0</v>
      </c>
      <c r="O11" s="208">
        <v>15748127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6997215.6699999999</v>
      </c>
      <c r="K12" s="212">
        <v>0</v>
      </c>
      <c r="L12" s="213">
        <v>6997215.6699999999</v>
      </c>
      <c r="M12" s="214"/>
      <c r="N12" s="212">
        <v>0</v>
      </c>
      <c r="O12" s="215">
        <v>6997216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8345664.5</v>
      </c>
      <c r="K13" s="212">
        <v>0</v>
      </c>
      <c r="L13" s="213">
        <v>8345664.5</v>
      </c>
      <c r="M13" s="214"/>
      <c r="N13" s="212">
        <v>0</v>
      </c>
      <c r="O13" s="215">
        <v>8345665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605198.77</v>
      </c>
      <c r="K14" s="212">
        <v>0</v>
      </c>
      <c r="L14" s="213">
        <v>605198.77</v>
      </c>
      <c r="M14" s="214"/>
      <c r="N14" s="212">
        <v>0</v>
      </c>
      <c r="O14" s="215">
        <v>605199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9840</v>
      </c>
      <c r="K15" s="212">
        <v>-9840</v>
      </c>
      <c r="L15" s="213">
        <v>0</v>
      </c>
      <c r="M15" s="214"/>
      <c r="N15" s="212">
        <v>0</v>
      </c>
      <c r="O15" s="215">
        <v>0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4544929.7499999991</v>
      </c>
      <c r="K17" s="212">
        <v>77999.5</v>
      </c>
      <c r="L17" s="213">
        <v>4622929.2499999991</v>
      </c>
      <c r="M17" s="214"/>
      <c r="N17" s="212">
        <v>0</v>
      </c>
      <c r="O17" s="215">
        <v>4622929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411054.92000000004</v>
      </c>
      <c r="K18" s="226">
        <v>0</v>
      </c>
      <c r="L18" s="227">
        <v>411054.92000000004</v>
      </c>
      <c r="M18" s="214"/>
      <c r="N18" s="226">
        <v>3143249</v>
      </c>
      <c r="O18" s="228">
        <v>3554304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36730190.18</v>
      </c>
      <c r="K20" s="235">
        <v>0</v>
      </c>
      <c r="L20" s="236">
        <v>36730191</v>
      </c>
      <c r="M20" s="229"/>
      <c r="N20" s="235">
        <v>3143249</v>
      </c>
      <c r="O20" s="237">
        <v>39873440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57220200.159999996</v>
      </c>
      <c r="K24" s="205">
        <v>0</v>
      </c>
      <c r="L24" s="242">
        <v>57220200.159999996</v>
      </c>
      <c r="M24" s="214"/>
      <c r="N24" s="205">
        <v>591903</v>
      </c>
      <c r="O24" s="208">
        <v>57812103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15678995.239999998</v>
      </c>
      <c r="K25" s="212">
        <v>0</v>
      </c>
      <c r="L25" s="213">
        <v>15678995.239999998</v>
      </c>
      <c r="M25" s="214"/>
      <c r="N25" s="212">
        <v>571580</v>
      </c>
      <c r="O25" s="215">
        <v>16250575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2256651.65</v>
      </c>
      <c r="K26" s="212">
        <v>0</v>
      </c>
      <c r="L26" s="213">
        <v>2256651.65</v>
      </c>
      <c r="M26" s="214"/>
      <c r="N26" s="212">
        <v>0</v>
      </c>
      <c r="O26" s="215">
        <v>2256652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11992397.180000002</v>
      </c>
      <c r="K27" s="212">
        <v>0</v>
      </c>
      <c r="L27" s="213">
        <v>11992397.180000002</v>
      </c>
      <c r="M27" s="214"/>
      <c r="N27" s="212">
        <v>261706</v>
      </c>
      <c r="O27" s="215">
        <v>12254103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7407811.6500000004</v>
      </c>
      <c r="K28" s="212">
        <v>-18421.09</v>
      </c>
      <c r="L28" s="213">
        <v>7389390.5600000005</v>
      </c>
      <c r="M28" s="214"/>
      <c r="N28" s="212">
        <v>685997</v>
      </c>
      <c r="O28" s="215">
        <v>8075388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4695341.8030000003</v>
      </c>
      <c r="K29" s="212">
        <v>0</v>
      </c>
      <c r="L29" s="213">
        <v>4695341.8030000003</v>
      </c>
      <c r="M29" s="214"/>
      <c r="N29" s="212">
        <v>83296</v>
      </c>
      <c r="O29" s="215">
        <v>4778638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5233195.1399999997</v>
      </c>
      <c r="K30" s="226">
        <v>0</v>
      </c>
      <c r="L30" s="227">
        <v>5233195.1399999997</v>
      </c>
      <c r="M30" s="214"/>
      <c r="N30" s="226">
        <v>253450</v>
      </c>
      <c r="O30" s="228">
        <v>5486645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104484592.82300001</v>
      </c>
      <c r="K32" s="235">
        <v>-18421.09</v>
      </c>
      <c r="L32" s="236">
        <v>104466172</v>
      </c>
      <c r="M32" s="246"/>
      <c r="N32" s="235">
        <v>2447932</v>
      </c>
      <c r="O32" s="237">
        <v>106914104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333</v>
      </c>
      <c r="E34" s="201"/>
      <c r="F34" s="180"/>
      <c r="G34" s="180"/>
      <c r="H34" s="180"/>
      <c r="I34" s="180"/>
      <c r="J34" s="249">
        <v>-67754402.643000007</v>
      </c>
      <c r="K34" s="250">
        <v>18421.09</v>
      </c>
      <c r="L34" s="251">
        <v>-67735981</v>
      </c>
      <c r="M34" s="229"/>
      <c r="N34" s="250">
        <v>695317</v>
      </c>
      <c r="O34" s="252">
        <v>-67040664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33179959.02</v>
      </c>
      <c r="K37" s="205">
        <v>0</v>
      </c>
      <c r="L37" s="206">
        <v>33179959.02</v>
      </c>
      <c r="M37" s="210"/>
      <c r="N37" s="205">
        <v>0</v>
      </c>
      <c r="O37" s="208">
        <v>33179959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26314029.129999999</v>
      </c>
      <c r="K38" s="212">
        <v>0</v>
      </c>
      <c r="L38" s="213">
        <v>26314029.129999999</v>
      </c>
      <c r="M38" s="210"/>
      <c r="N38" s="256">
        <v>0</v>
      </c>
      <c r="O38" s="215">
        <v>26314029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267765.60000000003</v>
      </c>
      <c r="K39" s="212">
        <v>0</v>
      </c>
      <c r="L39" s="213">
        <v>267765.60000000003</v>
      </c>
      <c r="M39" s="210"/>
      <c r="N39" s="256">
        <v>0</v>
      </c>
      <c r="O39" s="215">
        <v>267766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442416.99</v>
      </c>
      <c r="K40" s="212">
        <v>0</v>
      </c>
      <c r="L40" s="213">
        <v>442416.99</v>
      </c>
      <c r="M40" s="210"/>
      <c r="N40" s="256">
        <v>71479</v>
      </c>
      <c r="O40" s="215">
        <v>513896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85951.99</v>
      </c>
      <c r="K42" s="212">
        <v>0</v>
      </c>
      <c r="L42" s="213">
        <v>85951.99</v>
      </c>
      <c r="M42" s="210"/>
      <c r="N42" s="256">
        <v>0</v>
      </c>
      <c r="O42" s="215">
        <v>85952</v>
      </c>
      <c r="P42" s="255"/>
    </row>
    <row r="43" spans="1:16">
      <c r="A43" s="178" t="s">
        <v>68</v>
      </c>
      <c r="B43" s="185" t="s">
        <v>69</v>
      </c>
      <c r="C43" s="181" t="s">
        <v>324</v>
      </c>
      <c r="D43" s="201"/>
      <c r="E43" s="180"/>
      <c r="F43" s="180"/>
      <c r="G43" s="201"/>
      <c r="H43" s="180"/>
      <c r="I43" s="180"/>
      <c r="J43" s="211">
        <v>-23668.589999999997</v>
      </c>
      <c r="K43" s="212">
        <v>0</v>
      </c>
      <c r="L43" s="213">
        <v>-23668.589999999997</v>
      </c>
      <c r="M43" s="210"/>
      <c r="N43" s="256">
        <v>0</v>
      </c>
      <c r="O43" s="215">
        <v>-23669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-499270.17</v>
      </c>
      <c r="K44" s="212">
        <v>0</v>
      </c>
      <c r="L44" s="213">
        <v>-499270.17</v>
      </c>
      <c r="M44" s="210"/>
      <c r="N44" s="256">
        <v>-154768</v>
      </c>
      <c r="O44" s="215">
        <v>-654038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59767183.969999999</v>
      </c>
      <c r="K47" s="250">
        <v>0</v>
      </c>
      <c r="L47" s="251">
        <v>59767184</v>
      </c>
      <c r="M47" s="182"/>
      <c r="N47" s="250">
        <v>-83289</v>
      </c>
      <c r="O47" s="252">
        <v>59683895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-7987218.6730000079</v>
      </c>
      <c r="K50" s="250">
        <v>18421.09</v>
      </c>
      <c r="L50" s="251">
        <v>-7968797</v>
      </c>
      <c r="M50" s="182"/>
      <c r="N50" s="250">
        <v>612028</v>
      </c>
      <c r="O50" s="252">
        <v>-7356769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1631170</v>
      </c>
      <c r="K52" s="205">
        <v>0</v>
      </c>
      <c r="L52" s="206">
        <v>1631170</v>
      </c>
      <c r="M52" s="210"/>
      <c r="N52" s="205">
        <v>0</v>
      </c>
      <c r="O52" s="208">
        <v>1631170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3137540.05</v>
      </c>
      <c r="K53" s="212">
        <v>-18422</v>
      </c>
      <c r="L53" s="213">
        <v>3119118.05</v>
      </c>
      <c r="M53" s="214"/>
      <c r="N53" s="212">
        <v>0</v>
      </c>
      <c r="O53" s="215">
        <v>3119118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4768710.05</v>
      </c>
      <c r="K57" s="235">
        <v>-18422</v>
      </c>
      <c r="L57" s="237">
        <v>4750288</v>
      </c>
      <c r="M57" s="246"/>
      <c r="N57" s="235">
        <v>0</v>
      </c>
      <c r="O57" s="237">
        <v>4750288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-3218508.6230000081</v>
      </c>
      <c r="K59" s="250">
        <v>-0.90999999999985448</v>
      </c>
      <c r="L59" s="252">
        <v>-3218509</v>
      </c>
      <c r="M59" s="265"/>
      <c r="N59" s="250">
        <v>612028</v>
      </c>
      <c r="O59" s="252">
        <v>-2606481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100268613</v>
      </c>
      <c r="M61" s="210"/>
      <c r="N61" s="269">
        <v>18394877</v>
      </c>
      <c r="O61" s="213">
        <v>118663490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0</v>
      </c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100268613</v>
      </c>
      <c r="M64" s="265"/>
      <c r="N64" s="277">
        <v>18394877</v>
      </c>
      <c r="O64" s="277">
        <v>118663490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97050104</v>
      </c>
      <c r="M66" s="265"/>
      <c r="N66" s="277">
        <v>19006905</v>
      </c>
      <c r="O66" s="277">
        <v>116057009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3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51" priority="29" operator="notEqual">
      <formula>0</formula>
    </cfRule>
    <cfRule type="cellIs" dxfId="50" priority="30" operator="equal">
      <formula>0</formula>
    </cfRule>
  </conditionalFormatting>
  <conditionalFormatting sqref="F11:G11 N62 N17:N18 N11:N15 L16 F17:G17 N24:N30 N37:N45 N52:N55">
    <cfRule type="containsBlanks" dxfId="49" priority="25">
      <formula>LEN(TRIM(F11))=0</formula>
    </cfRule>
    <cfRule type="cellIs" dxfId="48" priority="26" operator="notEqual">
      <formula>0</formula>
    </cfRule>
  </conditionalFormatting>
  <conditionalFormatting sqref="N11">
    <cfRule type="cellIs" dxfId="47" priority="24" operator="notEqual">
      <formula>N20</formula>
    </cfRule>
  </conditionalFormatting>
  <conditionalFormatting sqref="O69">
    <cfRule type="cellIs" dxfId="46" priority="20" operator="notEqual">
      <formula>0</formula>
    </cfRule>
    <cfRule type="cellIs" dxfId="45" priority="21" operator="equal">
      <formula>0</formula>
    </cfRule>
  </conditionalFormatting>
  <conditionalFormatting sqref="K11:K15 K17:K18">
    <cfRule type="containsBlanks" dxfId="44" priority="18">
      <formula>LEN(TRIM(K11))=0</formula>
    </cfRule>
    <cfRule type="cellIs" dxfId="43" priority="19" operator="notEqual">
      <formula>0</formula>
    </cfRule>
  </conditionalFormatting>
  <conditionalFormatting sqref="K11:K15 K17:K18">
    <cfRule type="cellIs" dxfId="42" priority="17" operator="notEqual">
      <formula>K20</formula>
    </cfRule>
  </conditionalFormatting>
  <conditionalFormatting sqref="K16">
    <cfRule type="containsBlanks" dxfId="41" priority="15">
      <formula>LEN(TRIM(K16))=0</formula>
    </cfRule>
    <cfRule type="cellIs" dxfId="40" priority="16" operator="notEqual">
      <formula>0</formula>
    </cfRule>
  </conditionalFormatting>
  <conditionalFormatting sqref="K52 K37 K24">
    <cfRule type="containsBlanks" dxfId="39" priority="13">
      <formula>LEN(TRIM(K24))=0</formula>
    </cfRule>
    <cfRule type="cellIs" dxfId="38" priority="14" operator="notEqual">
      <formula>0</formula>
    </cfRule>
  </conditionalFormatting>
  <conditionalFormatting sqref="K52 K37 K24">
    <cfRule type="cellIs" dxfId="37" priority="12" operator="notEqual">
      <formula>K33</formula>
    </cfRule>
  </conditionalFormatting>
  <conditionalFormatting sqref="K53:K55 K38:K45 K25:K30">
    <cfRule type="containsBlanks" dxfId="36" priority="10">
      <formula>LEN(TRIM(K25))=0</formula>
    </cfRule>
    <cfRule type="cellIs" dxfId="35" priority="11" operator="notEqual">
      <formula>0</formula>
    </cfRule>
  </conditionalFormatting>
  <conditionalFormatting sqref="K53:K55 K38:K45 K25:K30">
    <cfRule type="cellIs" dxfId="34" priority="9" operator="notEqual">
      <formula>K34</formula>
    </cfRule>
  </conditionalFormatting>
  <conditionalFormatting sqref="N24">
    <cfRule type="cellIs" dxfId="33" priority="8" operator="notEqual">
      <formula>N33</formula>
    </cfRule>
  </conditionalFormatting>
  <conditionalFormatting sqref="N37">
    <cfRule type="cellIs" dxfId="32" priority="7" operator="notEqual">
      <formula>N46</formula>
    </cfRule>
  </conditionalFormatting>
  <conditionalFormatting sqref="N52">
    <cfRule type="cellIs" dxfId="31" priority="6" operator="notEqual">
      <formula>N61</formula>
    </cfRule>
  </conditionalFormatting>
  <conditionalFormatting sqref="J69">
    <cfRule type="cellIs" dxfId="30" priority="4" operator="notEqual">
      <formula>0</formula>
    </cfRule>
    <cfRule type="cellIs" dxfId="29" priority="5" operator="equal">
      <formula>0</formula>
    </cfRule>
  </conditionalFormatting>
  <conditionalFormatting sqref="J62 J16">
    <cfRule type="containsBlanks" dxfId="28" priority="2">
      <formula>LEN(TRIM(J16))=0</formula>
    </cfRule>
    <cfRule type="cellIs" dxfId="27" priority="3" operator="notEqual">
      <formula>0</formula>
    </cfRule>
  </conditionalFormatting>
  <conditionalFormatting sqref="L62">
    <cfRule type="cellIs" dxfId="26" priority="1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O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384" width="11.140625" style="30"/>
  </cols>
  <sheetData>
    <row r="1" spans="1:15">
      <c r="B1" s="177"/>
      <c r="C1" s="410" t="s">
        <v>104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</row>
    <row r="3" spans="1:15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5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5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4"/>
    </row>
    <row r="6" spans="1:15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</row>
    <row r="7" spans="1:15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</row>
    <row r="8" spans="1:15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</row>
    <row r="9" spans="1:15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</row>
    <row r="10" spans="1:15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5">
      <c r="A11" s="176" t="s">
        <v>15</v>
      </c>
      <c r="B11" s="200" t="s">
        <v>16</v>
      </c>
      <c r="C11" s="201"/>
      <c r="D11" s="202" t="s">
        <v>17</v>
      </c>
      <c r="E11" s="201"/>
      <c r="F11" s="400">
        <v>11271402.039999999</v>
      </c>
      <c r="G11" s="400"/>
      <c r="H11" s="203"/>
      <c r="I11" s="181"/>
      <c r="J11" s="204">
        <v>19265845.41</v>
      </c>
      <c r="K11" s="205">
        <v>0</v>
      </c>
      <c r="L11" s="206">
        <v>19265845.41</v>
      </c>
      <c r="M11" s="207"/>
      <c r="N11" s="205">
        <v>0</v>
      </c>
      <c r="O11" s="208">
        <v>19265845</v>
      </c>
    </row>
    <row r="12" spans="1:15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2032402.1199999999</v>
      </c>
      <c r="K12" s="212">
        <v>0</v>
      </c>
      <c r="L12" s="213">
        <v>2032402.1199999999</v>
      </c>
      <c r="M12" s="214"/>
      <c r="N12" s="212">
        <v>0</v>
      </c>
      <c r="O12" s="215">
        <v>2032402</v>
      </c>
    </row>
    <row r="13" spans="1:15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2574093.2800000003</v>
      </c>
      <c r="K13" s="212">
        <v>0</v>
      </c>
      <c r="L13" s="213">
        <v>2574093.2800000003</v>
      </c>
      <c r="M13" s="214"/>
      <c r="N13" s="212">
        <v>0</v>
      </c>
      <c r="O13" s="215">
        <v>2574093</v>
      </c>
    </row>
    <row r="14" spans="1:15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451314.48</v>
      </c>
      <c r="K14" s="212">
        <v>21006.650000000023</v>
      </c>
      <c r="L14" s="213">
        <v>472321.13</v>
      </c>
      <c r="M14" s="214"/>
      <c r="N14" s="212">
        <v>0</v>
      </c>
      <c r="O14" s="215">
        <v>472321</v>
      </c>
    </row>
    <row r="15" spans="1:15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139519.63</v>
      </c>
      <c r="K15" s="212">
        <v>60835.850000000006</v>
      </c>
      <c r="L15" s="213">
        <v>200355.48</v>
      </c>
      <c r="M15" s="214"/>
      <c r="N15" s="212">
        <v>0</v>
      </c>
      <c r="O15" s="215">
        <v>200355</v>
      </c>
    </row>
    <row r="16" spans="1:15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5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1755674.94</v>
      </c>
      <c r="K17" s="212">
        <v>0</v>
      </c>
      <c r="L17" s="213">
        <v>1755674.94</v>
      </c>
      <c r="M17" s="214"/>
      <c r="N17" s="212">
        <v>0</v>
      </c>
      <c r="O17" s="215">
        <v>1755675</v>
      </c>
    </row>
    <row r="18" spans="1:15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1822461.68</v>
      </c>
      <c r="K18" s="226">
        <v>-60835.879999999888</v>
      </c>
      <c r="L18" s="227">
        <v>1761625.8</v>
      </c>
      <c r="M18" s="214"/>
      <c r="N18" s="226">
        <v>173247</v>
      </c>
      <c r="O18" s="228">
        <v>1934873</v>
      </c>
    </row>
    <row r="19" spans="1:15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5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28041311.540000003</v>
      </c>
      <c r="K20" s="235">
        <v>21007</v>
      </c>
      <c r="L20" s="236">
        <v>28062317</v>
      </c>
      <c r="M20" s="229"/>
      <c r="N20" s="235">
        <v>173247</v>
      </c>
      <c r="O20" s="237">
        <v>28235564</v>
      </c>
    </row>
    <row r="21" spans="1:15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</row>
    <row r="22" spans="1:15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</row>
    <row r="23" spans="1:15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</row>
    <row r="24" spans="1:15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66592678.139999993</v>
      </c>
      <c r="K24" s="205">
        <v>0</v>
      </c>
      <c r="L24" s="242">
        <v>66592678.139999993</v>
      </c>
      <c r="M24" s="214"/>
      <c r="N24" s="205">
        <v>195926</v>
      </c>
      <c r="O24" s="208">
        <v>66788604</v>
      </c>
    </row>
    <row r="25" spans="1:15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19834867.48</v>
      </c>
      <c r="K25" s="212">
        <v>0</v>
      </c>
      <c r="L25" s="213">
        <v>19834867.48</v>
      </c>
      <c r="M25" s="214"/>
      <c r="N25" s="212">
        <v>723298</v>
      </c>
      <c r="O25" s="215">
        <v>20558165</v>
      </c>
    </row>
    <row r="26" spans="1:15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3402664.6500000004</v>
      </c>
      <c r="K26" s="212">
        <v>0</v>
      </c>
      <c r="L26" s="213">
        <v>3402664.6500000004</v>
      </c>
      <c r="M26" s="214"/>
      <c r="N26" s="212">
        <v>36251</v>
      </c>
      <c r="O26" s="215">
        <v>3438916</v>
      </c>
    </row>
    <row r="27" spans="1:15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6891755.5100000016</v>
      </c>
      <c r="K27" s="212">
        <v>0</v>
      </c>
      <c r="L27" s="213">
        <v>6891755.5100000016</v>
      </c>
      <c r="M27" s="214"/>
      <c r="N27" s="212">
        <v>291312</v>
      </c>
      <c r="O27" s="215">
        <v>7183068</v>
      </c>
    </row>
    <row r="28" spans="1:15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5456075.9999999991</v>
      </c>
      <c r="K28" s="212">
        <v>-73824.099999998696</v>
      </c>
      <c r="L28" s="213">
        <v>5382251.9000000004</v>
      </c>
      <c r="M28" s="214"/>
      <c r="N28" s="212">
        <v>184464</v>
      </c>
      <c r="O28" s="215">
        <v>5566716</v>
      </c>
    </row>
    <row r="29" spans="1:15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4452622.6500000004</v>
      </c>
      <c r="K29" s="212">
        <v>0</v>
      </c>
      <c r="L29" s="213">
        <v>4452622.6500000004</v>
      </c>
      <c r="M29" s="214"/>
      <c r="N29" s="212">
        <v>107573</v>
      </c>
      <c r="O29" s="215">
        <v>4560196</v>
      </c>
    </row>
    <row r="30" spans="1:15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8397533.8200000003</v>
      </c>
      <c r="K30" s="226">
        <v>0</v>
      </c>
      <c r="L30" s="227">
        <v>8397533.8200000003</v>
      </c>
      <c r="M30" s="214"/>
      <c r="N30" s="226">
        <v>1960</v>
      </c>
      <c r="O30" s="228">
        <v>8399494</v>
      </c>
    </row>
    <row r="31" spans="1:15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</row>
    <row r="32" spans="1:15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115028198.25</v>
      </c>
      <c r="K32" s="235">
        <v>-73824.099999998696</v>
      </c>
      <c r="L32" s="236">
        <v>114954375</v>
      </c>
      <c r="M32" s="246"/>
      <c r="N32" s="235">
        <v>1540784</v>
      </c>
      <c r="O32" s="237">
        <v>116495159</v>
      </c>
    </row>
    <row r="33" spans="1:15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</row>
    <row r="34" spans="1:15">
      <c r="C34" s="180"/>
      <c r="D34" s="233" t="s">
        <v>322</v>
      </c>
      <c r="E34" s="201"/>
      <c r="F34" s="180"/>
      <c r="G34" s="180"/>
      <c r="H34" s="180"/>
      <c r="I34" s="180"/>
      <c r="J34" s="249">
        <v>-86986886.709999993</v>
      </c>
      <c r="K34" s="250">
        <v>94831.099999998696</v>
      </c>
      <c r="L34" s="251">
        <v>-86892058</v>
      </c>
      <c r="M34" s="229"/>
      <c r="N34" s="250">
        <v>-1367537</v>
      </c>
      <c r="O34" s="252">
        <v>-88259595</v>
      </c>
    </row>
    <row r="35" spans="1:15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</row>
    <row r="36" spans="1:15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</row>
    <row r="37" spans="1:15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44137814.560000002</v>
      </c>
      <c r="K37" s="205">
        <v>0</v>
      </c>
      <c r="L37" s="206">
        <v>44137814.560000002</v>
      </c>
      <c r="M37" s="210"/>
      <c r="N37" s="205">
        <v>0</v>
      </c>
      <c r="O37" s="208">
        <v>44137815</v>
      </c>
    </row>
    <row r="38" spans="1:15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30059413.039999999</v>
      </c>
      <c r="K38" s="212">
        <v>0</v>
      </c>
      <c r="L38" s="213">
        <v>30059413.039999999</v>
      </c>
      <c r="M38" s="210"/>
      <c r="N38" s="256">
        <v>0</v>
      </c>
      <c r="O38" s="215">
        <v>30059413</v>
      </c>
    </row>
    <row r="39" spans="1:15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3498250.51</v>
      </c>
      <c r="K39" s="212">
        <v>-21006.649999999907</v>
      </c>
      <c r="L39" s="213">
        <v>3477243.86</v>
      </c>
      <c r="M39" s="210"/>
      <c r="N39" s="256">
        <v>370862</v>
      </c>
      <c r="O39" s="215">
        <v>3848106</v>
      </c>
    </row>
    <row r="40" spans="1:15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561697.87</v>
      </c>
      <c r="K40" s="212">
        <v>0</v>
      </c>
      <c r="L40" s="213">
        <v>561697.87</v>
      </c>
      <c r="M40" s="210"/>
      <c r="N40" s="256">
        <v>1393594</v>
      </c>
      <c r="O40" s="215">
        <v>1955292</v>
      </c>
    </row>
    <row r="41" spans="1:15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0</v>
      </c>
      <c r="O41" s="215">
        <v>0</v>
      </c>
    </row>
    <row r="42" spans="1:15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</row>
    <row r="43" spans="1:15">
      <c r="A43" s="178" t="s">
        <v>68</v>
      </c>
      <c r="B43" s="185" t="s">
        <v>69</v>
      </c>
      <c r="C43" s="181" t="s">
        <v>324</v>
      </c>
      <c r="D43" s="201"/>
      <c r="E43" s="180"/>
      <c r="F43" s="180"/>
      <c r="G43" s="201"/>
      <c r="H43" s="180"/>
      <c r="I43" s="180"/>
      <c r="J43" s="211">
        <v>0</v>
      </c>
      <c r="K43" s="212">
        <v>-50082.21</v>
      </c>
      <c r="L43" s="213">
        <v>-50082.21</v>
      </c>
      <c r="M43" s="210"/>
      <c r="N43" s="256">
        <v>0</v>
      </c>
      <c r="O43" s="215">
        <v>-50082</v>
      </c>
    </row>
    <row r="44" spans="1:15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-83567.399999999994</v>
      </c>
      <c r="K44" s="212">
        <v>0</v>
      </c>
      <c r="L44" s="213">
        <v>-83567.399999999994</v>
      </c>
      <c r="M44" s="210"/>
      <c r="N44" s="256">
        <v>0</v>
      </c>
      <c r="O44" s="215">
        <v>-83567</v>
      </c>
    </row>
    <row r="45" spans="1:15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</row>
    <row r="46" spans="1:15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</row>
    <row r="47" spans="1:15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78173608.579999998</v>
      </c>
      <c r="K47" s="250">
        <v>-71088.859999999899</v>
      </c>
      <c r="L47" s="251">
        <v>78102521</v>
      </c>
      <c r="M47" s="182"/>
      <c r="N47" s="250">
        <v>1764456</v>
      </c>
      <c r="O47" s="252">
        <v>79866977</v>
      </c>
    </row>
    <row r="48" spans="1:15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</row>
    <row r="49" spans="1:15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5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-8813278.1299999952</v>
      </c>
      <c r="K50" s="250">
        <v>23742.239999998797</v>
      </c>
      <c r="L50" s="251">
        <v>-8789537</v>
      </c>
      <c r="M50" s="182"/>
      <c r="N50" s="250">
        <v>396919</v>
      </c>
      <c r="O50" s="252">
        <v>-8392618</v>
      </c>
    </row>
    <row r="51" spans="1:15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</row>
    <row r="52" spans="1:15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2295364</v>
      </c>
      <c r="K52" s="205">
        <v>0</v>
      </c>
      <c r="L52" s="206">
        <v>2295364</v>
      </c>
      <c r="M52" s="210"/>
      <c r="N52" s="205">
        <v>0</v>
      </c>
      <c r="O52" s="208">
        <v>2295364</v>
      </c>
    </row>
    <row r="53" spans="1:15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4824431.3</v>
      </c>
      <c r="K53" s="212">
        <v>-23741.939999999478</v>
      </c>
      <c r="L53" s="213">
        <v>4800689.3600000003</v>
      </c>
      <c r="M53" s="214"/>
      <c r="N53" s="212">
        <v>0</v>
      </c>
      <c r="O53" s="215">
        <v>4800689</v>
      </c>
    </row>
    <row r="54" spans="1:15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50996</v>
      </c>
      <c r="O54" s="215">
        <v>50996</v>
      </c>
    </row>
    <row r="55" spans="1:15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</row>
    <row r="56" spans="1:15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</row>
    <row r="57" spans="1:15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7119795.2999999998</v>
      </c>
      <c r="K57" s="235">
        <v>-23741.939999999478</v>
      </c>
      <c r="L57" s="237">
        <v>7096053</v>
      </c>
      <c r="M57" s="246"/>
      <c r="N57" s="235">
        <v>50996</v>
      </c>
      <c r="O57" s="237">
        <v>7147049</v>
      </c>
    </row>
    <row r="58" spans="1:15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</row>
    <row r="59" spans="1:15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-1693482.8299999954</v>
      </c>
      <c r="K59" s="250">
        <v>0.29999999931897037</v>
      </c>
      <c r="L59" s="252">
        <v>-1693484</v>
      </c>
      <c r="M59" s="265"/>
      <c r="N59" s="250">
        <v>447915</v>
      </c>
      <c r="O59" s="252">
        <v>-1245569</v>
      </c>
    </row>
    <row r="60" spans="1:15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</row>
    <row r="61" spans="1:15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125289870</v>
      </c>
      <c r="M61" s="210"/>
      <c r="N61" s="269">
        <v>22046557</v>
      </c>
      <c r="O61" s="213">
        <v>147336427</v>
      </c>
    </row>
    <row r="62" spans="1:15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-372596.27</v>
      </c>
      <c r="M62" s="210"/>
      <c r="N62" s="260"/>
      <c r="O62" s="227">
        <v>-372596</v>
      </c>
    </row>
    <row r="63" spans="1:15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</row>
    <row r="64" spans="1:15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124917274</v>
      </c>
      <c r="M64" s="265"/>
      <c r="N64" s="277">
        <v>22046557</v>
      </c>
      <c r="O64" s="277">
        <v>146963831</v>
      </c>
    </row>
    <row r="65" spans="1:15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5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123223790</v>
      </c>
      <c r="M66" s="265"/>
      <c r="N66" s="277">
        <v>22494472</v>
      </c>
      <c r="O66" s="277">
        <v>145718262</v>
      </c>
    </row>
    <row r="67" spans="1:15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</row>
    <row r="68" spans="1:15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5">
      <c r="J69" s="92"/>
      <c r="L69" s="92">
        <v>-2</v>
      </c>
      <c r="M69" s="90"/>
      <c r="N69" s="92">
        <v>0</v>
      </c>
      <c r="O69" s="92">
        <v>-2</v>
      </c>
    </row>
    <row r="70" spans="1:15">
      <c r="I70" s="125" t="s">
        <v>96</v>
      </c>
      <c r="J70" s="125"/>
      <c r="K70" s="125"/>
      <c r="L70" s="282"/>
      <c r="M70" s="282"/>
      <c r="N70" s="282"/>
      <c r="O70" s="282"/>
    </row>
    <row r="71" spans="1:15">
      <c r="L71" s="282"/>
      <c r="M71" s="282"/>
      <c r="N71" s="282"/>
      <c r="O71" s="282"/>
    </row>
    <row r="72" spans="1:15">
      <c r="L72" s="282"/>
      <c r="M72" s="282"/>
      <c r="N72" s="283"/>
      <c r="O72" s="283"/>
    </row>
    <row r="73" spans="1:15">
      <c r="L73" s="282"/>
      <c r="M73" s="282"/>
      <c r="N73" s="282"/>
      <c r="O73" s="282"/>
    </row>
    <row r="74" spans="1:15">
      <c r="L74" s="282"/>
      <c r="M74" s="282"/>
      <c r="N74" s="282"/>
      <c r="O74" s="282"/>
    </row>
    <row r="75" spans="1:15">
      <c r="L75" s="282"/>
      <c r="M75" s="282"/>
      <c r="N75" s="282"/>
      <c r="O75" s="282"/>
    </row>
    <row r="76" spans="1:15">
      <c r="A76" s="178"/>
      <c r="B76" s="179"/>
      <c r="L76" s="282"/>
      <c r="M76" s="282"/>
      <c r="N76" s="282"/>
      <c r="O76" s="282"/>
    </row>
    <row r="77" spans="1:15">
      <c r="L77" s="282"/>
      <c r="M77" s="282"/>
      <c r="N77" s="282"/>
      <c r="O77" s="282"/>
    </row>
    <row r="78" spans="1:15">
      <c r="A78" s="178"/>
      <c r="B78" s="179"/>
      <c r="L78" s="282"/>
      <c r="M78" s="282"/>
      <c r="N78" s="282"/>
      <c r="O78" s="282"/>
    </row>
    <row r="79" spans="1:15">
      <c r="L79" s="282"/>
      <c r="M79" s="282"/>
      <c r="N79" s="282"/>
      <c r="O79" s="282"/>
    </row>
    <row r="80" spans="1:15">
      <c r="A80" s="178"/>
      <c r="B80" s="179"/>
      <c r="L80" s="282"/>
      <c r="M80" s="282"/>
      <c r="N80" s="282"/>
      <c r="O80" s="282"/>
    </row>
    <row r="81" spans="1:15">
      <c r="L81" s="282"/>
      <c r="M81" s="282"/>
      <c r="N81" s="282"/>
      <c r="O81" s="282"/>
    </row>
    <row r="82" spans="1:15">
      <c r="L82" s="282"/>
      <c r="M82" s="282"/>
      <c r="N82" s="282"/>
      <c r="O82" s="282"/>
    </row>
    <row r="83" spans="1:15">
      <c r="L83" s="282"/>
      <c r="M83" s="282"/>
      <c r="N83" s="282"/>
      <c r="O83" s="282"/>
    </row>
    <row r="84" spans="1:15">
      <c r="L84" s="282"/>
      <c r="M84" s="282"/>
      <c r="N84" s="282"/>
      <c r="O84" s="282"/>
    </row>
    <row r="85" spans="1:15">
      <c r="L85" s="282"/>
      <c r="M85" s="282"/>
      <c r="N85" s="282"/>
      <c r="O85" s="282"/>
    </row>
    <row r="86" spans="1:15">
      <c r="L86" s="282"/>
      <c r="M86" s="282"/>
      <c r="N86" s="282"/>
      <c r="O86" s="282"/>
    </row>
    <row r="87" spans="1:15">
      <c r="L87" s="282"/>
      <c r="M87" s="282"/>
      <c r="N87" s="282"/>
      <c r="O87" s="282"/>
    </row>
    <row r="88" spans="1:15">
      <c r="L88" s="282"/>
      <c r="M88" s="282"/>
      <c r="N88" s="282"/>
      <c r="O88" s="282"/>
    </row>
    <row r="89" spans="1:15">
      <c r="L89" s="282"/>
      <c r="M89" s="282"/>
      <c r="N89" s="282"/>
      <c r="O89" s="282"/>
    </row>
    <row r="90" spans="1:15">
      <c r="L90" s="282"/>
      <c r="M90" s="282"/>
      <c r="N90" s="282"/>
      <c r="O90" s="282"/>
    </row>
    <row r="91" spans="1:15">
      <c r="L91" s="282"/>
      <c r="M91" s="282"/>
      <c r="N91" s="282"/>
      <c r="O91" s="282"/>
    </row>
    <row r="92" spans="1:15">
      <c r="L92" s="282"/>
      <c r="M92" s="282"/>
      <c r="N92" s="282"/>
      <c r="O92" s="282"/>
    </row>
    <row r="93" spans="1:15">
      <c r="L93" s="282"/>
      <c r="M93" s="282"/>
      <c r="N93" s="282"/>
      <c r="O93" s="282"/>
    </row>
    <row r="94" spans="1:15">
      <c r="A94" s="178"/>
      <c r="B94" s="179"/>
      <c r="L94" s="284"/>
      <c r="M94" s="284"/>
      <c r="N94" s="284"/>
      <c r="O94" s="284"/>
    </row>
    <row r="96" spans="1:15">
      <c r="A96" s="178"/>
      <c r="B96" s="179"/>
    </row>
  </sheetData>
  <sheetProtection formatColumns="0" formatRows="0"/>
  <conditionalFormatting sqref="L69 N69">
    <cfRule type="cellIs" dxfId="729" priority="29" operator="notEqual">
      <formula>0</formula>
    </cfRule>
    <cfRule type="cellIs" dxfId="728" priority="30" operator="equal">
      <formula>0</formula>
    </cfRule>
  </conditionalFormatting>
  <conditionalFormatting sqref="F11:G11 N62 N17:N18 N11:N15 L16 F17:G17 N24:N30 N37:N45 N52:N55">
    <cfRule type="containsBlanks" dxfId="727" priority="25">
      <formula>LEN(TRIM(F11))=0</formula>
    </cfRule>
    <cfRule type="cellIs" dxfId="726" priority="26" operator="notEqual">
      <formula>0</formula>
    </cfRule>
  </conditionalFormatting>
  <conditionalFormatting sqref="N11">
    <cfRule type="cellIs" dxfId="725" priority="24" operator="notEqual">
      <formula>N20</formula>
    </cfRule>
  </conditionalFormatting>
  <conditionalFormatting sqref="O69">
    <cfRule type="cellIs" dxfId="724" priority="20" operator="notEqual">
      <formula>0</formula>
    </cfRule>
    <cfRule type="cellIs" dxfId="723" priority="21" operator="equal">
      <formula>0</formula>
    </cfRule>
  </conditionalFormatting>
  <conditionalFormatting sqref="K11:K15 K17:K18">
    <cfRule type="containsBlanks" dxfId="722" priority="18">
      <formula>LEN(TRIM(K11))=0</formula>
    </cfRule>
    <cfRule type="cellIs" dxfId="721" priority="19" operator="notEqual">
      <formula>0</formula>
    </cfRule>
  </conditionalFormatting>
  <conditionalFormatting sqref="K11:K15 K17:K18">
    <cfRule type="cellIs" dxfId="720" priority="17" operator="notEqual">
      <formula>K20</formula>
    </cfRule>
  </conditionalFormatting>
  <conditionalFormatting sqref="K16">
    <cfRule type="containsBlanks" dxfId="719" priority="15">
      <formula>LEN(TRIM(K16))=0</formula>
    </cfRule>
    <cfRule type="cellIs" dxfId="718" priority="16" operator="notEqual">
      <formula>0</formula>
    </cfRule>
  </conditionalFormatting>
  <conditionalFormatting sqref="K52 K37 K24">
    <cfRule type="containsBlanks" dxfId="717" priority="13">
      <formula>LEN(TRIM(K24))=0</formula>
    </cfRule>
    <cfRule type="cellIs" dxfId="716" priority="14" operator="notEqual">
      <formula>0</formula>
    </cfRule>
  </conditionalFormatting>
  <conditionalFormatting sqref="K52 K37 K24">
    <cfRule type="cellIs" dxfId="715" priority="12" operator="notEqual">
      <formula>K33</formula>
    </cfRule>
  </conditionalFormatting>
  <conditionalFormatting sqref="K53:K55 K38:K45 K25:K30">
    <cfRule type="containsBlanks" dxfId="714" priority="10">
      <formula>LEN(TRIM(K25))=0</formula>
    </cfRule>
    <cfRule type="cellIs" dxfId="713" priority="11" operator="notEqual">
      <formula>0</formula>
    </cfRule>
  </conditionalFormatting>
  <conditionalFormatting sqref="K53:K55 K38:K45 K25:K30">
    <cfRule type="cellIs" dxfId="712" priority="9" operator="notEqual">
      <formula>K34</formula>
    </cfRule>
  </conditionalFormatting>
  <conditionalFormatting sqref="N24">
    <cfRule type="cellIs" dxfId="711" priority="8" operator="notEqual">
      <formula>N33</formula>
    </cfRule>
  </conditionalFormatting>
  <conditionalFormatting sqref="N37">
    <cfRule type="cellIs" dxfId="710" priority="7" operator="notEqual">
      <formula>N46</formula>
    </cfRule>
  </conditionalFormatting>
  <conditionalFormatting sqref="N52">
    <cfRule type="cellIs" dxfId="709" priority="6" operator="notEqual">
      <formula>N61</formula>
    </cfRule>
  </conditionalFormatting>
  <conditionalFormatting sqref="J69">
    <cfRule type="cellIs" dxfId="708" priority="4" operator="notEqual">
      <formula>0</formula>
    </cfRule>
    <cfRule type="cellIs" dxfId="707" priority="5" operator="equal">
      <formula>0</formula>
    </cfRule>
  </conditionalFormatting>
  <conditionalFormatting sqref="J62 J16">
    <cfRule type="containsBlanks" dxfId="706" priority="2">
      <formula>LEN(TRIM(J16))=0</formula>
    </cfRule>
    <cfRule type="cellIs" dxfId="705" priority="3" operator="notEqual">
      <formula>0</formula>
    </cfRule>
  </conditionalFormatting>
  <conditionalFormatting sqref="L62">
    <cfRule type="cellIs" dxfId="704" priority="1" operator="not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127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46759703</v>
      </c>
      <c r="G11" s="400"/>
      <c r="H11" s="203"/>
      <c r="I11" s="181"/>
      <c r="J11" s="204">
        <v>69358228.340000004</v>
      </c>
      <c r="K11" s="205">
        <v>0</v>
      </c>
      <c r="L11" s="206">
        <v>69358228.340000004</v>
      </c>
      <c r="M11" s="207"/>
      <c r="N11" s="205">
        <v>0</v>
      </c>
      <c r="O11" s="208">
        <v>69358228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981792.4</v>
      </c>
      <c r="K12" s="212">
        <v>0</v>
      </c>
      <c r="L12" s="213">
        <v>981792.4</v>
      </c>
      <c r="M12" s="214"/>
      <c r="N12" s="212">
        <v>0</v>
      </c>
      <c r="O12" s="215">
        <v>981792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0</v>
      </c>
      <c r="K13" s="212">
        <v>0</v>
      </c>
      <c r="L13" s="213">
        <v>0</v>
      </c>
      <c r="M13" s="214"/>
      <c r="N13" s="212">
        <v>250484</v>
      </c>
      <c r="O13" s="215">
        <v>250484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0</v>
      </c>
      <c r="K14" s="212">
        <v>0</v>
      </c>
      <c r="L14" s="213">
        <v>0</v>
      </c>
      <c r="M14" s="214"/>
      <c r="N14" s="212">
        <v>5817214</v>
      </c>
      <c r="O14" s="215">
        <v>5817214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49701.22</v>
      </c>
      <c r="K15" s="212">
        <v>0</v>
      </c>
      <c r="L15" s="213">
        <v>49701.22</v>
      </c>
      <c r="M15" s="214"/>
      <c r="N15" s="212">
        <v>0</v>
      </c>
      <c r="O15" s="215">
        <v>49701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6167156</v>
      </c>
      <c r="G17" s="400"/>
      <c r="H17" s="220"/>
      <c r="I17" s="201"/>
      <c r="J17" s="211">
        <v>10158490.800000001</v>
      </c>
      <c r="K17" s="212">
        <v>0</v>
      </c>
      <c r="L17" s="213">
        <v>10158490.800000001</v>
      </c>
      <c r="M17" s="214"/>
      <c r="N17" s="212">
        <v>0</v>
      </c>
      <c r="O17" s="215">
        <v>10158491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908476.6399999999</v>
      </c>
      <c r="K18" s="226">
        <v>0</v>
      </c>
      <c r="L18" s="227">
        <v>908476.6399999999</v>
      </c>
      <c r="M18" s="214"/>
      <c r="N18" s="226">
        <v>794571</v>
      </c>
      <c r="O18" s="228">
        <v>1703048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81456689.400000006</v>
      </c>
      <c r="K20" s="235">
        <v>0</v>
      </c>
      <c r="L20" s="236">
        <v>81456689</v>
      </c>
      <c r="M20" s="229"/>
      <c r="N20" s="235">
        <v>6862269</v>
      </c>
      <c r="O20" s="237">
        <v>88318958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186099010.61000001</v>
      </c>
      <c r="K24" s="205">
        <v>0</v>
      </c>
      <c r="L24" s="242">
        <v>186099010.61000001</v>
      </c>
      <c r="M24" s="214"/>
      <c r="N24" s="205">
        <v>1373625</v>
      </c>
      <c r="O24" s="208">
        <v>187472636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47646962.220000029</v>
      </c>
      <c r="K25" s="212">
        <v>0</v>
      </c>
      <c r="L25" s="213">
        <v>47646962.220000029</v>
      </c>
      <c r="M25" s="214"/>
      <c r="N25" s="212">
        <v>7511869</v>
      </c>
      <c r="O25" s="215">
        <v>55158831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5308275.75</v>
      </c>
      <c r="K26" s="212">
        <v>0</v>
      </c>
      <c r="L26" s="213">
        <v>5308275.75</v>
      </c>
      <c r="M26" s="214"/>
      <c r="N26" s="212">
        <v>0</v>
      </c>
      <c r="O26" s="215">
        <v>5308276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12404545.150000002</v>
      </c>
      <c r="K27" s="212">
        <v>0</v>
      </c>
      <c r="L27" s="213">
        <v>12404545.150000002</v>
      </c>
      <c r="M27" s="214"/>
      <c r="N27" s="212">
        <v>360302</v>
      </c>
      <c r="O27" s="215">
        <v>12764847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10966244.119999999</v>
      </c>
      <c r="K28" s="212">
        <v>0</v>
      </c>
      <c r="L28" s="213">
        <v>10966244.119999999</v>
      </c>
      <c r="M28" s="214"/>
      <c r="N28" s="212">
        <v>592544</v>
      </c>
      <c r="O28" s="215">
        <v>11558788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30959983.439999998</v>
      </c>
      <c r="K29" s="212">
        <v>0</v>
      </c>
      <c r="L29" s="213">
        <v>30959983.439999998</v>
      </c>
      <c r="M29" s="214"/>
      <c r="N29" s="212">
        <v>12489</v>
      </c>
      <c r="O29" s="215">
        <v>30972472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10346094.689999999</v>
      </c>
      <c r="K30" s="226">
        <v>0</v>
      </c>
      <c r="L30" s="227">
        <v>10346094.689999999</v>
      </c>
      <c r="M30" s="214"/>
      <c r="N30" s="226">
        <v>158641</v>
      </c>
      <c r="O30" s="228">
        <v>10504736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303731115.98000008</v>
      </c>
      <c r="K32" s="235">
        <v>0</v>
      </c>
      <c r="L32" s="236">
        <v>303731116</v>
      </c>
      <c r="M32" s="246"/>
      <c r="N32" s="235">
        <v>10009470</v>
      </c>
      <c r="O32" s="237">
        <v>313740586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-222274426.58000007</v>
      </c>
      <c r="K34" s="250">
        <v>0</v>
      </c>
      <c r="L34" s="251">
        <v>-222274427</v>
      </c>
      <c r="M34" s="229"/>
      <c r="N34" s="250">
        <v>-3147201</v>
      </c>
      <c r="O34" s="252">
        <v>-225421628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88288397.310000002</v>
      </c>
      <c r="K37" s="205">
        <v>0</v>
      </c>
      <c r="L37" s="206">
        <v>88288397.310000002</v>
      </c>
      <c r="M37" s="210"/>
      <c r="N37" s="205">
        <v>0</v>
      </c>
      <c r="O37" s="208">
        <v>88288397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93958277.370000005</v>
      </c>
      <c r="K38" s="212">
        <v>0</v>
      </c>
      <c r="L38" s="213">
        <v>93958277.370000005</v>
      </c>
      <c r="M38" s="210"/>
      <c r="N38" s="256">
        <v>0</v>
      </c>
      <c r="O38" s="215">
        <v>93958277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21795832.850000001</v>
      </c>
      <c r="K39" s="212">
        <v>0</v>
      </c>
      <c r="L39" s="213">
        <v>21795832.850000001</v>
      </c>
      <c r="M39" s="210"/>
      <c r="N39" s="256">
        <v>0</v>
      </c>
      <c r="O39" s="215">
        <v>21795833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2109018.2199999997</v>
      </c>
      <c r="K40" s="212">
        <v>0</v>
      </c>
      <c r="L40" s="213">
        <v>2109018.2199999997</v>
      </c>
      <c r="M40" s="210"/>
      <c r="N40" s="256">
        <v>3262154</v>
      </c>
      <c r="O40" s="215">
        <v>5371172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151674.4</v>
      </c>
      <c r="K41" s="212">
        <v>0</v>
      </c>
      <c r="L41" s="213">
        <v>151674.4</v>
      </c>
      <c r="M41" s="210"/>
      <c r="N41" s="256">
        <v>-1759118</v>
      </c>
      <c r="O41" s="215">
        <v>-1607444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235430.57</v>
      </c>
      <c r="K42" s="212">
        <v>0</v>
      </c>
      <c r="L42" s="213">
        <v>235430.57</v>
      </c>
      <c r="M42" s="210"/>
      <c r="N42" s="256">
        <v>0</v>
      </c>
      <c r="O42" s="215">
        <v>235431</v>
      </c>
      <c r="P42" s="255"/>
    </row>
    <row r="43" spans="1:16">
      <c r="A43" s="178" t="s">
        <v>68</v>
      </c>
      <c r="B43" s="185" t="s">
        <v>69</v>
      </c>
      <c r="C43" s="181" t="s">
        <v>324</v>
      </c>
      <c r="D43" s="201"/>
      <c r="E43" s="180"/>
      <c r="F43" s="180"/>
      <c r="G43" s="201"/>
      <c r="H43" s="180"/>
      <c r="I43" s="180"/>
      <c r="J43" s="211">
        <v>-3055.28</v>
      </c>
      <c r="K43" s="212">
        <v>0</v>
      </c>
      <c r="L43" s="213">
        <v>-3055.28</v>
      </c>
      <c r="M43" s="210"/>
      <c r="N43" s="256">
        <v>0</v>
      </c>
      <c r="O43" s="215">
        <v>-3055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-550128.66</v>
      </c>
      <c r="K44" s="212">
        <v>0</v>
      </c>
      <c r="L44" s="213">
        <v>-550128.66</v>
      </c>
      <c r="M44" s="210"/>
      <c r="N44" s="256">
        <v>0</v>
      </c>
      <c r="O44" s="215">
        <v>-550129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205985446.78</v>
      </c>
      <c r="K47" s="250">
        <v>0</v>
      </c>
      <c r="L47" s="251">
        <v>205985446</v>
      </c>
      <c r="M47" s="182"/>
      <c r="N47" s="250">
        <v>1503036</v>
      </c>
      <c r="O47" s="252">
        <v>207488482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-16288979.800000072</v>
      </c>
      <c r="K50" s="250">
        <v>0</v>
      </c>
      <c r="L50" s="251">
        <v>-16288981</v>
      </c>
      <c r="M50" s="182"/>
      <c r="N50" s="250">
        <v>-1644165</v>
      </c>
      <c r="O50" s="252">
        <v>-17933146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2795824</v>
      </c>
      <c r="K52" s="205">
        <v>0</v>
      </c>
      <c r="L52" s="206">
        <v>2795824</v>
      </c>
      <c r="M52" s="210"/>
      <c r="N52" s="205">
        <v>0</v>
      </c>
      <c r="O52" s="208">
        <v>2795824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5866431.8599999994</v>
      </c>
      <c r="K53" s="212">
        <v>0</v>
      </c>
      <c r="L53" s="213">
        <v>5866431.8599999994</v>
      </c>
      <c r="M53" s="214"/>
      <c r="N53" s="212">
        <v>0</v>
      </c>
      <c r="O53" s="215">
        <v>5866432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8662255.8599999994</v>
      </c>
      <c r="K57" s="235">
        <v>0</v>
      </c>
      <c r="L57" s="237">
        <v>8662256</v>
      </c>
      <c r="M57" s="246"/>
      <c r="N57" s="235">
        <v>0</v>
      </c>
      <c r="O57" s="237">
        <v>8662256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-7626723.9400000721</v>
      </c>
      <c r="K59" s="250">
        <v>0</v>
      </c>
      <c r="L59" s="252">
        <v>-7626725</v>
      </c>
      <c r="M59" s="265"/>
      <c r="N59" s="250">
        <v>-1644165</v>
      </c>
      <c r="O59" s="252">
        <v>-9270890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265521711</v>
      </c>
      <c r="M61" s="210"/>
      <c r="N61" s="269">
        <v>100443522</v>
      </c>
      <c r="O61" s="213">
        <v>365965233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-20701</v>
      </c>
      <c r="M62" s="210"/>
      <c r="N62" s="260"/>
      <c r="O62" s="227">
        <v>-20701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265501010</v>
      </c>
      <c r="M64" s="265"/>
      <c r="N64" s="277">
        <v>100443522</v>
      </c>
      <c r="O64" s="277">
        <v>365944532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257874285</v>
      </c>
      <c r="M66" s="265"/>
      <c r="N66" s="277">
        <v>98799357</v>
      </c>
      <c r="O66" s="277">
        <v>356673642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3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25" priority="29" operator="notEqual">
      <formula>0</formula>
    </cfRule>
    <cfRule type="cellIs" dxfId="24" priority="30" operator="equal">
      <formula>0</formula>
    </cfRule>
  </conditionalFormatting>
  <conditionalFormatting sqref="F11:G11 N62 N17:N18 N11:N15 L16 F17:G17 N24:N30 N37:N45 N52:N55">
    <cfRule type="containsBlanks" dxfId="23" priority="25">
      <formula>LEN(TRIM(F11))=0</formula>
    </cfRule>
    <cfRule type="cellIs" dxfId="22" priority="26" operator="notEqual">
      <formula>0</formula>
    </cfRule>
  </conditionalFormatting>
  <conditionalFormatting sqref="N11">
    <cfRule type="cellIs" dxfId="21" priority="24" operator="notEqual">
      <formula>N20</formula>
    </cfRule>
  </conditionalFormatting>
  <conditionalFormatting sqref="O69">
    <cfRule type="cellIs" dxfId="20" priority="20" operator="notEqual">
      <formula>0</formula>
    </cfRule>
    <cfRule type="cellIs" dxfId="19" priority="21" operator="equal">
      <formula>0</formula>
    </cfRule>
  </conditionalFormatting>
  <conditionalFormatting sqref="K11:K15 K17:K18">
    <cfRule type="containsBlanks" dxfId="18" priority="18">
      <formula>LEN(TRIM(K11))=0</formula>
    </cfRule>
    <cfRule type="cellIs" dxfId="17" priority="19" operator="notEqual">
      <formula>0</formula>
    </cfRule>
  </conditionalFormatting>
  <conditionalFormatting sqref="K11:K15 K17:K18">
    <cfRule type="cellIs" dxfId="16" priority="17" operator="notEqual">
      <formula>K20</formula>
    </cfRule>
  </conditionalFormatting>
  <conditionalFormatting sqref="K16">
    <cfRule type="containsBlanks" dxfId="15" priority="15">
      <formula>LEN(TRIM(K16))=0</formula>
    </cfRule>
    <cfRule type="cellIs" dxfId="14" priority="16" operator="notEqual">
      <formula>0</formula>
    </cfRule>
  </conditionalFormatting>
  <conditionalFormatting sqref="K52 K37 K24">
    <cfRule type="containsBlanks" dxfId="13" priority="13">
      <formula>LEN(TRIM(K24))=0</formula>
    </cfRule>
    <cfRule type="cellIs" dxfId="12" priority="14" operator="notEqual">
      <formula>0</formula>
    </cfRule>
  </conditionalFormatting>
  <conditionalFormatting sqref="K52 K37 K24">
    <cfRule type="cellIs" dxfId="11" priority="12" operator="notEqual">
      <formula>K33</formula>
    </cfRule>
  </conditionalFormatting>
  <conditionalFormatting sqref="K53:K55 K38:K45 K25:K30">
    <cfRule type="containsBlanks" dxfId="10" priority="10">
      <formula>LEN(TRIM(K25))=0</formula>
    </cfRule>
    <cfRule type="cellIs" dxfId="9" priority="11" operator="notEqual">
      <formula>0</formula>
    </cfRule>
  </conditionalFormatting>
  <conditionalFormatting sqref="K53:K55 K38:K45 K25:K30">
    <cfRule type="cellIs" dxfId="8" priority="9" operator="notEqual">
      <formula>K34</formula>
    </cfRule>
  </conditionalFormatting>
  <conditionalFormatting sqref="N24">
    <cfRule type="cellIs" dxfId="7" priority="8" operator="notEqual">
      <formula>N33</formula>
    </cfRule>
  </conditionalFormatting>
  <conditionalFormatting sqref="N37">
    <cfRule type="cellIs" dxfId="6" priority="7" operator="notEqual">
      <formula>N46</formula>
    </cfRule>
  </conditionalFormatting>
  <conditionalFormatting sqref="N52">
    <cfRule type="cellIs" dxfId="5" priority="6" operator="notEqual">
      <formula>N61</formula>
    </cfRule>
  </conditionalFormatting>
  <conditionalFormatting sqref="J69">
    <cfRule type="cellIs" dxfId="4" priority="4" operator="notEqual">
      <formula>0</formula>
    </cfRule>
    <cfRule type="cellIs" dxfId="3" priority="5" operator="equal">
      <formula>0</formula>
    </cfRule>
  </conditionalFormatting>
  <conditionalFormatting sqref="J62 J16">
    <cfRule type="containsBlanks" dxfId="2" priority="2">
      <formula>LEN(TRIM(J16))=0</formula>
    </cfRule>
    <cfRule type="cellIs" dxfId="1" priority="3" operator="notEqual">
      <formula>0</formula>
    </cfRule>
  </conditionalFormatting>
  <conditionalFormatting sqref="L62">
    <cfRule type="cellIs" dxfId="0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O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customWidth="1"/>
    <col min="10" max="10" width="18.5703125" style="30" customWidth="1"/>
    <col min="11" max="12" width="16" style="30" customWidth="1"/>
    <col min="13" max="13" width="0.7109375" style="30" customWidth="1"/>
    <col min="14" max="15" width="16" style="30" customWidth="1"/>
    <col min="16" max="16384" width="11.140625" style="30"/>
  </cols>
  <sheetData>
    <row r="1" spans="1:15">
      <c r="B1" s="177"/>
      <c r="C1" s="410" t="s">
        <v>100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</row>
    <row r="3" spans="1:15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5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</row>
    <row r="5" spans="1:15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</row>
    <row r="6" spans="1:15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</row>
    <row r="7" spans="1:15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</row>
    <row r="8" spans="1:15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</row>
    <row r="9" spans="1:15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</row>
    <row r="10" spans="1:15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5">
      <c r="A11" s="176" t="s">
        <v>15</v>
      </c>
      <c r="B11" s="200" t="s">
        <v>16</v>
      </c>
      <c r="C11" s="201"/>
      <c r="D11" s="202" t="s">
        <v>17</v>
      </c>
      <c r="E11" s="201"/>
      <c r="F11" s="400">
        <v>46178440</v>
      </c>
      <c r="G11" s="400"/>
      <c r="H11" s="203"/>
      <c r="I11" s="181"/>
      <c r="J11" s="204">
        <v>51829065</v>
      </c>
      <c r="K11" s="205">
        <v>0</v>
      </c>
      <c r="L11" s="206">
        <v>51829065</v>
      </c>
      <c r="M11" s="207"/>
      <c r="N11" s="205">
        <v>0</v>
      </c>
      <c r="O11" s="208">
        <v>51829065</v>
      </c>
    </row>
    <row r="12" spans="1:15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7404278</v>
      </c>
      <c r="K12" s="212">
        <v>0</v>
      </c>
      <c r="L12" s="213">
        <v>7404278</v>
      </c>
      <c r="M12" s="214"/>
      <c r="N12" s="212">
        <v>0</v>
      </c>
      <c r="O12" s="215">
        <v>7404278</v>
      </c>
    </row>
    <row r="13" spans="1:15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3234251</v>
      </c>
      <c r="K13" s="212">
        <v>0</v>
      </c>
      <c r="L13" s="213">
        <v>3234251</v>
      </c>
      <c r="M13" s="214"/>
      <c r="N13" s="212">
        <v>0</v>
      </c>
      <c r="O13" s="215">
        <v>3234251</v>
      </c>
    </row>
    <row r="14" spans="1:15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12109902</v>
      </c>
      <c r="K14" s="212">
        <v>0</v>
      </c>
      <c r="L14" s="213">
        <v>12109902</v>
      </c>
      <c r="M14" s="214"/>
      <c r="N14" s="212">
        <v>0</v>
      </c>
      <c r="O14" s="215">
        <v>12109902</v>
      </c>
    </row>
    <row r="15" spans="1:15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427708</v>
      </c>
      <c r="K15" s="212">
        <v>0</v>
      </c>
      <c r="L15" s="213">
        <v>427708</v>
      </c>
      <c r="M15" s="214"/>
      <c r="N15" s="212">
        <v>0</v>
      </c>
      <c r="O15" s="215">
        <v>427708</v>
      </c>
    </row>
    <row r="16" spans="1:15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5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3466885</v>
      </c>
      <c r="K17" s="212">
        <v>0</v>
      </c>
      <c r="L17" s="213">
        <v>3466885</v>
      </c>
      <c r="M17" s="214"/>
      <c r="N17" s="212">
        <v>0</v>
      </c>
      <c r="O17" s="215">
        <v>3466885</v>
      </c>
    </row>
    <row r="18" spans="1:15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3952514</v>
      </c>
      <c r="K18" s="226">
        <v>0</v>
      </c>
      <c r="L18" s="227">
        <v>3952514</v>
      </c>
      <c r="M18" s="214"/>
      <c r="N18" s="226">
        <v>8297176</v>
      </c>
      <c r="O18" s="228">
        <v>12249690</v>
      </c>
    </row>
    <row r="19" spans="1:15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5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82424603</v>
      </c>
      <c r="K20" s="235">
        <v>0</v>
      </c>
      <c r="L20" s="236">
        <v>82424603</v>
      </c>
      <c r="M20" s="229"/>
      <c r="N20" s="235">
        <v>8297176</v>
      </c>
      <c r="O20" s="237">
        <v>90721779</v>
      </c>
    </row>
    <row r="21" spans="1:15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</row>
    <row r="22" spans="1:15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</row>
    <row r="23" spans="1:15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</row>
    <row r="24" spans="1:15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158364995</v>
      </c>
      <c r="K24" s="205">
        <v>0</v>
      </c>
      <c r="L24" s="242">
        <v>158364995</v>
      </c>
      <c r="M24" s="214"/>
      <c r="N24" s="205">
        <v>0</v>
      </c>
      <c r="O24" s="208">
        <v>158364995</v>
      </c>
    </row>
    <row r="25" spans="1:15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68747631</v>
      </c>
      <c r="K25" s="212">
        <v>0</v>
      </c>
      <c r="L25" s="213">
        <v>68747631</v>
      </c>
      <c r="M25" s="214"/>
      <c r="N25" s="212">
        <v>0</v>
      </c>
      <c r="O25" s="215">
        <v>68747631</v>
      </c>
    </row>
    <row r="26" spans="1:15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3278475</v>
      </c>
      <c r="K26" s="212">
        <v>0</v>
      </c>
      <c r="L26" s="213">
        <v>3278475</v>
      </c>
      <c r="M26" s="214"/>
      <c r="N26" s="212">
        <v>0</v>
      </c>
      <c r="O26" s="215">
        <v>3278475</v>
      </c>
    </row>
    <row r="27" spans="1:15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21437205</v>
      </c>
      <c r="K27" s="212">
        <v>0</v>
      </c>
      <c r="L27" s="213">
        <v>21437205</v>
      </c>
      <c r="M27" s="214"/>
      <c r="N27" s="212">
        <v>10616030</v>
      </c>
      <c r="O27" s="215">
        <v>32053235</v>
      </c>
    </row>
    <row r="28" spans="1:15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17343858</v>
      </c>
      <c r="K28" s="212">
        <v>0</v>
      </c>
      <c r="L28" s="213">
        <v>17343858</v>
      </c>
      <c r="M28" s="214"/>
      <c r="N28" s="212">
        <v>0</v>
      </c>
      <c r="O28" s="215">
        <v>17343858</v>
      </c>
    </row>
    <row r="29" spans="1:15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10889361</v>
      </c>
      <c r="K29" s="212">
        <v>0</v>
      </c>
      <c r="L29" s="213">
        <v>10889361</v>
      </c>
      <c r="M29" s="214"/>
      <c r="N29" s="212">
        <v>0</v>
      </c>
      <c r="O29" s="215">
        <v>10889361</v>
      </c>
    </row>
    <row r="30" spans="1:15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10440714</v>
      </c>
      <c r="K30" s="226">
        <v>0</v>
      </c>
      <c r="L30" s="227">
        <v>10440714</v>
      </c>
      <c r="M30" s="214"/>
      <c r="N30" s="226">
        <v>0</v>
      </c>
      <c r="O30" s="228">
        <v>10440714</v>
      </c>
    </row>
    <row r="31" spans="1:15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</row>
    <row r="32" spans="1:15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290502239</v>
      </c>
      <c r="K32" s="235">
        <v>0</v>
      </c>
      <c r="L32" s="236">
        <v>290502239</v>
      </c>
      <c r="M32" s="246"/>
      <c r="N32" s="235">
        <v>10616030</v>
      </c>
      <c r="O32" s="237">
        <v>301118269</v>
      </c>
    </row>
    <row r="33" spans="1:15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</row>
    <row r="34" spans="1:15">
      <c r="C34" s="180"/>
      <c r="D34" s="233" t="s">
        <v>322</v>
      </c>
      <c r="E34" s="201"/>
      <c r="F34" s="180"/>
      <c r="G34" s="180"/>
      <c r="H34" s="180"/>
      <c r="I34" s="180"/>
      <c r="J34" s="249">
        <v>-208077636</v>
      </c>
      <c r="K34" s="250">
        <v>0</v>
      </c>
      <c r="L34" s="251">
        <v>-208077636</v>
      </c>
      <c r="M34" s="229"/>
      <c r="N34" s="250">
        <v>-2318854</v>
      </c>
      <c r="O34" s="252">
        <v>-210396490</v>
      </c>
    </row>
    <row r="35" spans="1:15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</row>
    <row r="36" spans="1:15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</row>
    <row r="37" spans="1:15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91779630</v>
      </c>
      <c r="K37" s="205">
        <v>0</v>
      </c>
      <c r="L37" s="206">
        <v>91779630</v>
      </c>
      <c r="M37" s="210"/>
      <c r="N37" s="205">
        <v>0</v>
      </c>
      <c r="O37" s="208">
        <v>91779630</v>
      </c>
    </row>
    <row r="38" spans="1:15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102505680</v>
      </c>
      <c r="K38" s="212">
        <v>0</v>
      </c>
      <c r="L38" s="213">
        <v>102505680</v>
      </c>
      <c r="M38" s="210"/>
      <c r="N38" s="256">
        <v>0</v>
      </c>
      <c r="O38" s="215">
        <v>102505680</v>
      </c>
    </row>
    <row r="39" spans="1:15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3305758</v>
      </c>
      <c r="K39" s="212">
        <v>0</v>
      </c>
      <c r="L39" s="213">
        <v>3305758</v>
      </c>
      <c r="M39" s="210"/>
      <c r="N39" s="256">
        <v>0</v>
      </c>
      <c r="O39" s="215">
        <v>3305758</v>
      </c>
    </row>
    <row r="40" spans="1:15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3265731</v>
      </c>
      <c r="K40" s="212">
        <v>0</v>
      </c>
      <c r="L40" s="213">
        <v>3265731</v>
      </c>
      <c r="M40" s="210"/>
      <c r="N40" s="256">
        <v>-3787564</v>
      </c>
      <c r="O40" s="215">
        <v>-521833</v>
      </c>
    </row>
    <row r="41" spans="1:15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310891</v>
      </c>
      <c r="K41" s="212">
        <v>0</v>
      </c>
      <c r="L41" s="213">
        <v>310891</v>
      </c>
      <c r="M41" s="210"/>
      <c r="N41" s="256">
        <v>0</v>
      </c>
      <c r="O41" s="215">
        <v>310891</v>
      </c>
    </row>
    <row r="42" spans="1:15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44689</v>
      </c>
      <c r="K42" s="212">
        <v>0</v>
      </c>
      <c r="L42" s="213">
        <v>44689</v>
      </c>
      <c r="M42" s="210"/>
      <c r="N42" s="256"/>
      <c r="O42" s="215">
        <v>44689</v>
      </c>
    </row>
    <row r="43" spans="1:15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</row>
    <row r="44" spans="1:15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-798832</v>
      </c>
      <c r="K44" s="212">
        <v>0</v>
      </c>
      <c r="L44" s="213">
        <v>-798832</v>
      </c>
      <c r="M44" s="210"/>
      <c r="N44" s="256">
        <v>0</v>
      </c>
      <c r="O44" s="215">
        <v>-798832</v>
      </c>
    </row>
    <row r="45" spans="1:15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</row>
    <row r="46" spans="1:15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</row>
    <row r="47" spans="1:15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200413547</v>
      </c>
      <c r="K47" s="250">
        <v>0</v>
      </c>
      <c r="L47" s="251">
        <v>200413547</v>
      </c>
      <c r="M47" s="182"/>
      <c r="N47" s="250">
        <v>-3787564</v>
      </c>
      <c r="O47" s="252">
        <v>196625983</v>
      </c>
    </row>
    <row r="48" spans="1:15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</row>
    <row r="49" spans="1:15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5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-7664089</v>
      </c>
      <c r="K50" s="250">
        <v>0</v>
      </c>
      <c r="L50" s="251">
        <v>-7664089</v>
      </c>
      <c r="M50" s="182"/>
      <c r="N50" s="250">
        <v>-6106418</v>
      </c>
      <c r="O50" s="252">
        <v>-13770507</v>
      </c>
    </row>
    <row r="51" spans="1:15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</row>
    <row r="52" spans="1:15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1096000</v>
      </c>
      <c r="K52" s="205">
        <v>0</v>
      </c>
      <c r="L52" s="206">
        <v>1096000</v>
      </c>
      <c r="M52" s="210"/>
      <c r="N52" s="205">
        <v>0</v>
      </c>
      <c r="O52" s="208">
        <v>1096000</v>
      </c>
    </row>
    <row r="53" spans="1:15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10621301</v>
      </c>
      <c r="K53" s="212">
        <v>0</v>
      </c>
      <c r="L53" s="213">
        <v>10621301</v>
      </c>
      <c r="M53" s="214"/>
      <c r="N53" s="212">
        <v>0</v>
      </c>
      <c r="O53" s="215">
        <v>10621301</v>
      </c>
    </row>
    <row r="54" spans="1:15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40815</v>
      </c>
      <c r="K54" s="212">
        <v>618</v>
      </c>
      <c r="L54" s="213">
        <v>41433</v>
      </c>
      <c r="M54" s="214"/>
      <c r="N54" s="212"/>
      <c r="O54" s="215">
        <v>41433</v>
      </c>
    </row>
    <row r="55" spans="1:15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</row>
    <row r="56" spans="1:15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</row>
    <row r="57" spans="1:15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11758116</v>
      </c>
      <c r="K57" s="235">
        <v>618</v>
      </c>
      <c r="L57" s="237">
        <v>11758734</v>
      </c>
      <c r="M57" s="246"/>
      <c r="N57" s="235">
        <v>0</v>
      </c>
      <c r="O57" s="237">
        <v>11758734</v>
      </c>
    </row>
    <row r="58" spans="1:15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</row>
    <row r="59" spans="1:15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4094027</v>
      </c>
      <c r="K59" s="250">
        <v>618</v>
      </c>
      <c r="L59" s="252">
        <v>4094645</v>
      </c>
      <c r="M59" s="265"/>
      <c r="N59" s="250">
        <v>-6106418</v>
      </c>
      <c r="O59" s="252">
        <v>-2011773</v>
      </c>
    </row>
    <row r="60" spans="1:15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</row>
    <row r="61" spans="1:15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232536497</v>
      </c>
      <c r="M61" s="210"/>
      <c r="N61" s="269">
        <v>82107580</v>
      </c>
      <c r="O61" s="213">
        <v>314644077</v>
      </c>
    </row>
    <row r="62" spans="1:15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-19133</v>
      </c>
      <c r="M62" s="210"/>
      <c r="N62" s="260">
        <v>5850</v>
      </c>
      <c r="O62" s="227">
        <v>-13283</v>
      </c>
    </row>
    <row r="63" spans="1:15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</row>
    <row r="64" spans="1:15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232517364</v>
      </c>
      <c r="M64" s="265"/>
      <c r="N64" s="277">
        <v>82113430</v>
      </c>
      <c r="O64" s="277">
        <v>314630794</v>
      </c>
    </row>
    <row r="65" spans="1:15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5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236612009</v>
      </c>
      <c r="M66" s="265"/>
      <c r="N66" s="277">
        <v>76007012</v>
      </c>
      <c r="O66" s="277">
        <v>312619021</v>
      </c>
    </row>
    <row r="67" spans="1:15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</row>
    <row r="68" spans="1:15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5">
      <c r="J69" s="92"/>
      <c r="L69" s="92">
        <v>0</v>
      </c>
      <c r="M69" s="90"/>
      <c r="N69" s="92">
        <v>0</v>
      </c>
      <c r="O69" s="92">
        <v>0</v>
      </c>
    </row>
    <row r="70" spans="1:15">
      <c r="I70" s="125" t="s">
        <v>96</v>
      </c>
      <c r="J70" s="125"/>
      <c r="K70" s="125"/>
      <c r="L70" s="282"/>
      <c r="M70" s="282"/>
      <c r="N70" s="282"/>
      <c r="O70" s="282"/>
    </row>
    <row r="71" spans="1:15">
      <c r="L71" s="282"/>
      <c r="M71" s="282"/>
      <c r="N71" s="282"/>
      <c r="O71" s="282"/>
    </row>
    <row r="72" spans="1:15">
      <c r="L72" s="282"/>
      <c r="M72" s="282"/>
      <c r="N72" s="283"/>
      <c r="O72" s="283"/>
    </row>
    <row r="73" spans="1:15">
      <c r="L73" s="282"/>
      <c r="M73" s="282"/>
      <c r="N73" s="282"/>
      <c r="O73" s="282"/>
    </row>
    <row r="74" spans="1:15">
      <c r="L74" s="282"/>
      <c r="M74" s="282"/>
      <c r="N74" s="282"/>
      <c r="O74" s="282"/>
    </row>
    <row r="75" spans="1:15">
      <c r="L75" s="282"/>
      <c r="M75" s="282"/>
      <c r="N75" s="282"/>
      <c r="O75" s="282"/>
    </row>
    <row r="76" spans="1:15">
      <c r="A76" s="178"/>
      <c r="B76" s="179"/>
      <c r="L76" s="282"/>
      <c r="M76" s="282"/>
      <c r="N76" s="282"/>
      <c r="O76" s="282"/>
    </row>
    <row r="77" spans="1:15">
      <c r="L77" s="282"/>
      <c r="M77" s="282"/>
      <c r="N77" s="282"/>
      <c r="O77" s="282"/>
    </row>
    <row r="78" spans="1:15">
      <c r="A78" s="178"/>
      <c r="B78" s="179"/>
      <c r="L78" s="282"/>
      <c r="M78" s="282"/>
      <c r="N78" s="282"/>
      <c r="O78" s="282"/>
    </row>
    <row r="79" spans="1:15">
      <c r="L79" s="282"/>
      <c r="M79" s="282"/>
      <c r="N79" s="282"/>
      <c r="O79" s="282"/>
    </row>
    <row r="80" spans="1:15">
      <c r="A80" s="178"/>
      <c r="B80" s="179"/>
      <c r="L80" s="282"/>
      <c r="M80" s="282"/>
      <c r="N80" s="282"/>
      <c r="O80" s="282"/>
    </row>
    <row r="81" spans="1:15">
      <c r="L81" s="282"/>
      <c r="M81" s="282"/>
      <c r="N81" s="282"/>
      <c r="O81" s="282"/>
    </row>
    <row r="82" spans="1:15">
      <c r="L82" s="282"/>
      <c r="M82" s="282"/>
      <c r="N82" s="282"/>
      <c r="O82" s="282"/>
    </row>
    <row r="83" spans="1:15">
      <c r="L83" s="282"/>
      <c r="M83" s="282"/>
      <c r="N83" s="282"/>
      <c r="O83" s="282"/>
    </row>
    <row r="84" spans="1:15">
      <c r="L84" s="282"/>
      <c r="M84" s="282"/>
      <c r="N84" s="282"/>
      <c r="O84" s="282"/>
    </row>
    <row r="85" spans="1:15">
      <c r="L85" s="282"/>
      <c r="M85" s="282"/>
      <c r="N85" s="282"/>
      <c r="O85" s="282"/>
    </row>
    <row r="86" spans="1:15">
      <c r="L86" s="282"/>
      <c r="M86" s="282"/>
      <c r="N86" s="282"/>
      <c r="O86" s="282"/>
    </row>
    <row r="87" spans="1:15">
      <c r="L87" s="282"/>
      <c r="M87" s="282"/>
      <c r="N87" s="282"/>
      <c r="O87" s="282"/>
    </row>
    <row r="88" spans="1:15">
      <c r="L88" s="282"/>
      <c r="M88" s="282"/>
      <c r="N88" s="282"/>
      <c r="O88" s="282"/>
    </row>
    <row r="89" spans="1:15">
      <c r="L89" s="282"/>
      <c r="M89" s="282"/>
      <c r="N89" s="282"/>
      <c r="O89" s="282"/>
    </row>
    <row r="90" spans="1:15">
      <c r="L90" s="282"/>
      <c r="M90" s="282"/>
      <c r="N90" s="282"/>
      <c r="O90" s="282"/>
    </row>
    <row r="91" spans="1:15">
      <c r="L91" s="282"/>
      <c r="M91" s="282"/>
      <c r="N91" s="282"/>
      <c r="O91" s="282"/>
    </row>
    <row r="92" spans="1:15">
      <c r="L92" s="282"/>
      <c r="M92" s="282"/>
      <c r="N92" s="282"/>
      <c r="O92" s="282"/>
    </row>
    <row r="93" spans="1:15">
      <c r="L93" s="282"/>
      <c r="M93" s="282"/>
      <c r="N93" s="282"/>
      <c r="O93" s="282"/>
    </row>
    <row r="94" spans="1:15">
      <c r="A94" s="178"/>
      <c r="B94" s="179"/>
      <c r="L94" s="284"/>
      <c r="M94" s="284"/>
      <c r="N94" s="284"/>
      <c r="O94" s="284"/>
    </row>
    <row r="96" spans="1:15">
      <c r="A96" s="178"/>
      <c r="B96" s="179"/>
    </row>
  </sheetData>
  <sheetProtection formatColumns="0" formatRows="0"/>
  <conditionalFormatting sqref="L69 N69">
    <cfRule type="cellIs" dxfId="703" priority="29" operator="notEqual">
      <formula>0</formula>
    </cfRule>
    <cfRule type="cellIs" dxfId="702" priority="30" operator="equal">
      <formula>0</formula>
    </cfRule>
  </conditionalFormatting>
  <conditionalFormatting sqref="F11:G11 N62 N17:N18 N11:N15 L16 F17:G17 N24:N30 N37:N45 N52:N55">
    <cfRule type="containsBlanks" dxfId="701" priority="25">
      <formula>LEN(TRIM(F11))=0</formula>
    </cfRule>
    <cfRule type="cellIs" dxfId="700" priority="26" operator="notEqual">
      <formula>0</formula>
    </cfRule>
  </conditionalFormatting>
  <conditionalFormatting sqref="N11">
    <cfRule type="cellIs" dxfId="699" priority="24" operator="notEqual">
      <formula>N20</formula>
    </cfRule>
  </conditionalFormatting>
  <conditionalFormatting sqref="O69">
    <cfRule type="cellIs" dxfId="698" priority="20" operator="notEqual">
      <formula>0</formula>
    </cfRule>
    <cfRule type="cellIs" dxfId="697" priority="21" operator="equal">
      <formula>0</formula>
    </cfRule>
  </conditionalFormatting>
  <conditionalFormatting sqref="K11:K15 K17:K18">
    <cfRule type="containsBlanks" dxfId="696" priority="18">
      <formula>LEN(TRIM(K11))=0</formula>
    </cfRule>
    <cfRule type="cellIs" dxfId="695" priority="19" operator="notEqual">
      <formula>0</formula>
    </cfRule>
  </conditionalFormatting>
  <conditionalFormatting sqref="K11:K15 K17:K18">
    <cfRule type="cellIs" dxfId="694" priority="17" operator="notEqual">
      <formula>K20</formula>
    </cfRule>
  </conditionalFormatting>
  <conditionalFormatting sqref="K16">
    <cfRule type="containsBlanks" dxfId="693" priority="15">
      <formula>LEN(TRIM(K16))=0</formula>
    </cfRule>
    <cfRule type="cellIs" dxfId="692" priority="16" operator="notEqual">
      <formula>0</formula>
    </cfRule>
  </conditionalFormatting>
  <conditionalFormatting sqref="K52 K37 K24">
    <cfRule type="containsBlanks" dxfId="691" priority="13">
      <formula>LEN(TRIM(K24))=0</formula>
    </cfRule>
    <cfRule type="cellIs" dxfId="690" priority="14" operator="notEqual">
      <formula>0</formula>
    </cfRule>
  </conditionalFormatting>
  <conditionalFormatting sqref="K52 K37 K24">
    <cfRule type="cellIs" dxfId="689" priority="12" operator="notEqual">
      <formula>K33</formula>
    </cfRule>
  </conditionalFormatting>
  <conditionalFormatting sqref="K53:K55 K38:K45 K25:K30">
    <cfRule type="containsBlanks" dxfId="688" priority="10">
      <formula>LEN(TRIM(K25))=0</formula>
    </cfRule>
    <cfRule type="cellIs" dxfId="687" priority="11" operator="notEqual">
      <formula>0</formula>
    </cfRule>
  </conditionalFormatting>
  <conditionalFormatting sqref="K53:K55 K38:K45 K25:K30">
    <cfRule type="cellIs" dxfId="686" priority="9" operator="notEqual">
      <formula>K34</formula>
    </cfRule>
  </conditionalFormatting>
  <conditionalFormatting sqref="N24">
    <cfRule type="cellIs" dxfId="685" priority="8" operator="notEqual">
      <formula>N33</formula>
    </cfRule>
  </conditionalFormatting>
  <conditionalFormatting sqref="N37">
    <cfRule type="cellIs" dxfId="684" priority="7" operator="notEqual">
      <formula>N46</formula>
    </cfRule>
  </conditionalFormatting>
  <conditionalFormatting sqref="N52">
    <cfRule type="cellIs" dxfId="683" priority="6" operator="notEqual">
      <formula>N61</formula>
    </cfRule>
  </conditionalFormatting>
  <conditionalFormatting sqref="J69">
    <cfRule type="cellIs" dxfId="682" priority="4" operator="notEqual">
      <formula>0</formula>
    </cfRule>
    <cfRule type="cellIs" dxfId="681" priority="5" operator="equal">
      <formula>0</formula>
    </cfRule>
  </conditionalFormatting>
  <conditionalFormatting sqref="J62 J16">
    <cfRule type="containsBlanks" dxfId="680" priority="2">
      <formula>LEN(TRIM(J16))=0</formula>
    </cfRule>
    <cfRule type="cellIs" dxfId="679" priority="3" operator="notEqual">
      <formula>0</formula>
    </cfRule>
  </conditionalFormatting>
  <conditionalFormatting sqref="L62">
    <cfRule type="cellIs" dxfId="678" priority="1" operator="notEqual">
      <formula>0</formula>
    </cfRule>
  </conditionalFormatting>
  <printOptions horizontalCentered="1"/>
  <pageMargins left="0.7" right="0.7" top="0.75" bottom="0.75" header="0.5" footer="0.5"/>
  <pageSetup scale="6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102</v>
      </c>
      <c r="D1" s="410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10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233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411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224"/>
      <c r="D5" s="224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8176237.9299999997</v>
      </c>
      <c r="G11" s="400"/>
      <c r="H11" s="203"/>
      <c r="I11" s="181"/>
      <c r="J11" s="204">
        <v>7004082.5700000003</v>
      </c>
      <c r="K11" s="205">
        <v>0</v>
      </c>
      <c r="L11" s="206">
        <v>7004082.5700000003</v>
      </c>
      <c r="M11" s="207"/>
      <c r="N11" s="205">
        <v>0</v>
      </c>
      <c r="O11" s="208">
        <v>7004083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2572782.17</v>
      </c>
      <c r="K12" s="212">
        <v>0</v>
      </c>
      <c r="L12" s="213">
        <v>2572782.17</v>
      </c>
      <c r="M12" s="214"/>
      <c r="N12" s="212">
        <v>0</v>
      </c>
      <c r="O12" s="215">
        <v>2572782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120555.82</v>
      </c>
      <c r="K13" s="212">
        <v>0</v>
      </c>
      <c r="L13" s="213">
        <v>120555.82</v>
      </c>
      <c r="M13" s="214"/>
      <c r="N13" s="212">
        <v>0</v>
      </c>
      <c r="O13" s="215">
        <v>120556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119591.93</v>
      </c>
      <c r="K14" s="212">
        <v>0</v>
      </c>
      <c r="L14" s="213">
        <v>119591.93</v>
      </c>
      <c r="M14" s="214"/>
      <c r="N14" s="212">
        <v>0</v>
      </c>
      <c r="O14" s="215">
        <v>119592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909316.42999999993</v>
      </c>
      <c r="K15" s="212">
        <v>0</v>
      </c>
      <c r="L15" s="213">
        <v>909316.42999999993</v>
      </c>
      <c r="M15" s="214"/>
      <c r="N15" s="212">
        <v>0</v>
      </c>
      <c r="O15" s="215">
        <v>909316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1288604.76</v>
      </c>
      <c r="K17" s="212">
        <v>0</v>
      </c>
      <c r="L17" s="213">
        <v>1288604.76</v>
      </c>
      <c r="M17" s="214"/>
      <c r="N17" s="212">
        <v>0</v>
      </c>
      <c r="O17" s="215">
        <v>1288605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1358151.69</v>
      </c>
      <c r="K18" s="226">
        <v>0</v>
      </c>
      <c r="L18" s="227">
        <v>1358151.69</v>
      </c>
      <c r="M18" s="214"/>
      <c r="N18" s="226">
        <v>3613398</v>
      </c>
      <c r="O18" s="228">
        <v>4971550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13373085.369999999</v>
      </c>
      <c r="K20" s="235">
        <v>0</v>
      </c>
      <c r="L20" s="236">
        <v>13373086</v>
      </c>
      <c r="M20" s="229"/>
      <c r="N20" s="235">
        <v>3613398</v>
      </c>
      <c r="O20" s="237">
        <v>16986484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34138698.949999996</v>
      </c>
      <c r="K24" s="205">
        <v>0</v>
      </c>
      <c r="L24" s="242">
        <v>34138698.949999996</v>
      </c>
      <c r="M24" s="214"/>
      <c r="N24" s="205">
        <v>0</v>
      </c>
      <c r="O24" s="208">
        <v>34138699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11975562.170000002</v>
      </c>
      <c r="K25" s="212">
        <v>0</v>
      </c>
      <c r="L25" s="213">
        <v>11975562.170000002</v>
      </c>
      <c r="M25" s="214"/>
      <c r="N25" s="212">
        <v>0</v>
      </c>
      <c r="O25" s="215">
        <v>11975562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2324015.3000000003</v>
      </c>
      <c r="K26" s="212">
        <v>0</v>
      </c>
      <c r="L26" s="213">
        <v>2324015.3000000003</v>
      </c>
      <c r="M26" s="214"/>
      <c r="N26" s="212">
        <v>0</v>
      </c>
      <c r="O26" s="215">
        <v>2324015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3129806.6100000003</v>
      </c>
      <c r="K27" s="212">
        <v>0</v>
      </c>
      <c r="L27" s="213">
        <v>3129806.6100000003</v>
      </c>
      <c r="M27" s="214"/>
      <c r="N27" s="212">
        <v>0</v>
      </c>
      <c r="O27" s="215">
        <v>3129807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4583215.9700000007</v>
      </c>
      <c r="K28" s="212">
        <v>0</v>
      </c>
      <c r="L28" s="213">
        <v>4583215.9700000007</v>
      </c>
      <c r="M28" s="214"/>
      <c r="N28" s="212">
        <v>9144568</v>
      </c>
      <c r="O28" s="215">
        <v>13727784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4102423.3000000003</v>
      </c>
      <c r="K29" s="212">
        <v>0</v>
      </c>
      <c r="L29" s="213">
        <v>4102423.3000000003</v>
      </c>
      <c r="M29" s="214"/>
      <c r="N29" s="212">
        <v>0</v>
      </c>
      <c r="O29" s="215">
        <v>4102423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4897274.03</v>
      </c>
      <c r="K30" s="226">
        <v>0</v>
      </c>
      <c r="L30" s="227">
        <v>4897274.03</v>
      </c>
      <c r="M30" s="214"/>
      <c r="N30" s="226">
        <v>148439</v>
      </c>
      <c r="O30" s="228">
        <v>5045713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65150996.329999991</v>
      </c>
      <c r="K32" s="235">
        <v>0</v>
      </c>
      <c r="L32" s="236">
        <v>65150996</v>
      </c>
      <c r="M32" s="246"/>
      <c r="N32" s="235">
        <v>9293007</v>
      </c>
      <c r="O32" s="237">
        <v>74444003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-51777910.959999993</v>
      </c>
      <c r="K34" s="250">
        <v>0</v>
      </c>
      <c r="L34" s="251">
        <v>-51777910</v>
      </c>
      <c r="M34" s="229"/>
      <c r="N34" s="250">
        <v>-5679609</v>
      </c>
      <c r="O34" s="252">
        <v>-57457519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23413637.25</v>
      </c>
      <c r="K37" s="205">
        <v>0</v>
      </c>
      <c r="L37" s="206">
        <v>23413637.25</v>
      </c>
      <c r="M37" s="210"/>
      <c r="N37" s="205">
        <v>0</v>
      </c>
      <c r="O37" s="208">
        <v>23413637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2891916.7</v>
      </c>
      <c r="K38" s="212">
        <v>14818530.029999999</v>
      </c>
      <c r="L38" s="213">
        <v>17710446.73</v>
      </c>
      <c r="M38" s="210"/>
      <c r="N38" s="256">
        <v>0</v>
      </c>
      <c r="O38" s="215">
        <v>17710447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17635821.470000003</v>
      </c>
      <c r="K39" s="212">
        <v>-14818530.029999999</v>
      </c>
      <c r="L39" s="213">
        <v>2817291.4400000032</v>
      </c>
      <c r="M39" s="210"/>
      <c r="N39" s="256">
        <v>0</v>
      </c>
      <c r="O39" s="215">
        <v>2817291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380464.29</v>
      </c>
      <c r="K40" s="212">
        <v>0</v>
      </c>
      <c r="L40" s="213">
        <v>380464.29</v>
      </c>
      <c r="M40" s="210"/>
      <c r="N40" s="256">
        <v>0</v>
      </c>
      <c r="O40" s="215">
        <v>380464</v>
      </c>
      <c r="P40" s="255"/>
    </row>
    <row r="41" spans="1:16">
      <c r="A41" s="178" t="s">
        <v>65</v>
      </c>
      <c r="B41" s="185" t="s">
        <v>63</v>
      </c>
      <c r="C41" s="257" t="s">
        <v>331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-3546450</v>
      </c>
      <c r="O41" s="215">
        <v>-3546450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31412.66</v>
      </c>
      <c r="K42" s="212">
        <v>0</v>
      </c>
      <c r="L42" s="213">
        <v>31412.66</v>
      </c>
      <c r="M42" s="210"/>
      <c r="N42" s="256">
        <v>0</v>
      </c>
      <c r="O42" s="215">
        <v>31413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2484</v>
      </c>
      <c r="K43" s="212">
        <v>0</v>
      </c>
      <c r="L43" s="213">
        <v>2484</v>
      </c>
      <c r="M43" s="210"/>
      <c r="N43" s="256"/>
      <c r="O43" s="215">
        <v>2484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0</v>
      </c>
      <c r="K44" s="212">
        <v>0</v>
      </c>
      <c r="L44" s="213">
        <v>0</v>
      </c>
      <c r="M44" s="210"/>
      <c r="N44" s="256">
        <v>-66898</v>
      </c>
      <c r="O44" s="215">
        <v>-66898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44355736.369999997</v>
      </c>
      <c r="K47" s="250">
        <v>0</v>
      </c>
      <c r="L47" s="251">
        <v>44355736</v>
      </c>
      <c r="M47" s="182"/>
      <c r="N47" s="250">
        <v>-3613348</v>
      </c>
      <c r="O47" s="252">
        <v>40742388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-7422174.5899999961</v>
      </c>
      <c r="K50" s="250">
        <v>0</v>
      </c>
      <c r="L50" s="251">
        <v>-7422174</v>
      </c>
      <c r="M50" s="182"/>
      <c r="N50" s="250">
        <v>-9292957</v>
      </c>
      <c r="O50" s="252">
        <v>-16715131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3947578</v>
      </c>
      <c r="K52" s="205">
        <v>0</v>
      </c>
      <c r="L52" s="206">
        <v>3947578</v>
      </c>
      <c r="M52" s="210"/>
      <c r="N52" s="205">
        <v>0</v>
      </c>
      <c r="O52" s="208">
        <v>3947578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1840849.9899999998</v>
      </c>
      <c r="K53" s="212">
        <v>0</v>
      </c>
      <c r="L53" s="213">
        <v>1840849.9899999998</v>
      </c>
      <c r="M53" s="214"/>
      <c r="N53" s="212">
        <v>0</v>
      </c>
      <c r="O53" s="215">
        <v>1840850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1815135</v>
      </c>
      <c r="K54" s="212">
        <v>0</v>
      </c>
      <c r="L54" s="213">
        <v>1815135</v>
      </c>
      <c r="M54" s="214"/>
      <c r="N54" s="212">
        <v>459080</v>
      </c>
      <c r="O54" s="215">
        <v>2274215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7603562.9900000002</v>
      </c>
      <c r="K57" s="235">
        <v>0</v>
      </c>
      <c r="L57" s="237">
        <v>7603563</v>
      </c>
      <c r="M57" s="246"/>
      <c r="N57" s="235">
        <v>459080</v>
      </c>
      <c r="O57" s="237">
        <v>8062643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181388.4000000041</v>
      </c>
      <c r="K59" s="250">
        <v>0</v>
      </c>
      <c r="L59" s="252">
        <v>181389</v>
      </c>
      <c r="M59" s="265"/>
      <c r="N59" s="250">
        <v>-8833877</v>
      </c>
      <c r="O59" s="252">
        <v>-8652488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89076232</v>
      </c>
      <c r="M61" s="210"/>
      <c r="N61" s="269">
        <v>102043527</v>
      </c>
      <c r="O61" s="213">
        <v>191119759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/>
      <c r="M62" s="210"/>
      <c r="N62" s="260"/>
      <c r="O62" s="227">
        <v>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89076232</v>
      </c>
      <c r="M64" s="265"/>
      <c r="N64" s="277">
        <v>102043527</v>
      </c>
      <c r="O64" s="277">
        <v>191119759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89257621</v>
      </c>
      <c r="M66" s="265"/>
      <c r="N66" s="277">
        <v>93209650</v>
      </c>
      <c r="O66" s="277">
        <v>182467271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0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677" priority="29" operator="notEqual">
      <formula>0</formula>
    </cfRule>
    <cfRule type="cellIs" dxfId="676" priority="30" operator="equal">
      <formula>0</formula>
    </cfRule>
  </conditionalFormatting>
  <conditionalFormatting sqref="F11:G11 N62 N17:N18 N11:N15 L16 F17:G17 N24:N30 N37:N45 N52:N55">
    <cfRule type="containsBlanks" dxfId="675" priority="25">
      <formula>LEN(TRIM(F11))=0</formula>
    </cfRule>
    <cfRule type="cellIs" dxfId="674" priority="26" operator="notEqual">
      <formula>0</formula>
    </cfRule>
  </conditionalFormatting>
  <conditionalFormatting sqref="N11">
    <cfRule type="cellIs" dxfId="673" priority="24" operator="notEqual">
      <formula>N20</formula>
    </cfRule>
  </conditionalFormatting>
  <conditionalFormatting sqref="O69">
    <cfRule type="cellIs" dxfId="672" priority="20" operator="notEqual">
      <formula>0</formula>
    </cfRule>
    <cfRule type="cellIs" dxfId="671" priority="21" operator="equal">
      <formula>0</formula>
    </cfRule>
  </conditionalFormatting>
  <conditionalFormatting sqref="K11:K15 K17:K18">
    <cfRule type="containsBlanks" dxfId="670" priority="18">
      <formula>LEN(TRIM(K11))=0</formula>
    </cfRule>
    <cfRule type="cellIs" dxfId="669" priority="19" operator="notEqual">
      <formula>0</formula>
    </cfRule>
  </conditionalFormatting>
  <conditionalFormatting sqref="K11:K15 K17:K18">
    <cfRule type="cellIs" dxfId="668" priority="17" operator="notEqual">
      <formula>K20</formula>
    </cfRule>
  </conditionalFormatting>
  <conditionalFormatting sqref="K16">
    <cfRule type="containsBlanks" dxfId="667" priority="15">
      <formula>LEN(TRIM(K16))=0</formula>
    </cfRule>
    <cfRule type="cellIs" dxfId="666" priority="16" operator="notEqual">
      <formula>0</formula>
    </cfRule>
  </conditionalFormatting>
  <conditionalFormatting sqref="K52 K37 K24">
    <cfRule type="containsBlanks" dxfId="665" priority="13">
      <formula>LEN(TRIM(K24))=0</formula>
    </cfRule>
    <cfRule type="cellIs" dxfId="664" priority="14" operator="notEqual">
      <formula>0</formula>
    </cfRule>
  </conditionalFormatting>
  <conditionalFormatting sqref="K52 K37 K24">
    <cfRule type="cellIs" dxfId="663" priority="12" operator="notEqual">
      <formula>K33</formula>
    </cfRule>
  </conditionalFormatting>
  <conditionalFormatting sqref="K53:K55 K38:K45 K25:K30">
    <cfRule type="containsBlanks" dxfId="662" priority="10">
      <formula>LEN(TRIM(K25))=0</formula>
    </cfRule>
    <cfRule type="cellIs" dxfId="661" priority="11" operator="notEqual">
      <formula>0</formula>
    </cfRule>
  </conditionalFormatting>
  <conditionalFormatting sqref="K53:K55 K38:K45 K25:K30">
    <cfRule type="cellIs" dxfId="660" priority="9" operator="notEqual">
      <formula>K34</formula>
    </cfRule>
  </conditionalFormatting>
  <conditionalFormatting sqref="N24">
    <cfRule type="cellIs" dxfId="659" priority="8" operator="notEqual">
      <formula>N33</formula>
    </cfRule>
  </conditionalFormatting>
  <conditionalFormatting sqref="N37">
    <cfRule type="cellIs" dxfId="658" priority="7" operator="notEqual">
      <formula>N46</formula>
    </cfRule>
  </conditionalFormatting>
  <conditionalFormatting sqref="N52">
    <cfRule type="cellIs" dxfId="657" priority="6" operator="notEqual">
      <formula>N61</formula>
    </cfRule>
  </conditionalFormatting>
  <conditionalFormatting sqref="J69">
    <cfRule type="cellIs" dxfId="656" priority="4" operator="notEqual">
      <formula>0</formula>
    </cfRule>
    <cfRule type="cellIs" dxfId="655" priority="5" operator="equal">
      <formula>0</formula>
    </cfRule>
  </conditionalFormatting>
  <conditionalFormatting sqref="J62 J16">
    <cfRule type="containsBlanks" dxfId="654" priority="2">
      <formula>LEN(TRIM(J16))=0</formula>
    </cfRule>
    <cfRule type="cellIs" dxfId="653" priority="3" operator="notEqual">
      <formula>0</formula>
    </cfRule>
  </conditionalFormatting>
  <conditionalFormatting sqref="L62">
    <cfRule type="cellIs" dxfId="652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101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1050001</v>
      </c>
      <c r="G11" s="400"/>
      <c r="H11" s="203"/>
      <c r="I11" s="181"/>
      <c r="J11" s="204">
        <v>2396154.4000000004</v>
      </c>
      <c r="K11" s="205">
        <v>0</v>
      </c>
      <c r="L11" s="206">
        <v>2396154.4000000004</v>
      </c>
      <c r="M11" s="207"/>
      <c r="N11" s="205">
        <v>0</v>
      </c>
      <c r="O11" s="208">
        <v>2396154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541149.06999999995</v>
      </c>
      <c r="K12" s="212">
        <v>0</v>
      </c>
      <c r="L12" s="213">
        <v>541149.06999999995</v>
      </c>
      <c r="M12" s="214"/>
      <c r="N12" s="212">
        <v>0</v>
      </c>
      <c r="O12" s="215">
        <v>541149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469749.98</v>
      </c>
      <c r="K13" s="212">
        <v>0</v>
      </c>
      <c r="L13" s="213">
        <v>469749.98</v>
      </c>
      <c r="M13" s="214"/>
      <c r="N13" s="212">
        <v>0</v>
      </c>
      <c r="O13" s="215">
        <v>469750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314189.52</v>
      </c>
      <c r="K14" s="212">
        <v>0</v>
      </c>
      <c r="L14" s="213">
        <v>314189.52</v>
      </c>
      <c r="M14" s="214"/>
      <c r="N14" s="212">
        <v>1099310</v>
      </c>
      <c r="O14" s="215">
        <v>1413500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46857.55</v>
      </c>
      <c r="K15" s="212">
        <v>0</v>
      </c>
      <c r="L15" s="213">
        <v>46857.55</v>
      </c>
      <c r="M15" s="214"/>
      <c r="N15" s="212">
        <v>0</v>
      </c>
      <c r="O15" s="215">
        <v>46858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9217</v>
      </c>
      <c r="G17" s="400"/>
      <c r="H17" s="220"/>
      <c r="I17" s="201"/>
      <c r="J17" s="211">
        <v>294435.87</v>
      </c>
      <c r="K17" s="212">
        <v>0</v>
      </c>
      <c r="L17" s="213">
        <v>294435.87</v>
      </c>
      <c r="M17" s="214"/>
      <c r="N17" s="212">
        <v>0</v>
      </c>
      <c r="O17" s="215">
        <v>294436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30567.190000000002</v>
      </c>
      <c r="K18" s="226">
        <v>0</v>
      </c>
      <c r="L18" s="227">
        <v>30567.190000000002</v>
      </c>
      <c r="M18" s="214"/>
      <c r="N18" s="226">
        <v>0</v>
      </c>
      <c r="O18" s="228">
        <v>30567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4093103.58</v>
      </c>
      <c r="K20" s="235">
        <v>0</v>
      </c>
      <c r="L20" s="236">
        <v>4093104</v>
      </c>
      <c r="M20" s="229"/>
      <c r="N20" s="235">
        <v>1099310</v>
      </c>
      <c r="O20" s="237">
        <v>5192414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12126129.92</v>
      </c>
      <c r="K24" s="205">
        <v>0</v>
      </c>
      <c r="L24" s="242">
        <v>12126129.92</v>
      </c>
      <c r="M24" s="214"/>
      <c r="N24" s="205">
        <v>0</v>
      </c>
      <c r="O24" s="208">
        <v>12126130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3405364.0199999996</v>
      </c>
      <c r="K25" s="212">
        <v>0</v>
      </c>
      <c r="L25" s="213">
        <v>3405364.0199999996</v>
      </c>
      <c r="M25" s="214"/>
      <c r="N25" s="212">
        <v>812575</v>
      </c>
      <c r="O25" s="215">
        <v>4217939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1050374.47</v>
      </c>
      <c r="K26" s="212">
        <v>0</v>
      </c>
      <c r="L26" s="213">
        <v>1050374.47</v>
      </c>
      <c r="M26" s="214"/>
      <c r="N26" s="212">
        <v>0</v>
      </c>
      <c r="O26" s="215">
        <v>1050374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1365859.3900000001</v>
      </c>
      <c r="K27" s="212">
        <v>0</v>
      </c>
      <c r="L27" s="213">
        <v>1365859.3900000001</v>
      </c>
      <c r="M27" s="214"/>
      <c r="N27" s="212">
        <v>0</v>
      </c>
      <c r="O27" s="215">
        <v>1365859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11534003.929999998</v>
      </c>
      <c r="K28" s="212">
        <v>0</v>
      </c>
      <c r="L28" s="213">
        <v>11534003.929999998</v>
      </c>
      <c r="M28" s="214"/>
      <c r="N28" s="212">
        <v>691213</v>
      </c>
      <c r="O28" s="215">
        <v>12225217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2258316</v>
      </c>
      <c r="K29" s="212">
        <v>0</v>
      </c>
      <c r="L29" s="213">
        <v>2258316</v>
      </c>
      <c r="M29" s="214"/>
      <c r="N29" s="212">
        <v>0</v>
      </c>
      <c r="O29" s="215">
        <v>2258316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2554534.0900000003</v>
      </c>
      <c r="K30" s="226">
        <v>0</v>
      </c>
      <c r="L30" s="227">
        <v>2554534.0900000003</v>
      </c>
      <c r="M30" s="214"/>
      <c r="N30" s="226">
        <v>0</v>
      </c>
      <c r="O30" s="228">
        <v>2554534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34294581.82</v>
      </c>
      <c r="K32" s="235">
        <v>0</v>
      </c>
      <c r="L32" s="236">
        <v>34294581</v>
      </c>
      <c r="M32" s="246"/>
      <c r="N32" s="235">
        <v>1503788</v>
      </c>
      <c r="O32" s="237">
        <v>35798369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-30201478.240000002</v>
      </c>
      <c r="K34" s="250">
        <v>0</v>
      </c>
      <c r="L34" s="251">
        <v>-30201477</v>
      </c>
      <c r="M34" s="229"/>
      <c r="N34" s="250">
        <v>-404478</v>
      </c>
      <c r="O34" s="252">
        <v>-30605955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12396751.060000001</v>
      </c>
      <c r="K37" s="205">
        <v>0</v>
      </c>
      <c r="L37" s="206">
        <v>12396751.060000001</v>
      </c>
      <c r="M37" s="210"/>
      <c r="N37" s="205">
        <v>0</v>
      </c>
      <c r="O37" s="208">
        <v>12396751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3966923.45</v>
      </c>
      <c r="K38" s="212">
        <v>0</v>
      </c>
      <c r="L38" s="213">
        <v>3966923.45</v>
      </c>
      <c r="M38" s="210"/>
      <c r="N38" s="256">
        <v>0</v>
      </c>
      <c r="O38" s="215">
        <v>3966923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2183470.0100000002</v>
      </c>
      <c r="K39" s="212">
        <v>0</v>
      </c>
      <c r="L39" s="213">
        <v>2183470.0100000002</v>
      </c>
      <c r="M39" s="210"/>
      <c r="N39" s="256">
        <v>0</v>
      </c>
      <c r="O39" s="215">
        <v>2183470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181185.1</v>
      </c>
      <c r="K40" s="212">
        <v>0</v>
      </c>
      <c r="L40" s="213">
        <v>181185.1</v>
      </c>
      <c r="M40" s="210"/>
      <c r="N40" s="256">
        <v>483291</v>
      </c>
      <c r="O40" s="215">
        <v>664476</v>
      </c>
      <c r="P40" s="255"/>
    </row>
    <row r="41" spans="1:16">
      <c r="A41" s="178" t="s">
        <v>65</v>
      </c>
      <c r="B41" s="185" t="s">
        <v>63</v>
      </c>
      <c r="C41" s="257" t="s">
        <v>331</v>
      </c>
      <c r="D41" s="258"/>
      <c r="E41" s="259"/>
      <c r="F41" s="259"/>
      <c r="G41" s="201"/>
      <c r="H41" s="180"/>
      <c r="I41" s="180"/>
      <c r="J41" s="211">
        <v>0</v>
      </c>
      <c r="K41" s="212">
        <v>0</v>
      </c>
      <c r="L41" s="213">
        <v>0</v>
      </c>
      <c r="M41" s="210"/>
      <c r="N41" s="256">
        <v>-94558</v>
      </c>
      <c r="O41" s="215">
        <v>-94558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8403626.6999999993</v>
      </c>
      <c r="K42" s="212">
        <v>0</v>
      </c>
      <c r="L42" s="213">
        <v>8403626.6999999993</v>
      </c>
      <c r="M42" s="210"/>
      <c r="N42" s="256">
        <v>0</v>
      </c>
      <c r="O42" s="215">
        <v>8403627</v>
      </c>
      <c r="P42" s="255"/>
    </row>
    <row r="43" spans="1:16">
      <c r="A43" s="178" t="s">
        <v>68</v>
      </c>
      <c r="B43" s="185" t="s">
        <v>69</v>
      </c>
      <c r="C43" s="181" t="s">
        <v>332</v>
      </c>
      <c r="D43" s="201"/>
      <c r="E43" s="180"/>
      <c r="F43" s="180"/>
      <c r="G43" s="201"/>
      <c r="H43" s="180"/>
      <c r="I43" s="180"/>
      <c r="J43" s="211">
        <v>15996.88</v>
      </c>
      <c r="K43" s="212">
        <v>0</v>
      </c>
      <c r="L43" s="213">
        <v>15996.88</v>
      </c>
      <c r="M43" s="210"/>
      <c r="N43" s="256">
        <v>0</v>
      </c>
      <c r="O43" s="215">
        <v>15997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0</v>
      </c>
      <c r="K44" s="212">
        <v>0</v>
      </c>
      <c r="L44" s="213">
        <v>0</v>
      </c>
      <c r="M44" s="210"/>
      <c r="N44" s="256">
        <v>0</v>
      </c>
      <c r="O44" s="215">
        <v>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27147953.200000003</v>
      </c>
      <c r="K47" s="250">
        <v>0</v>
      </c>
      <c r="L47" s="251">
        <v>27147953</v>
      </c>
      <c r="M47" s="182"/>
      <c r="N47" s="250">
        <v>388733</v>
      </c>
      <c r="O47" s="252">
        <v>27536686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-3053525.0399999991</v>
      </c>
      <c r="K50" s="250">
        <v>0</v>
      </c>
      <c r="L50" s="251">
        <v>-3053524</v>
      </c>
      <c r="M50" s="182"/>
      <c r="N50" s="250">
        <v>-15745</v>
      </c>
      <c r="O50" s="252">
        <v>-3069269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486991</v>
      </c>
      <c r="K52" s="205">
        <v>0</v>
      </c>
      <c r="L52" s="206">
        <v>486991</v>
      </c>
      <c r="M52" s="210"/>
      <c r="N52" s="205">
        <v>0</v>
      </c>
      <c r="O52" s="208">
        <v>486991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438310.46</v>
      </c>
      <c r="K53" s="212">
        <v>0</v>
      </c>
      <c r="L53" s="213">
        <v>438310.46</v>
      </c>
      <c r="M53" s="214"/>
      <c r="N53" s="212">
        <v>0</v>
      </c>
      <c r="O53" s="215">
        <v>438310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448609</v>
      </c>
      <c r="O54" s="215">
        <v>448609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925301.46</v>
      </c>
      <c r="K57" s="235">
        <v>0</v>
      </c>
      <c r="L57" s="237">
        <v>925301</v>
      </c>
      <c r="M57" s="246"/>
      <c r="N57" s="235">
        <v>448609</v>
      </c>
      <c r="O57" s="237">
        <v>1373910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-2128223.5799999991</v>
      </c>
      <c r="K59" s="250">
        <v>0</v>
      </c>
      <c r="L59" s="252">
        <v>-2128223</v>
      </c>
      <c r="M59" s="265"/>
      <c r="N59" s="250">
        <v>432864</v>
      </c>
      <c r="O59" s="252">
        <v>-1695359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56543613</v>
      </c>
      <c r="M61" s="210"/>
      <c r="N61" s="269">
        <v>19996700</v>
      </c>
      <c r="O61" s="213">
        <v>76540313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-2198</v>
      </c>
      <c r="M62" s="210"/>
      <c r="N62" s="260"/>
      <c r="O62" s="227">
        <v>-2198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56541415</v>
      </c>
      <c r="M64" s="265"/>
      <c r="N64" s="277">
        <v>19996700</v>
      </c>
      <c r="O64" s="277">
        <v>76538115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54413192</v>
      </c>
      <c r="M66" s="265"/>
      <c r="N66" s="277">
        <v>20429564</v>
      </c>
      <c r="O66" s="277">
        <v>74842756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1</v>
      </c>
      <c r="M69" s="90"/>
      <c r="N69" s="92">
        <v>0</v>
      </c>
      <c r="O69" s="92">
        <v>2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>
        <v>-7310729</v>
      </c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5"/>
    </row>
    <row r="85" spans="1:16">
      <c r="L85" s="286"/>
      <c r="M85" s="282"/>
      <c r="N85" s="282"/>
      <c r="O85" s="282"/>
      <c r="P85" s="285"/>
    </row>
    <row r="86" spans="1:16">
      <c r="L86" s="282"/>
      <c r="M86" s="282"/>
      <c r="N86" s="282"/>
      <c r="O86" s="282"/>
      <c r="P86" s="285"/>
    </row>
    <row r="87" spans="1:16">
      <c r="L87" s="282"/>
      <c r="M87" s="282"/>
      <c r="N87" s="282"/>
      <c r="O87" s="282"/>
      <c r="P87" s="285"/>
    </row>
    <row r="88" spans="1:16">
      <c r="L88" s="282"/>
      <c r="M88" s="282"/>
      <c r="N88" s="282"/>
      <c r="O88" s="282"/>
      <c r="P88" s="285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651" priority="29" operator="notEqual">
      <formula>0</formula>
    </cfRule>
    <cfRule type="cellIs" dxfId="650" priority="30" operator="equal">
      <formula>0</formula>
    </cfRule>
  </conditionalFormatting>
  <conditionalFormatting sqref="F11:G11 N62 N17:N18 N11:N15 L16 F17:G17 N24:N30 N37:N45 N52:N55">
    <cfRule type="containsBlanks" dxfId="649" priority="25">
      <formula>LEN(TRIM(F11))=0</formula>
    </cfRule>
    <cfRule type="cellIs" dxfId="648" priority="26" operator="notEqual">
      <formula>0</formula>
    </cfRule>
  </conditionalFormatting>
  <conditionalFormatting sqref="N11">
    <cfRule type="cellIs" dxfId="647" priority="24" operator="notEqual">
      <formula>N20</formula>
    </cfRule>
  </conditionalFormatting>
  <conditionalFormatting sqref="O69">
    <cfRule type="cellIs" dxfId="646" priority="20" operator="notEqual">
      <formula>0</formula>
    </cfRule>
    <cfRule type="cellIs" dxfId="645" priority="21" operator="equal">
      <formula>0</formula>
    </cfRule>
  </conditionalFormatting>
  <conditionalFormatting sqref="K11:K15 K17:K18">
    <cfRule type="containsBlanks" dxfId="644" priority="18">
      <formula>LEN(TRIM(K11))=0</formula>
    </cfRule>
    <cfRule type="cellIs" dxfId="643" priority="19" operator="notEqual">
      <formula>0</formula>
    </cfRule>
  </conditionalFormatting>
  <conditionalFormatting sqref="K11:K15 K17:K18">
    <cfRule type="cellIs" dxfId="642" priority="17" operator="notEqual">
      <formula>K20</formula>
    </cfRule>
  </conditionalFormatting>
  <conditionalFormatting sqref="K16">
    <cfRule type="containsBlanks" dxfId="641" priority="15">
      <formula>LEN(TRIM(K16))=0</formula>
    </cfRule>
    <cfRule type="cellIs" dxfId="640" priority="16" operator="notEqual">
      <formula>0</formula>
    </cfRule>
  </conditionalFormatting>
  <conditionalFormatting sqref="K52 K37 K24">
    <cfRule type="containsBlanks" dxfId="639" priority="13">
      <formula>LEN(TRIM(K24))=0</formula>
    </cfRule>
    <cfRule type="cellIs" dxfId="638" priority="14" operator="notEqual">
      <formula>0</formula>
    </cfRule>
  </conditionalFormatting>
  <conditionalFormatting sqref="K52 K37 K24">
    <cfRule type="cellIs" dxfId="637" priority="12" operator="notEqual">
      <formula>K33</formula>
    </cfRule>
  </conditionalFormatting>
  <conditionalFormatting sqref="K53:K55 K38:K45 K25:K30">
    <cfRule type="containsBlanks" dxfId="636" priority="10">
      <formula>LEN(TRIM(K25))=0</formula>
    </cfRule>
    <cfRule type="cellIs" dxfId="635" priority="11" operator="notEqual">
      <formula>0</formula>
    </cfRule>
  </conditionalFormatting>
  <conditionalFormatting sqref="K53:K55 K38:K45 K25:K30">
    <cfRule type="cellIs" dxfId="634" priority="9" operator="notEqual">
      <formula>K34</formula>
    </cfRule>
  </conditionalFormatting>
  <conditionalFormatting sqref="N24">
    <cfRule type="cellIs" dxfId="633" priority="8" operator="notEqual">
      <formula>N33</formula>
    </cfRule>
  </conditionalFormatting>
  <conditionalFormatting sqref="N37">
    <cfRule type="cellIs" dxfId="632" priority="7" operator="notEqual">
      <formula>N46</formula>
    </cfRule>
  </conditionalFormatting>
  <conditionalFormatting sqref="N52">
    <cfRule type="cellIs" dxfId="631" priority="6" operator="notEqual">
      <formula>N61</formula>
    </cfRule>
  </conditionalFormatting>
  <conditionalFormatting sqref="J69">
    <cfRule type="cellIs" dxfId="630" priority="4" operator="notEqual">
      <formula>0</formula>
    </cfRule>
    <cfRule type="cellIs" dxfId="629" priority="5" operator="equal">
      <formula>0</formula>
    </cfRule>
  </conditionalFormatting>
  <conditionalFormatting sqref="J62 J16">
    <cfRule type="containsBlanks" dxfId="628" priority="2">
      <formula>LEN(TRIM(J16))=0</formula>
    </cfRule>
    <cfRule type="cellIs" dxfId="627" priority="3" operator="notEqual">
      <formula>0</formula>
    </cfRule>
  </conditionalFormatting>
  <conditionalFormatting sqref="L62">
    <cfRule type="cellIs" dxfId="626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103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12341694</v>
      </c>
      <c r="G11" s="400"/>
      <c r="H11" s="203"/>
      <c r="I11" s="181"/>
      <c r="J11" s="204">
        <v>19473021.370000001</v>
      </c>
      <c r="K11" s="205">
        <v>0</v>
      </c>
      <c r="L11" s="206">
        <v>19473021.370000001</v>
      </c>
      <c r="M11" s="207"/>
      <c r="N11" s="205">
        <v>0</v>
      </c>
      <c r="O11" s="208">
        <v>19473021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3977657.11</v>
      </c>
      <c r="K12" s="212">
        <v>0</v>
      </c>
      <c r="L12" s="213">
        <v>3977657.11</v>
      </c>
      <c r="M12" s="214"/>
      <c r="N12" s="212">
        <v>0</v>
      </c>
      <c r="O12" s="215">
        <v>3977657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1279574.33</v>
      </c>
      <c r="K13" s="212">
        <v>0</v>
      </c>
      <c r="L13" s="213">
        <v>1279574.33</v>
      </c>
      <c r="M13" s="214"/>
      <c r="N13" s="212">
        <v>359249</v>
      </c>
      <c r="O13" s="215">
        <v>1638823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302142.95999999996</v>
      </c>
      <c r="K14" s="212">
        <v>0</v>
      </c>
      <c r="L14" s="213">
        <v>302142.95999999996</v>
      </c>
      <c r="M14" s="214"/>
      <c r="N14" s="212">
        <v>0</v>
      </c>
      <c r="O14" s="215">
        <v>302143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252150.30000000002</v>
      </c>
      <c r="K15" s="212">
        <v>0</v>
      </c>
      <c r="L15" s="213">
        <v>252150.30000000002</v>
      </c>
      <c r="M15" s="214"/>
      <c r="N15" s="212">
        <v>0</v>
      </c>
      <c r="O15" s="215">
        <v>252150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1233763.5600000003</v>
      </c>
      <c r="K17" s="212">
        <v>0</v>
      </c>
      <c r="L17" s="213">
        <v>1233763.5600000003</v>
      </c>
      <c r="M17" s="214"/>
      <c r="N17" s="212">
        <v>0</v>
      </c>
      <c r="O17" s="215">
        <v>1233764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1023302.4299999999</v>
      </c>
      <c r="K18" s="226">
        <v>30446</v>
      </c>
      <c r="L18" s="227">
        <v>1053748.43</v>
      </c>
      <c r="M18" s="214"/>
      <c r="N18" s="226">
        <v>1682878</v>
      </c>
      <c r="O18" s="228">
        <v>2736626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27541612.060000002</v>
      </c>
      <c r="K20" s="235">
        <v>30446</v>
      </c>
      <c r="L20" s="236">
        <v>27572057</v>
      </c>
      <c r="M20" s="229"/>
      <c r="N20" s="235">
        <v>2042127</v>
      </c>
      <c r="O20" s="237">
        <v>29614184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68591996.530000001</v>
      </c>
      <c r="K24" s="205">
        <v>0</v>
      </c>
      <c r="L24" s="242">
        <v>68591996.530000001</v>
      </c>
      <c r="M24" s="214"/>
      <c r="N24" s="205">
        <v>356643</v>
      </c>
      <c r="O24" s="208">
        <v>68948640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17396731.640000001</v>
      </c>
      <c r="K25" s="212">
        <v>0</v>
      </c>
      <c r="L25" s="213">
        <v>17396731.640000001</v>
      </c>
      <c r="M25" s="214"/>
      <c r="N25" s="212">
        <v>1155648</v>
      </c>
      <c r="O25" s="215">
        <v>18552380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3929300.5199999996</v>
      </c>
      <c r="K26" s="212">
        <v>0</v>
      </c>
      <c r="L26" s="213">
        <v>3929300.5199999996</v>
      </c>
      <c r="M26" s="214"/>
      <c r="N26" s="212">
        <v>0</v>
      </c>
      <c r="O26" s="215">
        <v>3929301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6019504.4899999993</v>
      </c>
      <c r="K27" s="212">
        <v>0</v>
      </c>
      <c r="L27" s="213">
        <v>6019504.4899999993</v>
      </c>
      <c r="M27" s="214"/>
      <c r="N27" s="212">
        <v>26762</v>
      </c>
      <c r="O27" s="215">
        <v>6046266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4135223.4899999998</v>
      </c>
      <c r="K28" s="212">
        <v>0</v>
      </c>
      <c r="L28" s="213">
        <v>4135223.4899999998</v>
      </c>
      <c r="M28" s="214"/>
      <c r="N28" s="212">
        <v>460140</v>
      </c>
      <c r="O28" s="215">
        <v>4595363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9311162.0999999996</v>
      </c>
      <c r="K29" s="212">
        <v>12688</v>
      </c>
      <c r="L29" s="213">
        <v>9323850.0999999996</v>
      </c>
      <c r="M29" s="214"/>
      <c r="N29" s="212">
        <v>13699</v>
      </c>
      <c r="O29" s="215">
        <v>9337549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8560703.9900000002</v>
      </c>
      <c r="K30" s="226">
        <v>0</v>
      </c>
      <c r="L30" s="227">
        <v>8560703.9900000002</v>
      </c>
      <c r="M30" s="214"/>
      <c r="N30" s="226">
        <v>0</v>
      </c>
      <c r="O30" s="228">
        <v>8560704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117944622.75999998</v>
      </c>
      <c r="K32" s="235">
        <v>12688</v>
      </c>
      <c r="L32" s="236">
        <v>117957311</v>
      </c>
      <c r="M32" s="246"/>
      <c r="N32" s="235">
        <v>2012892</v>
      </c>
      <c r="O32" s="237">
        <v>119970203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333</v>
      </c>
      <c r="E34" s="201"/>
      <c r="F34" s="180"/>
      <c r="G34" s="180"/>
      <c r="H34" s="180"/>
      <c r="I34" s="180"/>
      <c r="J34" s="249">
        <v>-90403010.699999973</v>
      </c>
      <c r="K34" s="250">
        <v>17758</v>
      </c>
      <c r="L34" s="251">
        <v>-90385254</v>
      </c>
      <c r="M34" s="229"/>
      <c r="N34" s="250">
        <v>29235</v>
      </c>
      <c r="O34" s="252">
        <v>-90356019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52911125.229999997</v>
      </c>
      <c r="K37" s="205">
        <v>0</v>
      </c>
      <c r="L37" s="206">
        <v>52911125.229999997</v>
      </c>
      <c r="M37" s="210"/>
      <c r="N37" s="205">
        <v>0</v>
      </c>
      <c r="O37" s="208">
        <v>52911125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27585973.48</v>
      </c>
      <c r="K38" s="212">
        <v>0</v>
      </c>
      <c r="L38" s="213">
        <v>27585973.48</v>
      </c>
      <c r="M38" s="210"/>
      <c r="N38" s="256">
        <v>0</v>
      </c>
      <c r="O38" s="215">
        <v>27585973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2102541.91</v>
      </c>
      <c r="K39" s="212">
        <v>0</v>
      </c>
      <c r="L39" s="213">
        <v>2102541.91</v>
      </c>
      <c r="M39" s="210"/>
      <c r="N39" s="256">
        <v>239141</v>
      </c>
      <c r="O39" s="215">
        <v>2341683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1182670.25</v>
      </c>
      <c r="K40" s="212">
        <v>0</v>
      </c>
      <c r="L40" s="213">
        <v>1182670.25</v>
      </c>
      <c r="M40" s="210"/>
      <c r="N40" s="256">
        <v>416464</v>
      </c>
      <c r="O40" s="215">
        <v>1599134</v>
      </c>
      <c r="P40" s="255"/>
    </row>
    <row r="41" spans="1:16">
      <c r="A41" s="178" t="s">
        <v>65</v>
      </c>
      <c r="B41" s="185" t="s">
        <v>63</v>
      </c>
      <c r="C41" s="257" t="s">
        <v>323</v>
      </c>
      <c r="D41" s="258"/>
      <c r="E41" s="259"/>
      <c r="F41" s="259"/>
      <c r="G41" s="201"/>
      <c r="H41" s="180"/>
      <c r="I41" s="180"/>
      <c r="J41" s="211">
        <v>1214495.6200000001</v>
      </c>
      <c r="K41" s="212">
        <v>0</v>
      </c>
      <c r="L41" s="213">
        <v>1214495.6200000001</v>
      </c>
      <c r="M41" s="210"/>
      <c r="N41" s="256">
        <v>-1594950</v>
      </c>
      <c r="O41" s="215">
        <v>-380454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0</v>
      </c>
      <c r="K42" s="212">
        <v>0</v>
      </c>
      <c r="L42" s="213">
        <v>0</v>
      </c>
      <c r="M42" s="210"/>
      <c r="N42" s="256">
        <v>0</v>
      </c>
      <c r="O42" s="215">
        <v>0</v>
      </c>
      <c r="P42" s="255"/>
    </row>
    <row r="43" spans="1:16">
      <c r="A43" s="178" t="s">
        <v>68</v>
      </c>
      <c r="B43" s="185" t="s">
        <v>69</v>
      </c>
      <c r="C43" s="181" t="s">
        <v>324</v>
      </c>
      <c r="D43" s="201"/>
      <c r="E43" s="180"/>
      <c r="F43" s="180"/>
      <c r="G43" s="201"/>
      <c r="H43" s="180"/>
      <c r="I43" s="180"/>
      <c r="J43" s="211">
        <v>-22839.79</v>
      </c>
      <c r="K43" s="212">
        <v>0</v>
      </c>
      <c r="L43" s="213">
        <v>-22839.79</v>
      </c>
      <c r="M43" s="210"/>
      <c r="N43" s="256">
        <v>0</v>
      </c>
      <c r="O43" s="215">
        <v>-22840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-348489.88</v>
      </c>
      <c r="K44" s="212">
        <v>0</v>
      </c>
      <c r="L44" s="213">
        <v>-348489.88</v>
      </c>
      <c r="M44" s="210"/>
      <c r="N44" s="256">
        <v>0</v>
      </c>
      <c r="O44" s="215">
        <v>-348490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84625476.819999993</v>
      </c>
      <c r="K47" s="250">
        <v>0</v>
      </c>
      <c r="L47" s="251">
        <v>84625476</v>
      </c>
      <c r="M47" s="182"/>
      <c r="N47" s="250">
        <v>-939345</v>
      </c>
      <c r="O47" s="252">
        <v>83686131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-5777533.8799999803</v>
      </c>
      <c r="K50" s="250">
        <v>17758</v>
      </c>
      <c r="L50" s="251">
        <v>-5759778</v>
      </c>
      <c r="M50" s="182"/>
      <c r="N50" s="250">
        <v>-910110</v>
      </c>
      <c r="O50" s="252">
        <v>-6669888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5039890</v>
      </c>
      <c r="K52" s="205">
        <v>0</v>
      </c>
      <c r="L52" s="206">
        <v>5039890</v>
      </c>
      <c r="M52" s="210"/>
      <c r="N52" s="205">
        <v>0</v>
      </c>
      <c r="O52" s="208">
        <v>5039890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2449443.81</v>
      </c>
      <c r="K53" s="212">
        <v>54715</v>
      </c>
      <c r="L53" s="213">
        <v>2504158.81</v>
      </c>
      <c r="M53" s="214"/>
      <c r="N53" s="212">
        <v>0</v>
      </c>
      <c r="O53" s="215">
        <v>2504159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0</v>
      </c>
      <c r="O54" s="215">
        <v>0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7489333.8100000005</v>
      </c>
      <c r="K57" s="235">
        <v>54715</v>
      </c>
      <c r="L57" s="237">
        <v>7544049</v>
      </c>
      <c r="M57" s="246"/>
      <c r="N57" s="235">
        <v>0</v>
      </c>
      <c r="O57" s="237">
        <v>7544049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1711799.9300000202</v>
      </c>
      <c r="K59" s="250">
        <v>72473</v>
      </c>
      <c r="L59" s="252">
        <v>1784271</v>
      </c>
      <c r="M59" s="265"/>
      <c r="N59" s="250">
        <v>-910110</v>
      </c>
      <c r="O59" s="252">
        <v>874161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196685224</v>
      </c>
      <c r="M61" s="210"/>
      <c r="N61" s="269">
        <v>28855191</v>
      </c>
      <c r="O61" s="213">
        <v>225540415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-9896</v>
      </c>
      <c r="M62" s="210"/>
      <c r="N62" s="260"/>
      <c r="O62" s="227">
        <v>-9896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196675328</v>
      </c>
      <c r="M64" s="265"/>
      <c r="N64" s="277">
        <v>28855191</v>
      </c>
      <c r="O64" s="277">
        <v>225530519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198459599</v>
      </c>
      <c r="M66" s="265"/>
      <c r="N66" s="277">
        <v>27945081</v>
      </c>
      <c r="O66" s="277">
        <v>226404680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-1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625" priority="29" operator="notEqual">
      <formula>0</formula>
    </cfRule>
    <cfRule type="cellIs" dxfId="624" priority="30" operator="equal">
      <formula>0</formula>
    </cfRule>
  </conditionalFormatting>
  <conditionalFormatting sqref="F11:G11 N62 N17:N18 N11:N15 L16 F17:G17 N24:N30 N37:N45 N52:N55">
    <cfRule type="containsBlanks" dxfId="623" priority="25">
      <formula>LEN(TRIM(F11))=0</formula>
    </cfRule>
    <cfRule type="cellIs" dxfId="622" priority="26" operator="notEqual">
      <formula>0</formula>
    </cfRule>
  </conditionalFormatting>
  <conditionalFormatting sqref="N11">
    <cfRule type="cellIs" dxfId="621" priority="24" operator="notEqual">
      <formula>N20</formula>
    </cfRule>
  </conditionalFormatting>
  <conditionalFormatting sqref="O69">
    <cfRule type="cellIs" dxfId="620" priority="20" operator="notEqual">
      <formula>0</formula>
    </cfRule>
    <cfRule type="cellIs" dxfId="619" priority="21" operator="equal">
      <formula>0</formula>
    </cfRule>
  </conditionalFormatting>
  <conditionalFormatting sqref="K11:K15 K17:K18">
    <cfRule type="containsBlanks" dxfId="618" priority="18">
      <formula>LEN(TRIM(K11))=0</formula>
    </cfRule>
    <cfRule type="cellIs" dxfId="617" priority="19" operator="notEqual">
      <formula>0</formula>
    </cfRule>
  </conditionalFormatting>
  <conditionalFormatting sqref="K11:K15 K17:K18">
    <cfRule type="cellIs" dxfId="616" priority="17" operator="notEqual">
      <formula>K20</formula>
    </cfRule>
  </conditionalFormatting>
  <conditionalFormatting sqref="K16">
    <cfRule type="containsBlanks" dxfId="615" priority="15">
      <formula>LEN(TRIM(K16))=0</formula>
    </cfRule>
    <cfRule type="cellIs" dxfId="614" priority="16" operator="notEqual">
      <formula>0</formula>
    </cfRule>
  </conditionalFormatting>
  <conditionalFormatting sqref="K52 K37 K24">
    <cfRule type="containsBlanks" dxfId="613" priority="13">
      <formula>LEN(TRIM(K24))=0</formula>
    </cfRule>
    <cfRule type="cellIs" dxfId="612" priority="14" operator="notEqual">
      <formula>0</formula>
    </cfRule>
  </conditionalFormatting>
  <conditionalFormatting sqref="K52 K37 K24">
    <cfRule type="cellIs" dxfId="611" priority="12" operator="notEqual">
      <formula>K33</formula>
    </cfRule>
  </conditionalFormatting>
  <conditionalFormatting sqref="K53:K55 K38:K45 K25:K30">
    <cfRule type="containsBlanks" dxfId="610" priority="10">
      <formula>LEN(TRIM(K25))=0</formula>
    </cfRule>
    <cfRule type="cellIs" dxfId="609" priority="11" operator="notEqual">
      <formula>0</formula>
    </cfRule>
  </conditionalFormatting>
  <conditionalFormatting sqref="K53:K55 K38:K45 K25:K30">
    <cfRule type="cellIs" dxfId="608" priority="9" operator="notEqual">
      <formula>K34</formula>
    </cfRule>
  </conditionalFormatting>
  <conditionalFormatting sqref="N24">
    <cfRule type="cellIs" dxfId="607" priority="8" operator="notEqual">
      <formula>N33</formula>
    </cfRule>
  </conditionalFormatting>
  <conditionalFormatting sqref="N37">
    <cfRule type="cellIs" dxfId="606" priority="7" operator="notEqual">
      <formula>N46</formula>
    </cfRule>
  </conditionalFormatting>
  <conditionalFormatting sqref="N52">
    <cfRule type="cellIs" dxfId="605" priority="6" operator="notEqual">
      <formula>N61</formula>
    </cfRule>
  </conditionalFormatting>
  <conditionalFormatting sqref="J69">
    <cfRule type="cellIs" dxfId="604" priority="4" operator="notEqual">
      <formula>0</formula>
    </cfRule>
    <cfRule type="cellIs" dxfId="603" priority="5" operator="equal">
      <formula>0</formula>
    </cfRule>
  </conditionalFormatting>
  <conditionalFormatting sqref="J62 J16">
    <cfRule type="containsBlanks" dxfId="602" priority="2">
      <formula>LEN(TRIM(J16))=0</formula>
    </cfRule>
    <cfRule type="cellIs" dxfId="601" priority="3" operator="notEqual">
      <formula>0</formula>
    </cfRule>
  </conditionalFormatting>
  <conditionalFormatting sqref="L62">
    <cfRule type="cellIs" dxfId="600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334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19290541.129999999</v>
      </c>
      <c r="G11" s="400"/>
      <c r="H11" s="203"/>
      <c r="I11" s="181"/>
      <c r="J11" s="204">
        <v>18132872.719999999</v>
      </c>
      <c r="K11" s="205">
        <v>-118985</v>
      </c>
      <c r="L11" s="206">
        <v>18013887.719999999</v>
      </c>
      <c r="M11" s="207"/>
      <c r="N11" s="205">
        <v>0</v>
      </c>
      <c r="O11" s="208">
        <v>18013888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746003.44000000006</v>
      </c>
      <c r="K12" s="212">
        <v>36924</v>
      </c>
      <c r="L12" s="213">
        <v>782927.44000000006</v>
      </c>
      <c r="M12" s="214"/>
      <c r="N12" s="212">
        <v>0</v>
      </c>
      <c r="O12" s="215">
        <v>782927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8291830.6499999994</v>
      </c>
      <c r="K13" s="212">
        <v>-4789154</v>
      </c>
      <c r="L13" s="213">
        <v>3502676.6499999994</v>
      </c>
      <c r="M13" s="214"/>
      <c r="N13" s="212">
        <v>0</v>
      </c>
      <c r="O13" s="215">
        <v>3502677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2896787.6</v>
      </c>
      <c r="K14" s="212">
        <v>-389097</v>
      </c>
      <c r="L14" s="213">
        <v>2507690.6</v>
      </c>
      <c r="M14" s="214"/>
      <c r="N14" s="212">
        <v>0</v>
      </c>
      <c r="O14" s="215">
        <v>2507691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634846.56000000006</v>
      </c>
      <c r="K15" s="212">
        <v>0</v>
      </c>
      <c r="L15" s="213">
        <v>634846.56000000006</v>
      </c>
      <c r="M15" s="214"/>
      <c r="N15" s="212">
        <v>0</v>
      </c>
      <c r="O15" s="215">
        <v>634847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5735023.1600000001</v>
      </c>
      <c r="K17" s="212">
        <v>-90078.290000000037</v>
      </c>
      <c r="L17" s="213">
        <v>5644944.8700000001</v>
      </c>
      <c r="M17" s="214"/>
      <c r="N17" s="212">
        <v>0</v>
      </c>
      <c r="O17" s="215">
        <v>5644945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1206570.2300000002</v>
      </c>
      <c r="K18" s="226">
        <v>9064</v>
      </c>
      <c r="L18" s="227">
        <v>1215634.2300000002</v>
      </c>
      <c r="M18" s="214"/>
      <c r="N18" s="226">
        <v>1471901</v>
      </c>
      <c r="O18" s="228">
        <v>2687535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37643934.359999992</v>
      </c>
      <c r="K20" s="235">
        <v>-5341326</v>
      </c>
      <c r="L20" s="236">
        <v>32302609</v>
      </c>
      <c r="M20" s="229"/>
      <c r="N20" s="235">
        <v>1471901</v>
      </c>
      <c r="O20" s="237">
        <v>33774510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63895883.400000028</v>
      </c>
      <c r="K24" s="205">
        <v>0</v>
      </c>
      <c r="L24" s="242">
        <v>63895883.400000028</v>
      </c>
      <c r="M24" s="214"/>
      <c r="N24" s="205">
        <v>0</v>
      </c>
      <c r="O24" s="208">
        <v>63895883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15743558.850000005</v>
      </c>
      <c r="K25" s="212">
        <v>0</v>
      </c>
      <c r="L25" s="213">
        <v>15743558.850000005</v>
      </c>
      <c r="M25" s="214"/>
      <c r="N25" s="212">
        <v>2269728</v>
      </c>
      <c r="O25" s="215">
        <v>18013287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3042785.3600000008</v>
      </c>
      <c r="K26" s="212">
        <v>20730</v>
      </c>
      <c r="L26" s="213">
        <v>3063515.3600000008</v>
      </c>
      <c r="M26" s="214"/>
      <c r="N26" s="212">
        <v>0</v>
      </c>
      <c r="O26" s="215">
        <v>3063515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11262957.77</v>
      </c>
      <c r="K27" s="212">
        <v>-62</v>
      </c>
      <c r="L27" s="213">
        <v>11262895.77</v>
      </c>
      <c r="M27" s="214"/>
      <c r="N27" s="212">
        <v>0</v>
      </c>
      <c r="O27" s="215">
        <v>11262896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8170504.1900000004</v>
      </c>
      <c r="K28" s="212">
        <v>-113968.28000000026</v>
      </c>
      <c r="L28" s="213">
        <v>8056535.9100000001</v>
      </c>
      <c r="M28" s="214"/>
      <c r="N28" s="212">
        <v>1895665</v>
      </c>
      <c r="O28" s="215">
        <v>9952201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5185139.4240000006</v>
      </c>
      <c r="K29" s="212">
        <v>-25293</v>
      </c>
      <c r="L29" s="213">
        <v>5159846.4240000006</v>
      </c>
      <c r="M29" s="214"/>
      <c r="N29" s="212">
        <v>0</v>
      </c>
      <c r="O29" s="215">
        <v>5159846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6671716.5499999998</v>
      </c>
      <c r="K30" s="226">
        <v>0</v>
      </c>
      <c r="L30" s="227">
        <v>6671716.5499999998</v>
      </c>
      <c r="M30" s="214"/>
      <c r="N30" s="226">
        <v>0</v>
      </c>
      <c r="O30" s="228">
        <v>6671717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113972545.54400001</v>
      </c>
      <c r="K32" s="235">
        <v>-118593.28000000026</v>
      </c>
      <c r="L32" s="236">
        <v>113853952</v>
      </c>
      <c r="M32" s="246"/>
      <c r="N32" s="235">
        <v>4165393</v>
      </c>
      <c r="O32" s="237">
        <v>118019345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-76328611.184000015</v>
      </c>
      <c r="K34" s="250">
        <v>-5222732.72</v>
      </c>
      <c r="L34" s="251">
        <v>-81551343</v>
      </c>
      <c r="M34" s="229"/>
      <c r="N34" s="250">
        <v>-2693492</v>
      </c>
      <c r="O34" s="252">
        <v>-84244835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33291540.670000002</v>
      </c>
      <c r="K37" s="205">
        <v>4800098.18</v>
      </c>
      <c r="L37" s="206">
        <v>38091638.850000001</v>
      </c>
      <c r="M37" s="210"/>
      <c r="N37" s="205">
        <v>0</v>
      </c>
      <c r="O37" s="208">
        <v>38091639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29963152.080000002</v>
      </c>
      <c r="K38" s="212">
        <v>-675051</v>
      </c>
      <c r="L38" s="213">
        <v>29288101.080000002</v>
      </c>
      <c r="M38" s="210"/>
      <c r="N38" s="256">
        <v>0</v>
      </c>
      <c r="O38" s="215">
        <v>29288101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3442042.8000000003</v>
      </c>
      <c r="K39" s="212">
        <v>314316</v>
      </c>
      <c r="L39" s="213">
        <v>3756358.8000000003</v>
      </c>
      <c r="M39" s="210"/>
      <c r="N39" s="256">
        <v>0</v>
      </c>
      <c r="O39" s="215">
        <v>3756359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468689.47</v>
      </c>
      <c r="K40" s="212">
        <v>0</v>
      </c>
      <c r="L40" s="213">
        <v>468689.47</v>
      </c>
      <c r="M40" s="210"/>
      <c r="N40" s="256">
        <v>1168182</v>
      </c>
      <c r="O40" s="215">
        <v>1636871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166602.99999999997</v>
      </c>
      <c r="K41" s="212">
        <v>0</v>
      </c>
      <c r="L41" s="213">
        <v>166602.99999999997</v>
      </c>
      <c r="M41" s="210"/>
      <c r="N41" s="256">
        <v>0</v>
      </c>
      <c r="O41" s="215">
        <v>166603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137234.22</v>
      </c>
      <c r="K42" s="212">
        <v>598152</v>
      </c>
      <c r="L42" s="213">
        <v>735386.22</v>
      </c>
      <c r="M42" s="210"/>
      <c r="N42" s="256">
        <v>0</v>
      </c>
      <c r="O42" s="215">
        <v>735386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-1273576.4300000002</v>
      </c>
      <c r="K44" s="212">
        <v>0</v>
      </c>
      <c r="L44" s="213">
        <v>-1273576.4300000002</v>
      </c>
      <c r="M44" s="210"/>
      <c r="N44" s="256">
        <v>0</v>
      </c>
      <c r="O44" s="215">
        <v>-1273576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-118593.56</v>
      </c>
      <c r="L45" s="227">
        <v>-118593.56</v>
      </c>
      <c r="M45" s="210"/>
      <c r="N45" s="260">
        <v>0</v>
      </c>
      <c r="O45" s="228">
        <v>-118594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66195685.809999995</v>
      </c>
      <c r="K47" s="250">
        <v>4918921.62</v>
      </c>
      <c r="L47" s="251">
        <v>71114607</v>
      </c>
      <c r="M47" s="182"/>
      <c r="N47" s="250">
        <v>1168182</v>
      </c>
      <c r="O47" s="252">
        <v>72282789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330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-10132925.37400002</v>
      </c>
      <c r="K50" s="250">
        <v>-303811.09999999963</v>
      </c>
      <c r="L50" s="251">
        <v>-10436736</v>
      </c>
      <c r="M50" s="182"/>
      <c r="N50" s="250">
        <v>-1525310</v>
      </c>
      <c r="O50" s="252">
        <v>-11962046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1235737</v>
      </c>
      <c r="K52" s="205">
        <v>353811</v>
      </c>
      <c r="L52" s="206">
        <v>1589548</v>
      </c>
      <c r="M52" s="210"/>
      <c r="N52" s="205">
        <v>0</v>
      </c>
      <c r="O52" s="208">
        <v>1589548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4500995.3299999991</v>
      </c>
      <c r="K53" s="212">
        <v>0</v>
      </c>
      <c r="L53" s="213">
        <v>4500995.3299999991</v>
      </c>
      <c r="M53" s="214"/>
      <c r="N53" s="212">
        <v>0</v>
      </c>
      <c r="O53" s="215">
        <v>4500995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142405</v>
      </c>
      <c r="O54" s="215">
        <v>142405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5736732.3299999991</v>
      </c>
      <c r="K57" s="235">
        <v>353811</v>
      </c>
      <c r="L57" s="237">
        <v>6090543</v>
      </c>
      <c r="M57" s="246"/>
      <c r="N57" s="235">
        <v>142405</v>
      </c>
      <c r="O57" s="237">
        <v>6232948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335</v>
      </c>
      <c r="D59" s="201"/>
      <c r="E59" s="201"/>
      <c r="F59" s="180"/>
      <c r="G59" s="180"/>
      <c r="H59" s="180"/>
      <c r="I59" s="180"/>
      <c r="J59" s="264">
        <v>-4396193.0440000212</v>
      </c>
      <c r="K59" s="250">
        <v>49999.900000000373</v>
      </c>
      <c r="L59" s="252">
        <v>-4346193</v>
      </c>
      <c r="M59" s="265"/>
      <c r="N59" s="250">
        <v>-1382905</v>
      </c>
      <c r="O59" s="252">
        <v>-5729098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149827109</v>
      </c>
      <c r="M61" s="210"/>
      <c r="N61" s="269">
        <v>45837363</v>
      </c>
      <c r="O61" s="213">
        <v>195664472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-573210</v>
      </c>
      <c r="M62" s="210"/>
      <c r="N62" s="260"/>
      <c r="O62" s="227">
        <v>-573210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149253899</v>
      </c>
      <c r="M64" s="265"/>
      <c r="N64" s="277">
        <v>45837363</v>
      </c>
      <c r="O64" s="277">
        <v>195091262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144907706</v>
      </c>
      <c r="M66" s="265"/>
      <c r="N66" s="277">
        <v>44454458</v>
      </c>
      <c r="O66" s="277">
        <v>189362164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-3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2"/>
    </row>
    <row r="85" spans="1:16">
      <c r="L85" s="282"/>
      <c r="M85" s="282"/>
      <c r="N85" s="282"/>
      <c r="O85" s="282"/>
      <c r="P85" s="282"/>
    </row>
    <row r="86" spans="1:16">
      <c r="L86" s="282"/>
      <c r="M86" s="282"/>
      <c r="N86" s="282"/>
      <c r="O86" s="282"/>
      <c r="P86" s="282"/>
    </row>
    <row r="87" spans="1:16">
      <c r="L87" s="282"/>
      <c r="M87" s="282"/>
      <c r="N87" s="282"/>
      <c r="O87" s="282"/>
      <c r="P87" s="282"/>
    </row>
    <row r="88" spans="1:16">
      <c r="L88" s="282"/>
      <c r="M88" s="282"/>
      <c r="N88" s="282"/>
      <c r="O88" s="282"/>
      <c r="P88" s="282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599" priority="29" operator="notEqual">
      <formula>0</formula>
    </cfRule>
    <cfRule type="cellIs" dxfId="598" priority="30" operator="equal">
      <formula>0</formula>
    </cfRule>
  </conditionalFormatting>
  <conditionalFormatting sqref="F11:G11 N62 N17:N18 N11:N15 L16 F17:G17 N24:N30 N37:N45 N52:N55">
    <cfRule type="containsBlanks" dxfId="597" priority="25">
      <formula>LEN(TRIM(F11))=0</formula>
    </cfRule>
    <cfRule type="cellIs" dxfId="596" priority="26" operator="notEqual">
      <formula>0</formula>
    </cfRule>
  </conditionalFormatting>
  <conditionalFormatting sqref="N11">
    <cfRule type="cellIs" dxfId="595" priority="24" operator="notEqual">
      <formula>N20</formula>
    </cfRule>
  </conditionalFormatting>
  <conditionalFormatting sqref="O69">
    <cfRule type="cellIs" dxfId="594" priority="20" operator="notEqual">
      <formula>0</formula>
    </cfRule>
    <cfRule type="cellIs" dxfId="593" priority="21" operator="equal">
      <formula>0</formula>
    </cfRule>
  </conditionalFormatting>
  <conditionalFormatting sqref="K11:K15 K17:K18">
    <cfRule type="containsBlanks" dxfId="592" priority="18">
      <formula>LEN(TRIM(K11))=0</formula>
    </cfRule>
    <cfRule type="cellIs" dxfId="591" priority="19" operator="notEqual">
      <formula>0</formula>
    </cfRule>
  </conditionalFormatting>
  <conditionalFormatting sqref="K11:K15 K17:K18">
    <cfRule type="cellIs" dxfId="590" priority="17" operator="notEqual">
      <formula>K20</formula>
    </cfRule>
  </conditionalFormatting>
  <conditionalFormatting sqref="K16">
    <cfRule type="containsBlanks" dxfId="589" priority="15">
      <formula>LEN(TRIM(K16))=0</formula>
    </cfRule>
    <cfRule type="cellIs" dxfId="588" priority="16" operator="notEqual">
      <formula>0</formula>
    </cfRule>
  </conditionalFormatting>
  <conditionalFormatting sqref="K52 K37 K24">
    <cfRule type="containsBlanks" dxfId="587" priority="13">
      <formula>LEN(TRIM(K24))=0</formula>
    </cfRule>
    <cfRule type="cellIs" dxfId="586" priority="14" operator="notEqual">
      <formula>0</formula>
    </cfRule>
  </conditionalFormatting>
  <conditionalFormatting sqref="K52 K37 K24">
    <cfRule type="cellIs" dxfId="585" priority="12" operator="notEqual">
      <formula>K33</formula>
    </cfRule>
  </conditionalFormatting>
  <conditionalFormatting sqref="K53:K55 K38:K45 K25:K30">
    <cfRule type="containsBlanks" dxfId="584" priority="10">
      <formula>LEN(TRIM(K25))=0</formula>
    </cfRule>
    <cfRule type="cellIs" dxfId="583" priority="11" operator="notEqual">
      <formula>0</formula>
    </cfRule>
  </conditionalFormatting>
  <conditionalFormatting sqref="K53:K55 K38:K45 K25:K30">
    <cfRule type="cellIs" dxfId="582" priority="9" operator="notEqual">
      <formula>K34</formula>
    </cfRule>
  </conditionalFormatting>
  <conditionalFormatting sqref="N24">
    <cfRule type="cellIs" dxfId="581" priority="8" operator="notEqual">
      <formula>N33</formula>
    </cfRule>
  </conditionalFormatting>
  <conditionalFormatting sqref="N37">
    <cfRule type="cellIs" dxfId="580" priority="7" operator="notEqual">
      <formula>N46</formula>
    </cfRule>
  </conditionalFormatting>
  <conditionalFormatting sqref="N52">
    <cfRule type="cellIs" dxfId="579" priority="6" operator="notEqual">
      <formula>N61</formula>
    </cfRule>
  </conditionalFormatting>
  <conditionalFormatting sqref="J69">
    <cfRule type="cellIs" dxfId="578" priority="4" operator="notEqual">
      <formula>0</formula>
    </cfRule>
    <cfRule type="cellIs" dxfId="577" priority="5" operator="equal">
      <formula>0</formula>
    </cfRule>
  </conditionalFormatting>
  <conditionalFormatting sqref="J62 J16">
    <cfRule type="containsBlanks" dxfId="576" priority="2">
      <formula>LEN(TRIM(J16))=0</formula>
    </cfRule>
    <cfRule type="cellIs" dxfId="575" priority="3" operator="notEqual">
      <formula>0</formula>
    </cfRule>
  </conditionalFormatting>
  <conditionalFormatting sqref="L62">
    <cfRule type="cellIs" dxfId="574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76" hidden="1" customWidth="1"/>
    <col min="2" max="2" width="6.5703125" style="185" hidden="1" customWidth="1"/>
    <col min="3" max="3" width="2" style="30" customWidth="1"/>
    <col min="4" max="4" width="9.140625" style="30" customWidth="1"/>
    <col min="5" max="5" width="14.5703125" style="30" customWidth="1"/>
    <col min="6" max="6" width="14" style="30" customWidth="1"/>
    <col min="7" max="7" width="9.42578125" style="30" customWidth="1"/>
    <col min="8" max="9" width="9.140625" style="30" hidden="1" customWidth="1"/>
    <col min="10" max="10" width="18.42578125" style="30" customWidth="1"/>
    <col min="11" max="12" width="16" style="30" customWidth="1"/>
    <col min="13" max="13" width="0.7109375" style="30" customWidth="1"/>
    <col min="14" max="15" width="16" style="30" customWidth="1"/>
    <col min="16" max="16" width="11.28515625" style="30" customWidth="1"/>
    <col min="17" max="16384" width="11.140625" style="30"/>
  </cols>
  <sheetData>
    <row r="1" spans="1:16">
      <c r="B1" s="177"/>
      <c r="C1" s="410" t="s">
        <v>108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3"/>
    </row>
    <row r="2" spans="1:16">
      <c r="B2" s="177"/>
      <c r="C2" s="410" t="s">
        <v>0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5"/>
    </row>
    <row r="3" spans="1:16" ht="12.75" customHeight="1">
      <c r="B3" s="177"/>
      <c r="C3" s="233" t="s">
        <v>1</v>
      </c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12" t="s">
        <v>2</v>
      </c>
    </row>
    <row r="4" spans="1:16">
      <c r="B4" s="177"/>
      <c r="C4" s="411" t="s">
        <v>315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413" t="s">
        <v>316</v>
      </c>
    </row>
    <row r="5" spans="1:16">
      <c r="A5" s="178"/>
      <c r="B5" s="179"/>
      <c r="C5" s="180"/>
      <c r="D5" s="180"/>
      <c r="E5" s="180"/>
      <c r="F5" s="180"/>
      <c r="G5" s="180"/>
      <c r="H5" s="180"/>
      <c r="I5" s="180"/>
      <c r="J5" s="181"/>
      <c r="K5" s="182"/>
      <c r="L5" s="183"/>
      <c r="M5" s="183"/>
      <c r="N5" s="183"/>
      <c r="O5" s="183"/>
      <c r="P5" s="184"/>
    </row>
    <row r="6" spans="1:16">
      <c r="C6" s="180"/>
      <c r="D6" s="180"/>
      <c r="E6" s="180"/>
      <c r="F6" s="180"/>
      <c r="G6" s="180"/>
      <c r="H6" s="180"/>
      <c r="I6" s="180"/>
      <c r="J6" s="186" t="s">
        <v>4</v>
      </c>
      <c r="K6" s="187"/>
      <c r="L6" s="399" t="s">
        <v>4</v>
      </c>
      <c r="M6" s="188"/>
      <c r="N6" s="189" t="s">
        <v>5</v>
      </c>
      <c r="O6" s="189" t="s">
        <v>6</v>
      </c>
      <c r="P6" s="190"/>
    </row>
    <row r="7" spans="1:16">
      <c r="C7" s="180"/>
      <c r="D7" s="180"/>
      <c r="E7" s="180"/>
      <c r="F7" s="180"/>
      <c r="G7" s="180"/>
      <c r="H7" s="180"/>
      <c r="I7" s="180"/>
      <c r="J7" s="191" t="s">
        <v>300</v>
      </c>
      <c r="K7" s="192" t="s">
        <v>301</v>
      </c>
      <c r="L7" s="193"/>
      <c r="M7" s="194"/>
      <c r="N7" s="191" t="s">
        <v>132</v>
      </c>
      <c r="O7" s="191"/>
      <c r="P7" s="22"/>
    </row>
    <row r="8" spans="1:16">
      <c r="C8" s="195" t="s">
        <v>8</v>
      </c>
      <c r="D8" s="180"/>
      <c r="E8" s="180"/>
      <c r="F8" s="180"/>
      <c r="G8" s="180"/>
      <c r="H8" s="180"/>
      <c r="I8" s="180"/>
      <c r="L8" s="194"/>
      <c r="M8" s="194"/>
      <c r="N8" s="194"/>
      <c r="O8" s="194"/>
      <c r="P8" s="196"/>
    </row>
    <row r="9" spans="1:16">
      <c r="A9" s="197" t="s">
        <v>9</v>
      </c>
      <c r="B9" s="198" t="s">
        <v>10</v>
      </c>
      <c r="C9" s="180" t="s">
        <v>11</v>
      </c>
      <c r="D9" s="180"/>
      <c r="E9" s="180"/>
      <c r="F9" s="180"/>
      <c r="G9" s="180"/>
      <c r="H9" s="180"/>
      <c r="I9" s="180"/>
      <c r="J9" s="180"/>
      <c r="K9" s="180"/>
      <c r="L9" s="183"/>
      <c r="M9" s="183"/>
      <c r="N9" s="183"/>
      <c r="O9" s="183"/>
      <c r="P9" s="184"/>
    </row>
    <row r="10" spans="1:16">
      <c r="B10" s="200"/>
      <c r="C10" s="201"/>
      <c r="D10" s="181" t="s">
        <v>12</v>
      </c>
      <c r="E10" s="180"/>
      <c r="F10" s="180"/>
      <c r="G10" s="180"/>
      <c r="H10" s="180"/>
      <c r="I10" s="201"/>
      <c r="J10" s="201"/>
      <c r="K10" s="201"/>
      <c r="L10" s="201"/>
      <c r="M10" s="183"/>
      <c r="N10" s="201"/>
      <c r="O10" s="201"/>
    </row>
    <row r="11" spans="1:16">
      <c r="A11" s="176" t="s">
        <v>15</v>
      </c>
      <c r="B11" s="200" t="s">
        <v>16</v>
      </c>
      <c r="C11" s="201"/>
      <c r="D11" s="202" t="s">
        <v>17</v>
      </c>
      <c r="E11" s="201"/>
      <c r="F11" s="400">
        <v>15608774.6</v>
      </c>
      <c r="G11" s="400"/>
      <c r="H11" s="203"/>
      <c r="I11" s="181"/>
      <c r="J11" s="204">
        <v>40916501.059999995</v>
      </c>
      <c r="K11" s="205">
        <v>0</v>
      </c>
      <c r="L11" s="206">
        <v>40916501.059999995</v>
      </c>
      <c r="M11" s="207"/>
      <c r="N11" s="205">
        <v>0</v>
      </c>
      <c r="O11" s="208">
        <v>40916501</v>
      </c>
      <c r="P11" s="209"/>
    </row>
    <row r="12" spans="1:16">
      <c r="A12" s="176" t="s">
        <v>18</v>
      </c>
      <c r="B12" s="200" t="s">
        <v>19</v>
      </c>
      <c r="C12" s="201"/>
      <c r="D12" s="181" t="s">
        <v>20</v>
      </c>
      <c r="E12" s="180"/>
      <c r="F12" s="210"/>
      <c r="G12" s="210"/>
      <c r="H12" s="180"/>
      <c r="I12" s="201"/>
      <c r="J12" s="211">
        <v>0</v>
      </c>
      <c r="K12" s="212">
        <v>0</v>
      </c>
      <c r="L12" s="213">
        <v>0</v>
      </c>
      <c r="M12" s="214"/>
      <c r="N12" s="212">
        <v>0</v>
      </c>
      <c r="O12" s="215">
        <v>0</v>
      </c>
      <c r="P12" s="216"/>
    </row>
    <row r="13" spans="1:16">
      <c r="A13" s="176" t="s">
        <v>21</v>
      </c>
      <c r="B13" s="200" t="s">
        <v>19</v>
      </c>
      <c r="C13" s="201"/>
      <c r="D13" s="181" t="s">
        <v>22</v>
      </c>
      <c r="E13" s="180"/>
      <c r="F13" s="210"/>
      <c r="G13" s="210"/>
      <c r="H13" s="180"/>
      <c r="I13" s="201"/>
      <c r="J13" s="211">
        <v>1006635.06</v>
      </c>
      <c r="K13" s="212">
        <v>0</v>
      </c>
      <c r="L13" s="213">
        <v>1006635.06</v>
      </c>
      <c r="M13" s="214"/>
      <c r="N13" s="212">
        <v>0</v>
      </c>
      <c r="O13" s="215">
        <v>1006635</v>
      </c>
      <c r="P13" s="216"/>
    </row>
    <row r="14" spans="1:16">
      <c r="A14" s="176" t="s">
        <v>23</v>
      </c>
      <c r="B14" s="200" t="s">
        <v>19</v>
      </c>
      <c r="C14" s="201"/>
      <c r="D14" s="181" t="s">
        <v>24</v>
      </c>
      <c r="E14" s="180"/>
      <c r="F14" s="210"/>
      <c r="G14" s="210"/>
      <c r="H14" s="180"/>
      <c r="I14" s="201"/>
      <c r="J14" s="211">
        <v>392212.23</v>
      </c>
      <c r="K14" s="212">
        <v>0</v>
      </c>
      <c r="L14" s="213">
        <v>392212.23</v>
      </c>
      <c r="M14" s="214"/>
      <c r="N14" s="212">
        <v>0</v>
      </c>
      <c r="O14" s="215">
        <v>392212</v>
      </c>
      <c r="P14" s="216"/>
    </row>
    <row r="15" spans="1:16">
      <c r="A15" s="176" t="s">
        <v>25</v>
      </c>
      <c r="B15" s="200" t="s">
        <v>16</v>
      </c>
      <c r="C15" s="201"/>
      <c r="D15" s="181" t="s">
        <v>26</v>
      </c>
      <c r="E15" s="180"/>
      <c r="F15" s="210"/>
      <c r="G15" s="210"/>
      <c r="H15" s="201"/>
      <c r="I15" s="201"/>
      <c r="J15" s="211">
        <v>306530.98</v>
      </c>
      <c r="K15" s="212">
        <v>0</v>
      </c>
      <c r="L15" s="213">
        <v>306530.98</v>
      </c>
      <c r="M15" s="214"/>
      <c r="N15" s="212">
        <v>0</v>
      </c>
      <c r="O15" s="215">
        <v>306531</v>
      </c>
      <c r="P15" s="216"/>
    </row>
    <row r="16" spans="1:16">
      <c r="A16" s="217"/>
      <c r="B16" s="218"/>
      <c r="C16" s="201"/>
      <c r="D16" s="181" t="s">
        <v>27</v>
      </c>
      <c r="E16" s="180"/>
      <c r="F16" s="219"/>
      <c r="G16" s="210"/>
      <c r="H16" s="220"/>
      <c r="I16" s="201"/>
      <c r="J16" s="221"/>
      <c r="K16" s="222">
        <v>0</v>
      </c>
      <c r="L16" s="216"/>
      <c r="M16" s="214"/>
      <c r="N16" s="201"/>
      <c r="O16" s="215"/>
    </row>
    <row r="17" spans="1:16">
      <c r="A17" s="217" t="s">
        <v>28</v>
      </c>
      <c r="B17" s="218" t="s">
        <v>16</v>
      </c>
      <c r="C17" s="201"/>
      <c r="D17" s="202" t="s">
        <v>17</v>
      </c>
      <c r="E17" s="201"/>
      <c r="F17" s="400">
        <v>0</v>
      </c>
      <c r="G17" s="400"/>
      <c r="H17" s="220"/>
      <c r="I17" s="201"/>
      <c r="J17" s="211">
        <v>1371554.5599999998</v>
      </c>
      <c r="K17" s="212">
        <v>0</v>
      </c>
      <c r="L17" s="213">
        <v>1371554.5599999998</v>
      </c>
      <c r="M17" s="214"/>
      <c r="N17" s="212">
        <v>8357770</v>
      </c>
      <c r="O17" s="215">
        <v>9729325</v>
      </c>
      <c r="P17" s="216"/>
    </row>
    <row r="18" spans="1:16">
      <c r="A18" s="217" t="s">
        <v>29</v>
      </c>
      <c r="B18" s="223" t="s">
        <v>30</v>
      </c>
      <c r="C18" s="201"/>
      <c r="D18" s="224" t="s">
        <v>31</v>
      </c>
      <c r="E18" s="180"/>
      <c r="F18" s="180"/>
      <c r="G18" s="180"/>
      <c r="H18" s="180"/>
      <c r="I18" s="181"/>
      <c r="J18" s="225">
        <v>766184.12999999989</v>
      </c>
      <c r="K18" s="226">
        <v>0</v>
      </c>
      <c r="L18" s="227">
        <v>766184.12999999989</v>
      </c>
      <c r="M18" s="214"/>
      <c r="N18" s="226">
        <v>1073476</v>
      </c>
      <c r="O18" s="228">
        <v>1839660</v>
      </c>
      <c r="P18" s="216"/>
    </row>
    <row r="19" spans="1:16" s="232" customFormat="1">
      <c r="A19" s="217"/>
      <c r="B19" s="223"/>
      <c r="C19" s="181"/>
      <c r="D19" s="181"/>
      <c r="E19" s="181"/>
      <c r="F19" s="181"/>
      <c r="G19" s="181"/>
      <c r="H19" s="182"/>
      <c r="I19" s="182"/>
      <c r="J19" s="182"/>
      <c r="K19" s="182"/>
      <c r="L19" s="229"/>
      <c r="M19" s="230"/>
      <c r="N19" s="230"/>
      <c r="O19" s="231"/>
    </row>
    <row r="20" spans="1:16" ht="13.5" thickBot="1">
      <c r="A20" s="217" t="s">
        <v>32</v>
      </c>
      <c r="B20" s="223"/>
      <c r="C20" s="201"/>
      <c r="D20" s="233" t="s">
        <v>33</v>
      </c>
      <c r="E20" s="201"/>
      <c r="F20" s="180"/>
      <c r="G20" s="180"/>
      <c r="H20" s="180"/>
      <c r="I20" s="180"/>
      <c r="J20" s="234">
        <v>44759618.019999996</v>
      </c>
      <c r="K20" s="235">
        <v>0</v>
      </c>
      <c r="L20" s="236">
        <v>44759618</v>
      </c>
      <c r="M20" s="229"/>
      <c r="N20" s="235">
        <v>9431246</v>
      </c>
      <c r="O20" s="237">
        <v>54190864</v>
      </c>
      <c r="P20" s="53"/>
    </row>
    <row r="21" spans="1:16" ht="13.5" thickTop="1">
      <c r="A21" s="217"/>
      <c r="B21" s="223"/>
      <c r="C21" s="180"/>
      <c r="D21" s="180"/>
      <c r="E21" s="180"/>
      <c r="F21" s="180"/>
      <c r="G21" s="180"/>
      <c r="H21" s="180"/>
      <c r="I21" s="180"/>
      <c r="J21" s="238"/>
      <c r="K21" s="180"/>
      <c r="L21" s="238"/>
      <c r="M21" s="183"/>
      <c r="N21" s="183"/>
      <c r="O21" s="207"/>
      <c r="P21" s="184"/>
    </row>
    <row r="22" spans="1:16">
      <c r="A22" s="239"/>
      <c r="B22" s="240"/>
      <c r="C22" s="195" t="s">
        <v>34</v>
      </c>
      <c r="D22" s="180"/>
      <c r="E22" s="180"/>
      <c r="F22" s="180"/>
      <c r="G22" s="180"/>
      <c r="H22" s="180"/>
      <c r="I22" s="180"/>
      <c r="J22" s="238"/>
      <c r="K22" s="180"/>
      <c r="L22" s="238"/>
      <c r="M22" s="183"/>
      <c r="N22" s="183"/>
      <c r="O22" s="207"/>
      <c r="P22" s="184"/>
    </row>
    <row r="23" spans="1:16">
      <c r="A23" s="217"/>
      <c r="B23" s="218"/>
      <c r="C23" s="180" t="s">
        <v>35</v>
      </c>
      <c r="D23" s="180"/>
      <c r="E23" s="180"/>
      <c r="F23" s="180"/>
      <c r="G23" s="201"/>
      <c r="H23" s="180"/>
      <c r="I23" s="180"/>
      <c r="J23" s="238"/>
      <c r="K23" s="180"/>
      <c r="L23" s="238"/>
      <c r="M23" s="183"/>
      <c r="N23" s="183"/>
      <c r="O23" s="207"/>
      <c r="P23" s="184"/>
    </row>
    <row r="24" spans="1:16">
      <c r="A24" s="178" t="s">
        <v>36</v>
      </c>
      <c r="B24" s="185" t="s">
        <v>37</v>
      </c>
      <c r="C24" s="202"/>
      <c r="D24" s="181" t="s">
        <v>38</v>
      </c>
      <c r="E24" s="180"/>
      <c r="F24" s="180"/>
      <c r="G24" s="201"/>
      <c r="H24" s="180"/>
      <c r="I24" s="180"/>
      <c r="J24" s="241">
        <v>112915277.25</v>
      </c>
      <c r="K24" s="205">
        <v>0.25</v>
      </c>
      <c r="L24" s="242">
        <v>112915277.5</v>
      </c>
      <c r="M24" s="214"/>
      <c r="N24" s="205">
        <v>664842</v>
      </c>
      <c r="O24" s="208">
        <v>113580120</v>
      </c>
      <c r="P24" s="216"/>
    </row>
    <row r="25" spans="1:16">
      <c r="A25" s="176" t="s">
        <v>39</v>
      </c>
      <c r="B25" s="185" t="s">
        <v>37</v>
      </c>
      <c r="C25" s="202"/>
      <c r="D25" s="181" t="s">
        <v>40</v>
      </c>
      <c r="E25" s="180"/>
      <c r="F25" s="180"/>
      <c r="G25" s="201"/>
      <c r="H25" s="180"/>
      <c r="I25" s="180"/>
      <c r="J25" s="211">
        <v>33320710.149999999</v>
      </c>
      <c r="K25" s="212">
        <v>0</v>
      </c>
      <c r="L25" s="213">
        <v>33320710.149999999</v>
      </c>
      <c r="M25" s="214"/>
      <c r="N25" s="212">
        <v>535716</v>
      </c>
      <c r="O25" s="215">
        <v>33856426</v>
      </c>
      <c r="P25" s="216"/>
    </row>
    <row r="26" spans="1:16">
      <c r="A26" s="178" t="s">
        <v>41</v>
      </c>
      <c r="B26" s="200" t="s">
        <v>37</v>
      </c>
      <c r="C26" s="202"/>
      <c r="D26" s="181" t="s">
        <v>42</v>
      </c>
      <c r="E26" s="180"/>
      <c r="F26" s="180"/>
      <c r="G26" s="201"/>
      <c r="H26" s="180"/>
      <c r="I26" s="180"/>
      <c r="J26" s="211">
        <v>4331524.4399999995</v>
      </c>
      <c r="K26" s="212">
        <v>0</v>
      </c>
      <c r="L26" s="213">
        <v>4331524.4399999995</v>
      </c>
      <c r="M26" s="214"/>
      <c r="N26" s="212">
        <v>0</v>
      </c>
      <c r="O26" s="215">
        <v>4331524</v>
      </c>
      <c r="P26" s="216"/>
    </row>
    <row r="27" spans="1:16">
      <c r="A27" s="176" t="s">
        <v>43</v>
      </c>
      <c r="B27" s="185" t="s">
        <v>37</v>
      </c>
      <c r="C27" s="202"/>
      <c r="D27" s="181" t="s">
        <v>44</v>
      </c>
      <c r="E27" s="180"/>
      <c r="F27" s="180"/>
      <c r="G27" s="201"/>
      <c r="H27" s="180"/>
      <c r="I27" s="180"/>
      <c r="J27" s="211">
        <v>13381103</v>
      </c>
      <c r="K27" s="212">
        <v>0</v>
      </c>
      <c r="L27" s="213">
        <v>13381103</v>
      </c>
      <c r="M27" s="214"/>
      <c r="N27" s="212">
        <v>8133470</v>
      </c>
      <c r="O27" s="215">
        <v>21514573</v>
      </c>
      <c r="P27" s="216"/>
    </row>
    <row r="28" spans="1:16">
      <c r="A28" s="178" t="s">
        <v>45</v>
      </c>
      <c r="B28" s="200" t="s">
        <v>37</v>
      </c>
      <c r="C28" s="202"/>
      <c r="D28" s="181" t="s">
        <v>46</v>
      </c>
      <c r="E28" s="180"/>
      <c r="F28" s="180"/>
      <c r="G28" s="201"/>
      <c r="H28" s="180"/>
      <c r="I28" s="180"/>
      <c r="J28" s="211">
        <v>5262923.1500000004</v>
      </c>
      <c r="K28" s="212">
        <v>0</v>
      </c>
      <c r="L28" s="213">
        <v>5262923.1500000004</v>
      </c>
      <c r="M28" s="214"/>
      <c r="N28" s="212">
        <v>881528</v>
      </c>
      <c r="O28" s="215">
        <v>6144451</v>
      </c>
      <c r="P28" s="216"/>
    </row>
    <row r="29" spans="1:16">
      <c r="A29" s="176" t="s">
        <v>47</v>
      </c>
      <c r="B29" s="200" t="s">
        <v>37</v>
      </c>
      <c r="C29" s="202"/>
      <c r="D29" s="181" t="s">
        <v>48</v>
      </c>
      <c r="E29" s="180"/>
      <c r="F29" s="180"/>
      <c r="G29" s="201"/>
      <c r="H29" s="180"/>
      <c r="I29" s="180"/>
      <c r="J29" s="211">
        <v>15890282.389999999</v>
      </c>
      <c r="K29" s="212">
        <v>0</v>
      </c>
      <c r="L29" s="213">
        <v>15890282.389999999</v>
      </c>
      <c r="M29" s="214"/>
      <c r="N29" s="212">
        <v>240080</v>
      </c>
      <c r="O29" s="215">
        <v>16130362</v>
      </c>
      <c r="P29" s="216"/>
    </row>
    <row r="30" spans="1:16">
      <c r="A30" s="178" t="s">
        <v>49</v>
      </c>
      <c r="B30" s="185" t="s">
        <v>50</v>
      </c>
      <c r="C30" s="202"/>
      <c r="D30" s="181" t="s">
        <v>51</v>
      </c>
      <c r="E30" s="180"/>
      <c r="F30" s="180"/>
      <c r="G30" s="201"/>
      <c r="H30" s="180"/>
      <c r="I30" s="180"/>
      <c r="J30" s="225">
        <v>13051048.08</v>
      </c>
      <c r="K30" s="226">
        <v>0</v>
      </c>
      <c r="L30" s="227">
        <v>13051048.08</v>
      </c>
      <c r="M30" s="214"/>
      <c r="N30" s="226">
        <v>0</v>
      </c>
      <c r="O30" s="228">
        <v>13051048</v>
      </c>
      <c r="P30" s="216"/>
    </row>
    <row r="31" spans="1:16">
      <c r="C31" s="202"/>
      <c r="D31" s="181"/>
      <c r="E31" s="180"/>
      <c r="F31" s="180"/>
      <c r="G31" s="201"/>
      <c r="H31" s="180"/>
      <c r="I31" s="180"/>
      <c r="J31" s="243"/>
      <c r="K31" s="180"/>
      <c r="L31" s="238"/>
      <c r="M31" s="244"/>
      <c r="N31" s="244"/>
      <c r="O31" s="207"/>
      <c r="P31" s="245"/>
    </row>
    <row r="32" spans="1:16" ht="13.5" thickBot="1">
      <c r="A32" s="176" t="s">
        <v>52</v>
      </c>
      <c r="C32" s="180"/>
      <c r="D32" s="233" t="s">
        <v>53</v>
      </c>
      <c r="E32" s="201"/>
      <c r="F32" s="180"/>
      <c r="G32" s="180"/>
      <c r="H32" s="180"/>
      <c r="I32" s="180"/>
      <c r="J32" s="234">
        <v>198152868.46000001</v>
      </c>
      <c r="K32" s="235">
        <v>0.25</v>
      </c>
      <c r="L32" s="236">
        <v>198152868</v>
      </c>
      <c r="M32" s="246"/>
      <c r="N32" s="235">
        <v>10455636</v>
      </c>
      <c r="O32" s="237">
        <v>208608504</v>
      </c>
      <c r="P32" s="53"/>
    </row>
    <row r="33" spans="1:16" ht="13.5" thickTop="1">
      <c r="A33" s="178"/>
      <c r="C33" s="202"/>
      <c r="D33" s="247"/>
      <c r="E33" s="180"/>
      <c r="F33" s="180"/>
      <c r="G33" s="201"/>
      <c r="H33" s="180"/>
      <c r="I33" s="180"/>
      <c r="J33" s="182"/>
      <c r="K33" s="180"/>
      <c r="L33" s="229"/>
      <c r="M33" s="182"/>
      <c r="N33" s="182"/>
      <c r="O33" s="248"/>
      <c r="P33" s="60"/>
    </row>
    <row r="34" spans="1:16">
      <c r="C34" s="180"/>
      <c r="D34" s="233" t="s">
        <v>322</v>
      </c>
      <c r="E34" s="201"/>
      <c r="F34" s="180"/>
      <c r="G34" s="180"/>
      <c r="H34" s="180"/>
      <c r="I34" s="180"/>
      <c r="J34" s="249">
        <v>-153393250.44</v>
      </c>
      <c r="K34" s="250">
        <v>-0.25</v>
      </c>
      <c r="L34" s="251">
        <v>-153393250</v>
      </c>
      <c r="M34" s="229"/>
      <c r="N34" s="250">
        <v>-1024390</v>
      </c>
      <c r="O34" s="252">
        <v>-154417640</v>
      </c>
      <c r="P34" s="53"/>
    </row>
    <row r="35" spans="1:16">
      <c r="A35" s="178"/>
      <c r="C35" s="180"/>
      <c r="D35" s="180"/>
      <c r="E35" s="180"/>
      <c r="F35" s="180"/>
      <c r="G35" s="180"/>
      <c r="H35" s="180"/>
      <c r="I35" s="180"/>
      <c r="J35" s="238"/>
      <c r="K35" s="180"/>
      <c r="L35" s="238"/>
      <c r="M35" s="253"/>
      <c r="N35" s="253"/>
      <c r="O35" s="207"/>
      <c r="P35" s="254"/>
    </row>
    <row r="36" spans="1:16">
      <c r="C36" s="195" t="s">
        <v>54</v>
      </c>
      <c r="D36" s="201"/>
      <c r="E36" s="180"/>
      <c r="F36" s="180"/>
      <c r="G36" s="180"/>
      <c r="H36" s="180"/>
      <c r="I36" s="180"/>
      <c r="J36" s="238"/>
      <c r="K36" s="180"/>
      <c r="L36" s="238"/>
      <c r="M36" s="183"/>
      <c r="N36" s="183"/>
      <c r="O36" s="207"/>
      <c r="P36" s="184"/>
    </row>
    <row r="37" spans="1:16">
      <c r="A37" s="178" t="s">
        <v>55</v>
      </c>
      <c r="B37" s="185" t="s">
        <v>56</v>
      </c>
      <c r="C37" s="181" t="s">
        <v>57</v>
      </c>
      <c r="D37" s="201"/>
      <c r="E37" s="180"/>
      <c r="F37" s="180"/>
      <c r="G37" s="201"/>
      <c r="H37" s="180"/>
      <c r="I37" s="180"/>
      <c r="J37" s="204">
        <v>78836407.979999989</v>
      </c>
      <c r="K37" s="205">
        <v>0</v>
      </c>
      <c r="L37" s="206">
        <v>78836407.979999989</v>
      </c>
      <c r="M37" s="210"/>
      <c r="N37" s="205">
        <v>0</v>
      </c>
      <c r="O37" s="208">
        <v>78836408</v>
      </c>
      <c r="P37" s="255"/>
    </row>
    <row r="38" spans="1:16">
      <c r="A38" s="176" t="s">
        <v>58</v>
      </c>
      <c r="B38" s="185" t="s">
        <v>19</v>
      </c>
      <c r="C38" s="181" t="s">
        <v>59</v>
      </c>
      <c r="D38" s="201"/>
      <c r="E38" s="180"/>
      <c r="F38" s="180"/>
      <c r="G38" s="201"/>
      <c r="H38" s="180"/>
      <c r="I38" s="180"/>
      <c r="J38" s="211">
        <v>45464063.679999992</v>
      </c>
      <c r="K38" s="212">
        <v>0</v>
      </c>
      <c r="L38" s="213">
        <v>45464063.679999992</v>
      </c>
      <c r="M38" s="210"/>
      <c r="N38" s="256">
        <v>0</v>
      </c>
      <c r="O38" s="215">
        <v>45464064</v>
      </c>
      <c r="P38" s="255"/>
    </row>
    <row r="39" spans="1:16">
      <c r="A39" s="178" t="s">
        <v>60</v>
      </c>
      <c r="B39" s="185" t="s">
        <v>19</v>
      </c>
      <c r="C39" s="181" t="s">
        <v>61</v>
      </c>
      <c r="D39" s="201"/>
      <c r="E39" s="180"/>
      <c r="F39" s="180"/>
      <c r="G39" s="201"/>
      <c r="H39" s="180"/>
      <c r="I39" s="180"/>
      <c r="J39" s="211">
        <v>10934040.949999999</v>
      </c>
      <c r="K39" s="212">
        <v>0</v>
      </c>
      <c r="L39" s="213">
        <v>10934040.949999999</v>
      </c>
      <c r="M39" s="210"/>
      <c r="N39" s="256">
        <v>0</v>
      </c>
      <c r="O39" s="215">
        <v>10934041</v>
      </c>
      <c r="P39" s="255"/>
    </row>
    <row r="40" spans="1:16">
      <c r="A40" s="176" t="s">
        <v>62</v>
      </c>
      <c r="B40" s="185" t="s">
        <v>63</v>
      </c>
      <c r="C40" s="181" t="s">
        <v>64</v>
      </c>
      <c r="D40" s="201"/>
      <c r="E40" s="180"/>
      <c r="F40" s="180"/>
      <c r="G40" s="201"/>
      <c r="H40" s="180"/>
      <c r="I40" s="180"/>
      <c r="J40" s="211">
        <v>1332254.55</v>
      </c>
      <c r="K40" s="212">
        <v>0</v>
      </c>
      <c r="L40" s="213">
        <v>1332254.55</v>
      </c>
      <c r="M40" s="210"/>
      <c r="N40" s="256">
        <v>4382465</v>
      </c>
      <c r="O40" s="215">
        <v>5714720</v>
      </c>
      <c r="P40" s="255"/>
    </row>
    <row r="41" spans="1:16">
      <c r="A41" s="178" t="s">
        <v>65</v>
      </c>
      <c r="B41" s="185" t="s">
        <v>63</v>
      </c>
      <c r="C41" s="257" t="s">
        <v>328</v>
      </c>
      <c r="D41" s="258"/>
      <c r="E41" s="259"/>
      <c r="F41" s="259"/>
      <c r="G41" s="201"/>
      <c r="H41" s="180"/>
      <c r="I41" s="180"/>
      <c r="J41" s="211">
        <v>888934.44000000018</v>
      </c>
      <c r="K41" s="212">
        <v>0</v>
      </c>
      <c r="L41" s="213">
        <v>888934.44000000018</v>
      </c>
      <c r="M41" s="210"/>
      <c r="N41" s="256">
        <v>0</v>
      </c>
      <c r="O41" s="215">
        <v>888934</v>
      </c>
      <c r="P41" s="255"/>
    </row>
    <row r="42" spans="1:16">
      <c r="A42" s="176" t="s">
        <v>66</v>
      </c>
      <c r="B42" s="185" t="s">
        <v>30</v>
      </c>
      <c r="C42" s="181" t="s">
        <v>67</v>
      </c>
      <c r="D42" s="201"/>
      <c r="E42" s="180"/>
      <c r="F42" s="180"/>
      <c r="G42" s="201"/>
      <c r="H42" s="180"/>
      <c r="I42" s="180"/>
      <c r="J42" s="211">
        <v>15576.61</v>
      </c>
      <c r="K42" s="212">
        <v>0</v>
      </c>
      <c r="L42" s="213">
        <v>15576.61</v>
      </c>
      <c r="M42" s="210"/>
      <c r="N42" s="256">
        <v>0</v>
      </c>
      <c r="O42" s="215">
        <v>15577</v>
      </c>
      <c r="P42" s="255"/>
    </row>
    <row r="43" spans="1:16">
      <c r="A43" s="178" t="s">
        <v>68</v>
      </c>
      <c r="B43" s="185" t="s">
        <v>69</v>
      </c>
      <c r="C43" s="181" t="s">
        <v>329</v>
      </c>
      <c r="D43" s="201"/>
      <c r="E43" s="180"/>
      <c r="F43" s="180"/>
      <c r="G43" s="201"/>
      <c r="H43" s="180"/>
      <c r="I43" s="180"/>
      <c r="J43" s="211">
        <v>0</v>
      </c>
      <c r="K43" s="212">
        <v>0</v>
      </c>
      <c r="L43" s="213">
        <v>0</v>
      </c>
      <c r="M43" s="210"/>
      <c r="N43" s="256">
        <v>0</v>
      </c>
      <c r="O43" s="215">
        <v>0</v>
      </c>
      <c r="P43" s="255"/>
    </row>
    <row r="44" spans="1:16">
      <c r="A44" s="176" t="s">
        <v>70</v>
      </c>
      <c r="B44" s="185" t="s">
        <v>37</v>
      </c>
      <c r="C44" s="181" t="s">
        <v>71</v>
      </c>
      <c r="D44" s="201"/>
      <c r="E44" s="201"/>
      <c r="F44" s="201"/>
      <c r="G44" s="201"/>
      <c r="H44" s="201"/>
      <c r="I44" s="201"/>
      <c r="J44" s="211">
        <v>-748360.51</v>
      </c>
      <c r="K44" s="212">
        <v>0</v>
      </c>
      <c r="L44" s="213">
        <v>-748360.51</v>
      </c>
      <c r="M44" s="210"/>
      <c r="N44" s="256">
        <v>0</v>
      </c>
      <c r="O44" s="215">
        <v>-748361</v>
      </c>
      <c r="P44" s="255"/>
    </row>
    <row r="45" spans="1:16">
      <c r="A45" s="178" t="s">
        <v>72</v>
      </c>
      <c r="B45" s="185" t="s">
        <v>37</v>
      </c>
      <c r="C45" s="181" t="s">
        <v>73</v>
      </c>
      <c r="D45" s="201"/>
      <c r="E45" s="180"/>
      <c r="F45" s="180"/>
      <c r="G45" s="201"/>
      <c r="H45" s="180"/>
      <c r="I45" s="180"/>
      <c r="J45" s="225">
        <v>0</v>
      </c>
      <c r="K45" s="226">
        <v>0</v>
      </c>
      <c r="L45" s="227">
        <v>0</v>
      </c>
      <c r="M45" s="210"/>
      <c r="N45" s="260">
        <v>0</v>
      </c>
      <c r="O45" s="228">
        <v>0</v>
      </c>
      <c r="P45" s="255"/>
    </row>
    <row r="46" spans="1:16">
      <c r="C46" s="201"/>
      <c r="D46" s="201"/>
      <c r="E46" s="201"/>
      <c r="F46" s="201"/>
      <c r="G46" s="201"/>
      <c r="H46" s="201"/>
      <c r="I46" s="201"/>
      <c r="J46" s="211"/>
      <c r="K46" s="201"/>
      <c r="L46" s="213"/>
      <c r="M46" s="261"/>
      <c r="N46" s="261"/>
      <c r="O46" s="215"/>
      <c r="P46" s="68"/>
    </row>
    <row r="47" spans="1:16">
      <c r="A47" s="217" t="s">
        <v>74</v>
      </c>
      <c r="B47" s="218"/>
      <c r="C47" s="195" t="s">
        <v>75</v>
      </c>
      <c r="D47" s="201"/>
      <c r="E47" s="180"/>
      <c r="F47" s="180"/>
      <c r="G47" s="180"/>
      <c r="H47" s="180"/>
      <c r="I47" s="180"/>
      <c r="J47" s="249">
        <v>136722917.70000002</v>
      </c>
      <c r="K47" s="250">
        <v>0</v>
      </c>
      <c r="L47" s="251">
        <v>136722918</v>
      </c>
      <c r="M47" s="182"/>
      <c r="N47" s="250">
        <v>4382465</v>
      </c>
      <c r="O47" s="252">
        <v>141105383</v>
      </c>
      <c r="P47" s="53"/>
    </row>
    <row r="48" spans="1:16">
      <c r="A48" s="217"/>
      <c r="B48" s="218"/>
      <c r="C48" s="195"/>
      <c r="D48" s="201"/>
      <c r="E48" s="180"/>
      <c r="F48" s="180"/>
      <c r="G48" s="180"/>
      <c r="H48" s="180"/>
      <c r="I48" s="180"/>
      <c r="J48" s="182"/>
      <c r="K48" s="182"/>
      <c r="L48" s="229"/>
      <c r="M48" s="182"/>
      <c r="N48" s="182"/>
      <c r="O48" s="248"/>
      <c r="P48" s="60"/>
    </row>
    <row r="49" spans="1:16">
      <c r="A49" s="217"/>
      <c r="B49" s="218"/>
      <c r="C49" s="233" t="s">
        <v>325</v>
      </c>
      <c r="D49" s="201"/>
      <c r="E49" s="201"/>
      <c r="F49" s="180"/>
      <c r="G49" s="180"/>
      <c r="H49" s="180"/>
      <c r="I49" s="180"/>
      <c r="J49" s="211"/>
      <c r="K49" s="201"/>
      <c r="L49" s="213"/>
      <c r="M49" s="201"/>
      <c r="N49" s="201"/>
      <c r="O49" s="215"/>
    </row>
    <row r="50" spans="1:16">
      <c r="A50" s="217"/>
      <c r="B50" s="218"/>
      <c r="C50" s="180"/>
      <c r="D50" s="195" t="s">
        <v>76</v>
      </c>
      <c r="E50" s="180"/>
      <c r="F50" s="180"/>
      <c r="G50" s="180"/>
      <c r="H50" s="180"/>
      <c r="I50" s="180"/>
      <c r="J50" s="249">
        <v>-16670332.73999998</v>
      </c>
      <c r="K50" s="250">
        <v>-0.25</v>
      </c>
      <c r="L50" s="251">
        <v>-16670332</v>
      </c>
      <c r="M50" s="182"/>
      <c r="N50" s="250">
        <v>3358075</v>
      </c>
      <c r="O50" s="252">
        <v>-13312257</v>
      </c>
      <c r="P50" s="53"/>
    </row>
    <row r="51" spans="1:16">
      <c r="A51" s="217"/>
      <c r="B51" s="218"/>
      <c r="C51" s="180"/>
      <c r="D51" s="195"/>
      <c r="E51" s="180"/>
      <c r="F51" s="180"/>
      <c r="G51" s="180"/>
      <c r="H51" s="180"/>
      <c r="I51" s="180"/>
      <c r="J51" s="238"/>
      <c r="K51" s="180"/>
      <c r="L51" s="238"/>
      <c r="M51" s="183"/>
      <c r="N51" s="183"/>
      <c r="O51" s="207"/>
      <c r="P51" s="184"/>
    </row>
    <row r="52" spans="1:16">
      <c r="A52" s="217" t="s">
        <v>77</v>
      </c>
      <c r="B52" s="218" t="s">
        <v>56</v>
      </c>
      <c r="C52" s="181" t="s">
        <v>78</v>
      </c>
      <c r="D52" s="201"/>
      <c r="E52" s="180"/>
      <c r="F52" s="180"/>
      <c r="G52" s="180"/>
      <c r="H52" s="201"/>
      <c r="I52" s="180"/>
      <c r="J52" s="204">
        <v>3749344</v>
      </c>
      <c r="K52" s="205">
        <v>0</v>
      </c>
      <c r="L52" s="206">
        <v>3749344</v>
      </c>
      <c r="M52" s="210"/>
      <c r="N52" s="205">
        <v>0</v>
      </c>
      <c r="O52" s="208">
        <v>3749344</v>
      </c>
      <c r="P52" s="255"/>
    </row>
    <row r="53" spans="1:16">
      <c r="A53" s="217" t="s">
        <v>79</v>
      </c>
      <c r="B53" s="218" t="s">
        <v>80</v>
      </c>
      <c r="C53" s="181" t="s">
        <v>81</v>
      </c>
      <c r="D53" s="201"/>
      <c r="E53" s="180"/>
      <c r="F53" s="180"/>
      <c r="G53" s="180"/>
      <c r="H53" s="201"/>
      <c r="I53" s="180"/>
      <c r="J53" s="211">
        <v>4588348.3099999996</v>
      </c>
      <c r="K53" s="212">
        <v>0</v>
      </c>
      <c r="L53" s="213">
        <v>4588348.3099999996</v>
      </c>
      <c r="M53" s="214"/>
      <c r="N53" s="212">
        <v>0</v>
      </c>
      <c r="O53" s="215">
        <v>4588348</v>
      </c>
      <c r="P53" s="216"/>
    </row>
    <row r="54" spans="1:16">
      <c r="A54" s="217" t="s">
        <v>82</v>
      </c>
      <c r="B54" s="218" t="s">
        <v>83</v>
      </c>
      <c r="C54" s="180" t="s">
        <v>84</v>
      </c>
      <c r="D54" s="201"/>
      <c r="E54" s="180"/>
      <c r="F54" s="180"/>
      <c r="G54" s="180"/>
      <c r="H54" s="201"/>
      <c r="I54" s="180"/>
      <c r="J54" s="211">
        <v>0</v>
      </c>
      <c r="K54" s="212">
        <v>0</v>
      </c>
      <c r="L54" s="213">
        <v>0</v>
      </c>
      <c r="M54" s="214"/>
      <c r="N54" s="212">
        <v>94452</v>
      </c>
      <c r="O54" s="215">
        <v>94452</v>
      </c>
      <c r="P54" s="216"/>
    </row>
    <row r="55" spans="1:16">
      <c r="A55" s="217" t="s">
        <v>85</v>
      </c>
      <c r="B55" s="218" t="s">
        <v>83</v>
      </c>
      <c r="C55" s="247" t="s">
        <v>326</v>
      </c>
      <c r="D55" s="201"/>
      <c r="E55" s="180"/>
      <c r="F55" s="180"/>
      <c r="G55" s="180"/>
      <c r="H55" s="201"/>
      <c r="I55" s="180"/>
      <c r="J55" s="225">
        <v>0</v>
      </c>
      <c r="K55" s="226">
        <v>0</v>
      </c>
      <c r="L55" s="227">
        <v>0</v>
      </c>
      <c r="M55" s="214"/>
      <c r="N55" s="226">
        <v>0</v>
      </c>
      <c r="O55" s="228">
        <v>0</v>
      </c>
      <c r="P55" s="216"/>
    </row>
    <row r="56" spans="1:16">
      <c r="A56" s="217"/>
      <c r="B56" s="218"/>
      <c r="C56" s="201"/>
      <c r="D56" s="201"/>
      <c r="E56" s="180"/>
      <c r="F56" s="180"/>
      <c r="G56" s="180"/>
      <c r="H56" s="180"/>
      <c r="I56" s="180"/>
      <c r="J56" s="261"/>
      <c r="K56" s="180"/>
      <c r="L56" s="261"/>
      <c r="M56" s="261"/>
      <c r="N56" s="261"/>
      <c r="O56" s="215"/>
      <c r="P56" s="68"/>
    </row>
    <row r="57" spans="1:16" ht="13.5" thickBot="1">
      <c r="A57" s="239" t="s">
        <v>86</v>
      </c>
      <c r="B57" s="218"/>
      <c r="C57" s="195" t="s">
        <v>87</v>
      </c>
      <c r="D57" s="201"/>
      <c r="E57" s="201"/>
      <c r="F57" s="180"/>
      <c r="G57" s="180"/>
      <c r="H57" s="180"/>
      <c r="I57" s="180"/>
      <c r="J57" s="262">
        <v>8337692.3099999996</v>
      </c>
      <c r="K57" s="235">
        <v>0</v>
      </c>
      <c r="L57" s="237">
        <v>8337692</v>
      </c>
      <c r="M57" s="246"/>
      <c r="N57" s="235">
        <v>94452</v>
      </c>
      <c r="O57" s="237">
        <v>8432144</v>
      </c>
      <c r="P57" s="73"/>
    </row>
    <row r="58" spans="1:16" ht="13.5" thickTop="1">
      <c r="A58" s="217"/>
      <c r="B58" s="218"/>
      <c r="C58" s="195"/>
      <c r="D58" s="201"/>
      <c r="E58" s="201"/>
      <c r="F58" s="180"/>
      <c r="G58" s="180"/>
      <c r="H58" s="180"/>
      <c r="I58" s="180"/>
      <c r="J58" s="263"/>
      <c r="K58" s="182"/>
      <c r="L58" s="248"/>
      <c r="M58" s="182"/>
      <c r="N58" s="182"/>
      <c r="O58" s="248"/>
      <c r="P58" s="60"/>
    </row>
    <row r="59" spans="1:16">
      <c r="A59" s="239"/>
      <c r="B59" s="218"/>
      <c r="C59" s="233" t="s">
        <v>327</v>
      </c>
      <c r="D59" s="201"/>
      <c r="E59" s="201"/>
      <c r="F59" s="180"/>
      <c r="G59" s="180"/>
      <c r="H59" s="180"/>
      <c r="I59" s="180"/>
      <c r="J59" s="264">
        <v>-8332640.4299999801</v>
      </c>
      <c r="K59" s="250">
        <v>-0.25</v>
      </c>
      <c r="L59" s="252">
        <v>-8332640</v>
      </c>
      <c r="M59" s="265"/>
      <c r="N59" s="250">
        <v>3452527</v>
      </c>
      <c r="O59" s="252">
        <v>-4880113</v>
      </c>
      <c r="P59" s="73"/>
    </row>
    <row r="60" spans="1:16">
      <c r="A60" s="217"/>
      <c r="B60" s="218"/>
      <c r="C60" s="266"/>
      <c r="D60" s="201"/>
      <c r="E60" s="201"/>
      <c r="F60" s="180"/>
      <c r="G60" s="180"/>
      <c r="H60" s="180"/>
      <c r="I60" s="180"/>
      <c r="J60" s="267"/>
      <c r="K60" s="180"/>
      <c r="L60" s="267"/>
      <c r="M60" s="267"/>
      <c r="N60" s="267"/>
      <c r="O60" s="267"/>
      <c r="P60" s="268"/>
    </row>
    <row r="61" spans="1:16">
      <c r="A61" s="217" t="s">
        <v>88</v>
      </c>
      <c r="B61" s="218"/>
      <c r="C61" s="180" t="s">
        <v>89</v>
      </c>
      <c r="D61" s="201"/>
      <c r="E61" s="180"/>
      <c r="F61" s="180"/>
      <c r="G61" s="180"/>
      <c r="H61" s="180"/>
      <c r="I61" s="180"/>
      <c r="J61" s="269"/>
      <c r="K61" s="180"/>
      <c r="L61" s="269">
        <v>207359454</v>
      </c>
      <c r="M61" s="210"/>
      <c r="N61" s="269">
        <v>51440827</v>
      </c>
      <c r="O61" s="213">
        <v>258800281</v>
      </c>
      <c r="P61" s="270"/>
    </row>
    <row r="62" spans="1:16">
      <c r="A62" s="217" t="s">
        <v>90</v>
      </c>
      <c r="B62" s="218" t="s">
        <v>91</v>
      </c>
      <c r="C62" s="180" t="s">
        <v>92</v>
      </c>
      <c r="D62" s="201"/>
      <c r="E62" s="180"/>
      <c r="F62" s="180"/>
      <c r="G62" s="180"/>
      <c r="H62" s="180"/>
      <c r="I62" s="180"/>
      <c r="J62" s="256"/>
      <c r="K62" s="180"/>
      <c r="L62" s="271">
        <v>-14862</v>
      </c>
      <c r="M62" s="210"/>
      <c r="N62" s="260"/>
      <c r="O62" s="227">
        <v>-14862</v>
      </c>
      <c r="P62" s="255"/>
    </row>
    <row r="63" spans="1:16" s="232" customFormat="1">
      <c r="A63" s="217"/>
      <c r="B63" s="218"/>
      <c r="C63" s="181"/>
      <c r="D63" s="181"/>
      <c r="E63" s="181"/>
      <c r="F63" s="181"/>
      <c r="G63" s="181"/>
      <c r="H63" s="272"/>
      <c r="I63" s="181"/>
      <c r="J63" s="265"/>
      <c r="K63" s="181"/>
      <c r="L63" s="265"/>
      <c r="M63" s="273"/>
      <c r="N63" s="273"/>
      <c r="O63" s="273"/>
      <c r="P63" s="274"/>
    </row>
    <row r="64" spans="1:16" s="232" customFormat="1">
      <c r="A64" s="239"/>
      <c r="B64" s="218"/>
      <c r="C64" s="275" t="s">
        <v>93</v>
      </c>
      <c r="D64" s="181"/>
      <c r="E64" s="181"/>
      <c r="F64" s="181"/>
      <c r="G64" s="181"/>
      <c r="H64" s="230"/>
      <c r="I64" s="230"/>
      <c r="J64" s="276"/>
      <c r="K64" s="230"/>
      <c r="L64" s="277">
        <v>207344592</v>
      </c>
      <c r="M64" s="265"/>
      <c r="N64" s="277">
        <v>51440827</v>
      </c>
      <c r="O64" s="277">
        <v>258785419</v>
      </c>
      <c r="P64" s="73"/>
    </row>
    <row r="65" spans="1:16" s="232" customFormat="1">
      <c r="A65" s="217"/>
      <c r="B65" s="218"/>
      <c r="C65" s="181"/>
      <c r="D65" s="181"/>
      <c r="E65" s="181"/>
      <c r="F65" s="181"/>
      <c r="G65" s="181"/>
      <c r="H65" s="272"/>
      <c r="I65" s="181"/>
      <c r="J65" s="272"/>
      <c r="K65" s="181"/>
      <c r="L65" s="272"/>
      <c r="M65" s="230"/>
      <c r="N65" s="230"/>
      <c r="O65" s="230"/>
    </row>
    <row r="66" spans="1:16">
      <c r="A66" s="217"/>
      <c r="B66" s="218"/>
      <c r="C66" s="195" t="s">
        <v>94</v>
      </c>
      <c r="D66" s="201"/>
      <c r="E66" s="180"/>
      <c r="F66" s="180"/>
      <c r="G66" s="180"/>
      <c r="H66" s="180"/>
      <c r="I66" s="278"/>
      <c r="J66" s="279"/>
      <c r="K66" s="278"/>
      <c r="L66" s="277">
        <v>199011952</v>
      </c>
      <c r="M66" s="265"/>
      <c r="N66" s="277">
        <v>54893354</v>
      </c>
      <c r="O66" s="277">
        <v>253905306</v>
      </c>
      <c r="P66" s="209"/>
    </row>
    <row r="67" spans="1:16">
      <c r="A67" s="239"/>
      <c r="B67" s="218"/>
      <c r="C67" s="180"/>
      <c r="D67" s="180"/>
      <c r="E67" s="180"/>
      <c r="F67" s="180"/>
      <c r="G67" s="180"/>
      <c r="H67" s="180"/>
      <c r="I67" s="180"/>
      <c r="J67" s="280"/>
      <c r="K67" s="180"/>
      <c r="L67" s="280"/>
      <c r="M67" s="180"/>
      <c r="N67" s="280"/>
      <c r="O67" s="280"/>
      <c r="P67" s="281"/>
    </row>
    <row r="68" spans="1:16">
      <c r="A68" s="217"/>
      <c r="B68" s="218"/>
      <c r="C68" s="201" t="s">
        <v>95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</row>
    <row r="69" spans="1:16">
      <c r="J69" s="92"/>
      <c r="L69" s="92">
        <v>0</v>
      </c>
      <c r="M69" s="90"/>
      <c r="N69" s="92">
        <v>0</v>
      </c>
      <c r="O69" s="92">
        <v>0</v>
      </c>
      <c r="P69" s="92"/>
    </row>
    <row r="70" spans="1:16">
      <c r="I70" s="125" t="s">
        <v>96</v>
      </c>
      <c r="J70" s="125"/>
      <c r="K70" s="125"/>
      <c r="L70" s="282"/>
      <c r="M70" s="282"/>
      <c r="N70" s="282"/>
      <c r="O70" s="282"/>
      <c r="P70" s="282"/>
    </row>
    <row r="71" spans="1:16">
      <c r="L71" s="282"/>
      <c r="M71" s="282"/>
      <c r="N71" s="282"/>
      <c r="O71" s="282"/>
      <c r="P71" s="282"/>
    </row>
    <row r="72" spans="1:16">
      <c r="L72" s="282"/>
      <c r="M72" s="282"/>
      <c r="N72" s="283"/>
      <c r="O72" s="283"/>
      <c r="P72" s="283"/>
    </row>
    <row r="73" spans="1:16">
      <c r="L73" s="282"/>
      <c r="M73" s="282"/>
      <c r="N73" s="282"/>
      <c r="O73" s="282"/>
      <c r="P73" s="282"/>
    </row>
    <row r="74" spans="1:16">
      <c r="L74" s="282"/>
      <c r="M74" s="282"/>
      <c r="N74" s="282"/>
      <c r="O74" s="282"/>
      <c r="P74" s="282"/>
    </row>
    <row r="75" spans="1:16">
      <c r="L75" s="282"/>
      <c r="M75" s="282"/>
      <c r="N75" s="282"/>
      <c r="O75" s="282"/>
      <c r="P75" s="282"/>
    </row>
    <row r="76" spans="1:16">
      <c r="A76" s="178"/>
      <c r="B76" s="179"/>
      <c r="L76" s="282"/>
      <c r="M76" s="282"/>
      <c r="N76" s="282"/>
      <c r="O76" s="282"/>
      <c r="P76" s="282"/>
    </row>
    <row r="77" spans="1:16">
      <c r="L77" s="282"/>
      <c r="M77" s="282"/>
      <c r="N77" s="282"/>
      <c r="O77" s="282"/>
      <c r="P77" s="282"/>
    </row>
    <row r="78" spans="1:16">
      <c r="A78" s="178"/>
      <c r="B78" s="179"/>
      <c r="L78" s="282"/>
      <c r="M78" s="282"/>
      <c r="N78" s="282"/>
      <c r="O78" s="282"/>
      <c r="P78" s="282"/>
    </row>
    <row r="79" spans="1:16">
      <c r="L79" s="282"/>
      <c r="M79" s="282"/>
      <c r="N79" s="282"/>
      <c r="O79" s="282"/>
      <c r="P79" s="282"/>
    </row>
    <row r="80" spans="1:16">
      <c r="A80" s="178"/>
      <c r="B80" s="179"/>
      <c r="L80" s="282"/>
      <c r="M80" s="282"/>
      <c r="N80" s="282"/>
      <c r="O80" s="282"/>
      <c r="P80" s="282"/>
    </row>
    <row r="81" spans="1:16">
      <c r="L81" s="282"/>
      <c r="M81" s="282"/>
      <c r="N81" s="282"/>
      <c r="O81" s="282"/>
      <c r="P81" s="282"/>
    </row>
    <row r="82" spans="1:16">
      <c r="L82" s="282"/>
      <c r="M82" s="282"/>
      <c r="N82" s="282"/>
      <c r="O82" s="282"/>
      <c r="P82" s="282"/>
    </row>
    <row r="83" spans="1:16">
      <c r="L83" s="282"/>
      <c r="M83" s="282"/>
      <c r="N83" s="282"/>
      <c r="O83" s="282"/>
      <c r="P83" s="282"/>
    </row>
    <row r="84" spans="1:16">
      <c r="L84" s="282"/>
      <c r="M84" s="282"/>
      <c r="N84" s="282"/>
      <c r="O84" s="282"/>
      <c r="P84" s="285"/>
    </row>
    <row r="85" spans="1:16">
      <c r="L85" s="286"/>
      <c r="M85" s="282"/>
      <c r="N85" s="282"/>
      <c r="O85" s="282"/>
      <c r="P85" s="285"/>
    </row>
    <row r="86" spans="1:16">
      <c r="L86" s="282"/>
      <c r="M86" s="282"/>
      <c r="N86" s="282"/>
      <c r="O86" s="282"/>
      <c r="P86" s="285"/>
    </row>
    <row r="87" spans="1:16">
      <c r="L87" s="282"/>
      <c r="M87" s="282"/>
      <c r="N87" s="282"/>
      <c r="O87" s="282"/>
      <c r="P87" s="285"/>
    </row>
    <row r="88" spans="1:16">
      <c r="L88" s="282"/>
      <c r="M88" s="282"/>
      <c r="N88" s="282"/>
      <c r="O88" s="282"/>
      <c r="P88" s="285"/>
    </row>
    <row r="89" spans="1:16">
      <c r="L89" s="282"/>
      <c r="M89" s="282"/>
      <c r="N89" s="282"/>
      <c r="O89" s="282"/>
      <c r="P89" s="282"/>
    </row>
    <row r="90" spans="1:16">
      <c r="L90" s="282"/>
      <c r="M90" s="282"/>
      <c r="N90" s="282"/>
      <c r="O90" s="282"/>
      <c r="P90" s="282"/>
    </row>
    <row r="91" spans="1:16">
      <c r="L91" s="282"/>
      <c r="M91" s="282"/>
      <c r="N91" s="282"/>
      <c r="O91" s="282"/>
      <c r="P91" s="282"/>
    </row>
    <row r="92" spans="1:16">
      <c r="L92" s="282"/>
      <c r="M92" s="282"/>
      <c r="N92" s="282"/>
      <c r="O92" s="282"/>
      <c r="P92" s="282"/>
    </row>
    <row r="93" spans="1:16">
      <c r="L93" s="282"/>
      <c r="M93" s="282"/>
      <c r="N93" s="282"/>
      <c r="O93" s="282"/>
      <c r="P93" s="282"/>
    </row>
    <row r="94" spans="1:16">
      <c r="A94" s="178"/>
      <c r="B94" s="179"/>
      <c r="L94" s="284"/>
      <c r="M94" s="284"/>
      <c r="N94" s="284"/>
      <c r="O94" s="284"/>
      <c r="P94" s="284"/>
    </row>
    <row r="96" spans="1:16">
      <c r="A96" s="178"/>
      <c r="B96" s="179"/>
    </row>
  </sheetData>
  <sheetProtection formatColumns="0" formatRows="0"/>
  <conditionalFormatting sqref="L69 N69">
    <cfRule type="cellIs" dxfId="573" priority="29" operator="notEqual">
      <formula>0</formula>
    </cfRule>
    <cfRule type="cellIs" dxfId="572" priority="30" operator="equal">
      <formula>0</formula>
    </cfRule>
  </conditionalFormatting>
  <conditionalFormatting sqref="F11:G11 N62 N17:N18 N11:N15 L16 F17:G17 N24:N30 N37:N45 N52:N55">
    <cfRule type="containsBlanks" dxfId="571" priority="25">
      <formula>LEN(TRIM(F11))=0</formula>
    </cfRule>
    <cfRule type="cellIs" dxfId="570" priority="26" operator="notEqual">
      <formula>0</formula>
    </cfRule>
  </conditionalFormatting>
  <conditionalFormatting sqref="N11">
    <cfRule type="cellIs" dxfId="569" priority="24" operator="notEqual">
      <formula>N20</formula>
    </cfRule>
  </conditionalFormatting>
  <conditionalFormatting sqref="O69">
    <cfRule type="cellIs" dxfId="568" priority="20" operator="notEqual">
      <formula>0</formula>
    </cfRule>
    <cfRule type="cellIs" dxfId="567" priority="21" operator="equal">
      <formula>0</formula>
    </cfRule>
  </conditionalFormatting>
  <conditionalFormatting sqref="K11:K15 K17:K18">
    <cfRule type="containsBlanks" dxfId="566" priority="18">
      <formula>LEN(TRIM(K11))=0</formula>
    </cfRule>
    <cfRule type="cellIs" dxfId="565" priority="19" operator="notEqual">
      <formula>0</formula>
    </cfRule>
  </conditionalFormatting>
  <conditionalFormatting sqref="K11:K15 K17:K18">
    <cfRule type="cellIs" dxfId="564" priority="17" operator="notEqual">
      <formula>K20</formula>
    </cfRule>
  </conditionalFormatting>
  <conditionalFormatting sqref="K16">
    <cfRule type="containsBlanks" dxfId="563" priority="15">
      <formula>LEN(TRIM(K16))=0</formula>
    </cfRule>
    <cfRule type="cellIs" dxfId="562" priority="16" operator="notEqual">
      <formula>0</formula>
    </cfRule>
  </conditionalFormatting>
  <conditionalFormatting sqref="K52 K37 K24">
    <cfRule type="containsBlanks" dxfId="561" priority="13">
      <formula>LEN(TRIM(K24))=0</formula>
    </cfRule>
    <cfRule type="cellIs" dxfId="560" priority="14" operator="notEqual">
      <formula>0</formula>
    </cfRule>
  </conditionalFormatting>
  <conditionalFormatting sqref="K52 K37 K24">
    <cfRule type="cellIs" dxfId="559" priority="12" operator="notEqual">
      <formula>K33</formula>
    </cfRule>
  </conditionalFormatting>
  <conditionalFormatting sqref="K53:K55 K38:K45 K25:K30">
    <cfRule type="containsBlanks" dxfId="558" priority="10">
      <formula>LEN(TRIM(K25))=0</formula>
    </cfRule>
    <cfRule type="cellIs" dxfId="557" priority="11" operator="notEqual">
      <formula>0</formula>
    </cfRule>
  </conditionalFormatting>
  <conditionalFormatting sqref="K53:K55 K38:K45 K25:K30">
    <cfRule type="cellIs" dxfId="556" priority="9" operator="notEqual">
      <formula>K34</formula>
    </cfRule>
  </conditionalFormatting>
  <conditionalFormatting sqref="N24">
    <cfRule type="cellIs" dxfId="555" priority="8" operator="notEqual">
      <formula>N33</formula>
    </cfRule>
  </conditionalFormatting>
  <conditionalFormatting sqref="N37">
    <cfRule type="cellIs" dxfId="554" priority="7" operator="notEqual">
      <formula>N46</formula>
    </cfRule>
  </conditionalFormatting>
  <conditionalFormatting sqref="N52">
    <cfRule type="cellIs" dxfId="553" priority="6" operator="notEqual">
      <formula>N61</formula>
    </cfRule>
  </conditionalFormatting>
  <conditionalFormatting sqref="J69">
    <cfRule type="cellIs" dxfId="552" priority="4" operator="notEqual">
      <formula>0</formula>
    </cfRule>
    <cfRule type="cellIs" dxfId="551" priority="5" operator="equal">
      <formula>0</formula>
    </cfRule>
  </conditionalFormatting>
  <conditionalFormatting sqref="J62 J16">
    <cfRule type="containsBlanks" dxfId="550" priority="2">
      <formula>LEN(TRIM(J16))=0</formula>
    </cfRule>
    <cfRule type="cellIs" dxfId="549" priority="3" operator="notEqual">
      <formula>0</formula>
    </cfRule>
  </conditionalFormatting>
  <conditionalFormatting sqref="L62">
    <cfRule type="cellIs" dxfId="548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FCS SNP</vt:lpstr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FCS!Print_Area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2020-01-10T14:43:54Z</cp:lastPrinted>
  <dcterms:created xsi:type="dcterms:W3CDTF">2014-12-18T21:45:41Z</dcterms:created>
  <dcterms:modified xsi:type="dcterms:W3CDTF">2020-02-13T15:16:30Z</dcterms:modified>
</cp:coreProperties>
</file>