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8-2019\2018-19 AFR Summaries\Consolidated 18-19 ADA Compliant\"/>
    </mc:Choice>
  </mc:AlternateContent>
  <bookViews>
    <workbookView xWindow="360" yWindow="75" windowWidth="17235" windowHeight="11310" tabRatio="960"/>
  </bookViews>
  <sheets>
    <sheet name="FCS CIF" sheetId="2" r:id="rId1"/>
    <sheet name="EASTERNFL" sheetId="1" r:id="rId2"/>
    <sheet name="BROWARD" sheetId="4" r:id="rId3"/>
    <sheet name="CENTRALFL" sheetId="5" r:id="rId4"/>
    <sheet name="CHIPOLA" sheetId="6" r:id="rId5"/>
    <sheet name="DAYTONA" sheetId="7" r:id="rId6"/>
    <sheet name="FLORIDASW" sheetId="8" r:id="rId7"/>
    <sheet name="FSCJ" sheetId="9" r:id="rId8"/>
    <sheet name="FLKEYS" sheetId="10" r:id="rId9"/>
    <sheet name="GULFCOAST" sheetId="11" r:id="rId10"/>
    <sheet name="HILLSBOROUGH" sheetId="12" r:id="rId11"/>
    <sheet name="INDIANRIVER" sheetId="13" r:id="rId12"/>
    <sheet name="GATEWAY" sheetId="14" r:id="rId13"/>
    <sheet name="LAKESUMTER" sheetId="15" r:id="rId14"/>
    <sheet name="SCFMANATEE" sheetId="16" r:id="rId15"/>
    <sheet name="MIAMIDADE" sheetId="17" r:id="rId16"/>
    <sheet name="NORTHFL" sheetId="18" r:id="rId17"/>
    <sheet name="NORTHWESTFL" sheetId="19" r:id="rId18"/>
    <sheet name="PALMBEACH" sheetId="20" r:id="rId19"/>
    <sheet name="PASCOHERNANDO" sheetId="21" r:id="rId20"/>
    <sheet name="PENSACOLA" sheetId="22" r:id="rId21"/>
    <sheet name="POLK" sheetId="23" r:id="rId22"/>
    <sheet name="STJOHNS" sheetId="24" r:id="rId23"/>
    <sheet name="STPETE" sheetId="25" r:id="rId24"/>
    <sheet name="SANTAFE" sheetId="27" r:id="rId25"/>
    <sheet name="SEMINOLE" sheetId="28" r:id="rId26"/>
    <sheet name="SOUTHFL" sheetId="29" r:id="rId27"/>
    <sheet name="TALLAHASSEE" sheetId="30" r:id="rId28"/>
    <sheet name="VALENCIA" sheetId="31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</externalReferences>
  <definedNames>
    <definedName name="ARRA">[1]List!$C$1:$C$2</definedName>
    <definedName name="_xlnm.Print_Area" localSheetId="2">BROWARD!$A$1:$F$55</definedName>
    <definedName name="_xlnm.Print_Area" localSheetId="3">CENTRALFL!$A$1:$F$55</definedName>
    <definedName name="_xlnm.Print_Area" localSheetId="4">CHIPOLA!$A$1:$F$55</definedName>
    <definedName name="_xlnm.Print_Area" localSheetId="5">DAYTONA!$A$1:$F$55</definedName>
    <definedName name="_xlnm.Print_Area" localSheetId="1">EASTERNFL!$A$1:$F$55</definedName>
    <definedName name="_xlnm.Print_Area" localSheetId="0">'FCS CIF'!$A$1:$F$54</definedName>
    <definedName name="_xlnm.Print_Area" localSheetId="8">FLKEYS!$A$1:$F$55</definedName>
    <definedName name="_xlnm.Print_Area" localSheetId="6">FLORIDASW!$A$1:$F$55</definedName>
    <definedName name="_xlnm.Print_Area" localSheetId="7">FSCJ!$A$1:$F$55</definedName>
    <definedName name="_xlnm.Print_Area" localSheetId="12">GATEWAY!$A$1:$F$55</definedName>
    <definedName name="_xlnm.Print_Area" localSheetId="9">GULFCOAST!$A$1:$F$55</definedName>
    <definedName name="_xlnm.Print_Area" localSheetId="10">HILLSBOROUGH!$A$1:$F$55</definedName>
    <definedName name="_xlnm.Print_Area" localSheetId="11">INDIANRIVER!$A$1:$F$55</definedName>
    <definedName name="_xlnm.Print_Area" localSheetId="13">LAKESUMTER!$A$1:$F$55</definedName>
    <definedName name="_xlnm.Print_Area" localSheetId="15">MIAMIDADE!$A$1:$F$55</definedName>
    <definedName name="_xlnm.Print_Area" localSheetId="16">NORTHFL!$A$1:$F$55</definedName>
    <definedName name="_xlnm.Print_Area" localSheetId="17">NORTHWESTFL!$A$1:$F$55</definedName>
    <definedName name="_xlnm.Print_Area" localSheetId="18">PALMBEACH!$A$1:$F$55</definedName>
    <definedName name="_xlnm.Print_Area" localSheetId="19">PASCOHERNANDO!$A$1:$F$55</definedName>
    <definedName name="_xlnm.Print_Area" localSheetId="20">PENSACOLA!$A$1:$F$55</definedName>
    <definedName name="_xlnm.Print_Area" localSheetId="21">POLK!$A$1:$F$55</definedName>
    <definedName name="_xlnm.Print_Area" localSheetId="24">SANTAFE!$A$1:$F$55</definedName>
    <definedName name="_xlnm.Print_Area" localSheetId="14">SCFMANATEE!$A$1:$F$55</definedName>
    <definedName name="_xlnm.Print_Area" localSheetId="25">SEMINOLE!$A$1:$F$55</definedName>
    <definedName name="_xlnm.Print_Area" localSheetId="26">SOUTHFL!$A$1:$F$55</definedName>
    <definedName name="_xlnm.Print_Area" localSheetId="22">STJOHNS!$A$1:$F$55</definedName>
    <definedName name="_xlnm.Print_Area" localSheetId="23">STPETE!$A$1:$F$55</definedName>
    <definedName name="_xlnm.Print_Area" localSheetId="27">TALLAHASSEE!$A$1:$F$55</definedName>
    <definedName name="_xlnm.Print_Area" localSheetId="28">VALENCIA!$A$1:$F$55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F5" i="31" l="1"/>
  <c r="F5" i="30" l="1"/>
  <c r="F5" i="29" l="1"/>
  <c r="F5" i="28" l="1"/>
  <c r="F5" i="27" l="1"/>
  <c r="F5" i="25" l="1"/>
  <c r="F5" i="24" l="1"/>
  <c r="F5" i="23" l="1"/>
  <c r="F5" i="22" l="1"/>
  <c r="F5" i="21" l="1"/>
  <c r="F5" i="20" l="1"/>
  <c r="F5" i="19" l="1"/>
  <c r="F5" i="18" l="1"/>
  <c r="F5" i="17" l="1"/>
  <c r="F5" i="16" l="1"/>
  <c r="F5" i="15" l="1"/>
  <c r="F5" i="14" l="1"/>
  <c r="F5" i="13" l="1"/>
  <c r="F5" i="12" l="1"/>
  <c r="F5" i="11" l="1"/>
  <c r="F5" i="10" l="1"/>
  <c r="F5" i="9" l="1"/>
  <c r="F5" i="8" l="1"/>
  <c r="F5" i="7" l="1"/>
  <c r="F5" i="6" l="1"/>
  <c r="F5" i="5" l="1"/>
  <c r="F5" i="4" l="1"/>
  <c r="F5" i="1" l="1"/>
  <c r="D10" i="2" l="1"/>
  <c r="B10" i="2"/>
  <c r="D35" i="2"/>
  <c r="B35" i="2"/>
  <c r="D27" i="2"/>
  <c r="D28" i="2"/>
  <c r="D29" i="2"/>
  <c r="D30" i="2"/>
  <c r="D31" i="2"/>
  <c r="D32" i="2"/>
  <c r="D26" i="2"/>
  <c r="B27" i="2"/>
  <c r="B28" i="2"/>
  <c r="B29" i="2"/>
  <c r="B30" i="2"/>
  <c r="B31" i="2"/>
  <c r="B32" i="2"/>
  <c r="B26" i="2"/>
  <c r="D21" i="2"/>
  <c r="F19" i="2"/>
  <c r="D19" i="2"/>
  <c r="D15" i="2"/>
  <c r="D16" i="2"/>
  <c r="B19" i="2"/>
  <c r="B15" i="2"/>
  <c r="B16" i="2"/>
  <c r="D14" i="2"/>
  <c r="B14" i="2"/>
  <c r="F35" i="2" l="1"/>
  <c r="F16" i="2" l="1"/>
  <c r="F15" i="2"/>
  <c r="F14" i="2"/>
  <c r="F10" i="2" l="1"/>
  <c r="F32" i="2" l="1"/>
  <c r="A107" i="2" l="1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D33" i="2"/>
  <c r="B33" i="2"/>
  <c r="F31" i="2"/>
  <c r="F30" i="2"/>
  <c r="F29" i="2"/>
  <c r="F28" i="2"/>
  <c r="F27" i="2"/>
  <c r="F26" i="2"/>
  <c r="F21" i="2"/>
  <c r="D17" i="2"/>
  <c r="D23" i="2" s="1"/>
  <c r="B17" i="2"/>
  <c r="B23" i="2" s="1"/>
  <c r="B37" i="2" l="1"/>
  <c r="F33" i="2"/>
  <c r="D37" i="2"/>
  <c r="F17" i="2"/>
  <c r="F23" i="2" s="1"/>
  <c r="F37" i="2" l="1"/>
</calcChain>
</file>

<file path=xl/comments1.xml><?xml version="1.0" encoding="utf-8"?>
<comments xmlns="http://schemas.openxmlformats.org/spreadsheetml/2006/main">
  <authors>
    <author>Dickens, Jamaal</author>
  </authors>
  <commentList>
    <comment ref="A110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<sst xmlns="http://schemas.openxmlformats.org/spreadsheetml/2006/main" count="1306" uniqueCount="109">
  <si>
    <t>Report of Capital Improvement Fees</t>
  </si>
  <si>
    <t>(Fees Collected Under Section 1009.23(11), F.S.)</t>
  </si>
  <si>
    <t>Version:</t>
  </si>
  <si>
    <t>Capital</t>
  </si>
  <si>
    <t>Interest and</t>
  </si>
  <si>
    <t>Improvement</t>
  </si>
  <si>
    <t>Other Revenue</t>
  </si>
  <si>
    <t>Combined</t>
  </si>
  <si>
    <t>Fees</t>
  </si>
  <si>
    <t>Sources</t>
  </si>
  <si>
    <t>Total</t>
  </si>
  <si>
    <t>REVENUES</t>
  </si>
  <si>
    <t>Capital Improvement Fees</t>
  </si>
  <si>
    <t>CIF - A &amp; P, PSV, EPI, College Prep (GL 40860)</t>
  </si>
  <si>
    <t>CIF - PSAV (GL 40861)</t>
  </si>
  <si>
    <t>CIF - Baccalaureate (GL 40864)</t>
  </si>
  <si>
    <t>Total Capital Improvement Fees Received</t>
  </si>
  <si>
    <t>Interest Received</t>
  </si>
  <si>
    <t>Other Receipts (Please explain below)</t>
  </si>
  <si>
    <t>xxxxx</t>
  </si>
  <si>
    <t>Total Revenues</t>
  </si>
  <si>
    <t>EXPENDITURES</t>
  </si>
  <si>
    <t xml:space="preserve">   1.   New Construction</t>
  </si>
  <si>
    <t xml:space="preserve">   2.   Remodeling</t>
  </si>
  <si>
    <t xml:space="preserve">   3.   Renovation</t>
  </si>
  <si>
    <t xml:space="preserve">   4.   Equipment</t>
  </si>
  <si>
    <t xml:space="preserve">   5.   Maintenance</t>
  </si>
  <si>
    <t xml:space="preserve">   6.   Technology </t>
  </si>
  <si>
    <t xml:space="preserve">   7.   Other (Please explain below)</t>
  </si>
  <si>
    <t>Total Expenditures</t>
  </si>
  <si>
    <t>Bond Payments</t>
  </si>
  <si>
    <t>Explanation of "Other Receipts":</t>
  </si>
  <si>
    <t>Explanation of "Other" Expenditures:</t>
  </si>
  <si>
    <t>Unlocked Work Area:</t>
  </si>
  <si>
    <t>Take these from the College's CIF Reports from prior year.</t>
  </si>
  <si>
    <t>College</t>
  </si>
  <si>
    <t>CIF Prior Year Ending Balance</t>
  </si>
  <si>
    <t>CIF - Interest &amp; Other Rev Sources Prior Year Ending Balance</t>
  </si>
  <si>
    <t>Red indicates previous version of file had school order incorrect.</t>
  </si>
  <si>
    <t>FLORIDA COLLEGE SYSTEM</t>
  </si>
  <si>
    <t>Unlocked Work Area</t>
  </si>
  <si>
    <t>The College uses the revenue to repay debt.  Per Florida Statutes, 1009.22 (6)(a), capital improvement fees may be used to repay debt.</t>
  </si>
  <si>
    <t>For the 2018-2019 Fiscal Year</t>
  </si>
  <si>
    <t>Beginning Fund Balance 07-01-2018</t>
  </si>
  <si>
    <t>ENDING BALANCE AS OF  06-30-2019</t>
  </si>
  <si>
    <t>2019.v03</t>
  </si>
  <si>
    <t>Incorrect ending balance was stated on two projects using capital improvement fees in FY 17/18 so the ending balance should have been this much more.  It has been added in to reflect it and balance out in FY 18/19 to the current ending balance.</t>
  </si>
  <si>
    <t>Projects completed or cancelled and funds returned to parent 700, Gain on Investment, and adjustment of cash transfers to individual projects reported as expenditures in prior years.</t>
  </si>
  <si>
    <t xml:space="preserve">Suncoast Loan - $808,973.79, Fee Waivers $360,811.20 </t>
  </si>
  <si>
    <t>Payments on Energy Contract.</t>
  </si>
  <si>
    <t>The expenses for last year were not entered into the workbook CIF tab which overstated the balance the college actually has remaining in Fund Balance</t>
  </si>
  <si>
    <t>Bad debt-CIF fees $11,335.49; One-time</t>
  </si>
  <si>
    <t>adjustment for prior yrs bad debt $89,777.30</t>
  </si>
  <si>
    <t>2018-19 Bad debt expense of $11,335.49 related to uncollectible capital improvement fees.  Also, one-time adjustment for prior years bad debt unreported $89,777.30</t>
  </si>
  <si>
    <t>Related consultant/architectural fees</t>
  </si>
  <si>
    <t>Veteran's Success Center and Student Activity Center</t>
  </si>
  <si>
    <t>Bldg 310 Engineering Tech Lab</t>
  </si>
  <si>
    <t>See explanation below.</t>
  </si>
  <si>
    <t>Niceville Campus Building Signage  $36,352 and ADA Compliance 552.63</t>
  </si>
  <si>
    <t>Revenue and expense are correct</t>
  </si>
  <si>
    <t>and agree with the accounts by gl report</t>
  </si>
  <si>
    <t>MANDATORY TRANSFER TO FUND 8 TO MAKE PAYMENT FOR CAPITAL IMPROVEMENT FEE BONDS 2012A - 2018A</t>
  </si>
  <si>
    <t>Adjustment for miscellaneous revenue from a prior year that was never reported on this form.  The revenue was an energy rebate to pay back the energy loan originally backed by the capital improvement fee.</t>
  </si>
  <si>
    <t>Expenditures incurred for child care center operations</t>
  </si>
  <si>
    <t>Gain on Investments</t>
  </si>
  <si>
    <t xml:space="preserve">Net of bond administration costs. </t>
  </si>
  <si>
    <t xml:space="preserve">Due to misinterpretation, Expenditures were underreported by $142,579.76 in FY17 and by $106,839.33 in FY18. These expenditures were for equipment and maintenance in prior years, but need ot be recognized to exhibit a true fund balance. There is not a place to show adjsutments to fund balance for prior year errors in reporting, so I am showing in expenditures. </t>
  </si>
  <si>
    <t>Payments for energy performance loan - $50,579.58. Revenues, in the amount of $250.38, were erroneously recorded in fiscal year 2017-18 on old accounts that had already been captured in the correct year when the students registered. Additional expenses for $1,023.38 for fuel, mileage, and to cut up large fallen tree.</t>
  </si>
  <si>
    <t>BROWARD COLLEGE</t>
  </si>
  <si>
    <t>Fiscal Year 2018-2019</t>
  </si>
  <si>
    <t>CHIPOLA COLLEGE</t>
  </si>
  <si>
    <t>DAYTONA STATE COLLEGE</t>
  </si>
  <si>
    <t>FLORIDA SOUTHWESTERN STATE COLLEGE</t>
  </si>
  <si>
    <t>FLORIDA STATE COLLEGE AT JACKSONVILLE</t>
  </si>
  <si>
    <t>FLORIDA KEYS COMMUNITY COLLEGE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</si>
  <si>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</si>
  <si>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</si>
  <si>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</si>
  <si>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</si>
  <si>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</si>
  <si>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</si>
  <si>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</si>
  <si>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 FLORIDA COMMUNITY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</si>
  <si>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</si>
  <si>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</si>
  <si>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</si>
  <si>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</si>
  <si>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</si>
  <si>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</si>
  <si>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</si>
  <si>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</si>
  <si>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</si>
  <si>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</si>
  <si>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</si>
  <si>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</si>
  <si>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>Florida SouthWestern, Hillsborough, Lake Sumter, Northwest Florida, South Florida, Gateway, Manatee-Sarasota, Miami, Palm Beach, Pasco-Hernando, Seminole and Tallahassee</t>
  </si>
  <si>
    <t>Central,Florida SouthWestern, Pasco-Hernando, St. Petersburg</t>
  </si>
  <si>
    <t>EASTERN FLORIDA STATE COLLEGE</t>
  </si>
  <si>
    <t>COLLEGE OF CENTRAL FLORIDA COLLEGE</t>
  </si>
  <si>
    <t>student buildings.  It provides that the fees collected must be deposited in a separate account.  Fees collected for capital projects</t>
  </si>
  <si>
    <t>may be expended only to construct and equip, maintain, improve, or enhance the educational facilities of the college.  Capital</t>
  </si>
  <si>
    <t xml:space="preserve">Note:  Section 1009.23(11),F.S.,  establishes a separate fee for capital improvements, technology enhancements, or equipping   </t>
  </si>
  <si>
    <t xml:space="preserve">projects funded through the use of the Capital Improvement Fee shall meet the survey and construction requirements of Chapter </t>
  </si>
  <si>
    <t>1013, Florida Statutes.</t>
  </si>
  <si>
    <t xml:space="preserve">Note:  Section 1009.23(11),F.S.,  establishes a separate fee for capital improvements, technology enhancements, </t>
  </si>
  <si>
    <t xml:space="preserve">or equipping student buildings.  It provides that the fees collected must be deposited in a separate account.  Fees </t>
  </si>
  <si>
    <t xml:space="preserve">collected for capital projects may be expended only to construct and equip, maintain, improve, or enhance the </t>
  </si>
  <si>
    <t xml:space="preserve">educational facilities of the college.  Capitalprojects funded through the use of the Capital Improvement Fee shall </t>
  </si>
  <si>
    <t>meet the survey and construction requirements of Chapter 1013, Florida Statutes.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</si>
</sst>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* #,##0_);_(* \(#,##0\);_(* &quot;-&quot;??_);_(@_)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0"/>
      <color rgb="FFC0000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68">
    <xf numFmtId="0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12" fillId="26" borderId="0" applyNumberFormat="0" applyBorder="0" applyAlignment="0" applyProtection="0"/>
    <xf numFmtId="0" fontId="1" fillId="3" borderId="0" applyNumberFormat="0" applyBorder="0" applyAlignment="0" applyProtection="0"/>
    <xf numFmtId="0" fontId="12" fillId="27" borderId="0" applyNumberFormat="0" applyBorder="0" applyAlignment="0" applyProtection="0"/>
    <xf numFmtId="0" fontId="1" fillId="5" borderId="0" applyNumberFormat="0" applyBorder="0" applyAlignment="0" applyProtection="0"/>
    <xf numFmtId="0" fontId="12" fillId="28" borderId="0" applyNumberFormat="0" applyBorder="0" applyAlignment="0" applyProtection="0"/>
    <xf numFmtId="0" fontId="1" fillId="7" borderId="0" applyNumberFormat="0" applyBorder="0" applyAlignment="0" applyProtection="0"/>
    <xf numFmtId="0" fontId="12" fillId="29" borderId="0" applyNumberFormat="0" applyBorder="0" applyAlignment="0" applyProtection="0"/>
    <xf numFmtId="0" fontId="1" fillId="9" borderId="0" applyNumberFormat="0" applyBorder="0" applyAlignment="0" applyProtection="0"/>
    <xf numFmtId="0" fontId="12" fillId="30" borderId="0" applyNumberFormat="0" applyBorder="0" applyAlignment="0" applyProtection="0"/>
    <xf numFmtId="0" fontId="1" fillId="11" borderId="0" applyNumberFormat="0" applyBorder="0" applyAlignment="0" applyProtection="0"/>
    <xf numFmtId="0" fontId="12" fillId="31" borderId="0" applyNumberFormat="0" applyBorder="0" applyAlignment="0" applyProtection="0"/>
    <xf numFmtId="0" fontId="1" fillId="13" borderId="0" applyNumberFormat="0" applyBorder="0" applyAlignment="0" applyProtection="0"/>
    <xf numFmtId="0" fontId="12" fillId="32" borderId="0" applyNumberFormat="0" applyBorder="0" applyAlignment="0" applyProtection="0"/>
    <xf numFmtId="0" fontId="1" fillId="4" borderId="0" applyNumberFormat="0" applyBorder="0" applyAlignment="0" applyProtection="0"/>
    <xf numFmtId="0" fontId="12" fillId="33" borderId="0" applyNumberFormat="0" applyBorder="0" applyAlignment="0" applyProtection="0"/>
    <xf numFmtId="0" fontId="1" fillId="6" borderId="0" applyNumberFormat="0" applyBorder="0" applyAlignment="0" applyProtection="0"/>
    <xf numFmtId="0" fontId="12" fillId="34" borderId="0" applyNumberFormat="0" applyBorder="0" applyAlignment="0" applyProtection="0"/>
    <xf numFmtId="0" fontId="1" fillId="8" borderId="0" applyNumberFormat="0" applyBorder="0" applyAlignment="0" applyProtection="0"/>
    <xf numFmtId="0" fontId="12" fillId="29" borderId="0" applyNumberFormat="0" applyBorder="0" applyAlignment="0" applyProtection="0"/>
    <xf numFmtId="0" fontId="1" fillId="10" borderId="0" applyNumberFormat="0" applyBorder="0" applyAlignment="0" applyProtection="0"/>
    <xf numFmtId="0" fontId="12" fillId="32" borderId="0" applyNumberFormat="0" applyBorder="0" applyAlignment="0" applyProtection="0"/>
    <xf numFmtId="0" fontId="1" fillId="12" borderId="0" applyNumberFormat="0" applyBorder="0" applyAlignment="0" applyProtection="0"/>
    <xf numFmtId="0" fontId="12" fillId="35" borderId="0" applyNumberFormat="0" applyBorder="0" applyAlignment="0" applyProtection="0"/>
    <xf numFmtId="0" fontId="1" fillId="14" borderId="0" applyNumberFormat="0" applyBorder="0" applyAlignment="0" applyProtection="0"/>
    <xf numFmtId="0" fontId="13" fillId="36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43" borderId="0" applyNumberFormat="0" applyBorder="0" applyAlignment="0" applyProtection="0"/>
    <xf numFmtId="0" fontId="14" fillId="27" borderId="0" applyNumberFormat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6" fillId="45" borderId="9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31" borderId="8" applyNumberFormat="0" applyAlignment="0" applyProtection="0"/>
    <xf numFmtId="0" fontId="24" fillId="31" borderId="8" applyNumberFormat="0" applyAlignment="0" applyProtection="0"/>
    <xf numFmtId="0" fontId="25" fillId="0" borderId="13" applyNumberFormat="0" applyFill="0" applyAlignment="0" applyProtection="0"/>
    <xf numFmtId="0" fontId="26" fillId="46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7" fillId="0" borderId="0"/>
    <xf numFmtId="0" fontId="1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28" fillId="0" borderId="0"/>
    <xf numFmtId="0" fontId="27" fillId="0" borderId="0"/>
    <xf numFmtId="0" fontId="4" fillId="0" borderId="0"/>
    <xf numFmtId="0" fontId="28" fillId="0" borderId="0"/>
    <xf numFmtId="0" fontId="4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9" fillId="0" borderId="0"/>
    <xf numFmtId="0" fontId="1" fillId="0" borderId="0"/>
    <xf numFmtId="0" fontId="28" fillId="0" borderId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" fillId="0" borderId="0"/>
    <xf numFmtId="0" fontId="1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4" fillId="0" borderId="0"/>
    <xf numFmtId="0" fontId="2" fillId="0" borderId="0"/>
    <xf numFmtId="0" fontId="27" fillId="0" borderId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</cellStyleXfs>
  <cellXfs count="174">
    <xf numFmtId="0" fontId="0" fillId="0" borderId="0" xfId="0"/>
    <xf numFmtId="0" fontId="4" fillId="0" borderId="0" xfId="3" applyNumberFormat="1" applyFont="1" applyAlignment="1" applyProtection="1"/>
    <xf numFmtId="0" fontId="4" fillId="0" borderId="0" xfId="4" applyFont="1" applyAlignment="1" applyProtection="1"/>
    <xf numFmtId="0" fontId="4" fillId="0" borderId="0" xfId="4" applyFont="1" applyProtection="1"/>
    <xf numFmtId="43" fontId="4" fillId="19" borderId="0" xfId="1" applyFont="1" applyFill="1" applyAlignment="1" applyProtection="1">
      <protection locked="0"/>
    </xf>
    <xf numFmtId="0" fontId="4" fillId="0" borderId="0" xfId="3" applyNumberFormat="1" applyFont="1" applyFill="1" applyAlignment="1" applyProtection="1"/>
    <xf numFmtId="0" fontId="3" fillId="0" borderId="0" xfId="3" applyNumberFormat="1" applyFont="1" applyAlignment="1">
      <alignment horizontal="right"/>
    </xf>
    <xf numFmtId="0" fontId="4" fillId="22" borderId="0" xfId="3" applyNumberFormat="1" applyFont="1" applyFill="1" applyAlignment="1" applyProtection="1"/>
    <xf numFmtId="0" fontId="7" fillId="23" borderId="6" xfId="5" applyFont="1" applyFill="1" applyBorder="1" applyAlignment="1">
      <alignment horizontal="center"/>
    </xf>
    <xf numFmtId="0" fontId="7" fillId="23" borderId="6" xfId="5" applyFont="1" applyFill="1" applyBorder="1" applyAlignment="1">
      <alignment horizontal="center" wrapText="1"/>
    </xf>
    <xf numFmtId="0" fontId="8" fillId="24" borderId="7" xfId="6" applyFont="1" applyFill="1" applyBorder="1" applyAlignment="1"/>
    <xf numFmtId="165" fontId="9" fillId="24" borderId="0" xfId="1" applyNumberFormat="1" applyFont="1" applyFill="1"/>
    <xf numFmtId="0" fontId="8" fillId="25" borderId="7" xfId="6" applyFont="1" applyFill="1" applyBorder="1" applyAlignment="1"/>
    <xf numFmtId="165" fontId="9" fillId="25" borderId="0" xfId="1" applyNumberFormat="1" applyFont="1" applyFill="1"/>
    <xf numFmtId="0" fontId="8" fillId="0" borderId="7" xfId="6" applyFont="1" applyFill="1" applyBorder="1" applyAlignment="1"/>
    <xf numFmtId="165" fontId="9" fillId="0" borderId="0" xfId="1" applyNumberFormat="1" applyFont="1"/>
    <xf numFmtId="43" fontId="4" fillId="0" borderId="0" xfId="1" applyFont="1" applyFill="1" applyAlignment="1" applyProtection="1">
      <protection locked="0"/>
    </xf>
    <xf numFmtId="0" fontId="0" fillId="0" borderId="0" xfId="0" applyFill="1"/>
    <xf numFmtId="0" fontId="37" fillId="15" borderId="0" xfId="4" applyFont="1" applyFill="1" applyAlignment="1" applyProtection="1"/>
    <xf numFmtId="0" fontId="37" fillId="0" borderId="0" xfId="4" applyFont="1" applyFill="1" applyAlignment="1" applyProtection="1"/>
    <xf numFmtId="0" fontId="37" fillId="0" borderId="0" xfId="3" applyNumberFormat="1" applyFont="1" applyAlignment="1" applyProtection="1">
      <alignment horizontal="right"/>
    </xf>
    <xf numFmtId="0" fontId="38" fillId="0" borderId="0" xfId="3" applyNumberFormat="1" applyFont="1" applyAlignment="1" applyProtection="1">
      <alignment horizontal="right"/>
    </xf>
    <xf numFmtId="0" fontId="39" fillId="15" borderId="0" xfId="4" applyFont="1" applyFill="1" applyAlignment="1" applyProtection="1"/>
    <xf numFmtId="0" fontId="37" fillId="16" borderId="0" xfId="4" applyFont="1" applyFill="1" applyAlignment="1" applyProtection="1">
      <alignment horizontal="center"/>
    </xf>
    <xf numFmtId="0" fontId="39" fillId="0" borderId="0" xfId="4" applyFont="1" applyFill="1" applyAlignment="1" applyProtection="1"/>
    <xf numFmtId="0" fontId="39" fillId="16" borderId="0" xfId="4" applyFont="1" applyFill="1" applyAlignment="1" applyProtection="1">
      <alignment horizontal="center"/>
    </xf>
    <xf numFmtId="0" fontId="39" fillId="15" borderId="0" xfId="4" applyNumberFormat="1" applyFont="1" applyFill="1" applyAlignment="1" applyProtection="1"/>
    <xf numFmtId="0" fontId="37" fillId="17" borderId="2" xfId="4" applyFont="1" applyFill="1" applyBorder="1" applyAlignment="1" applyProtection="1">
      <alignment horizontal="center"/>
    </xf>
    <xf numFmtId="0" fontId="37" fillId="16" borderId="2" xfId="4" applyFont="1" applyFill="1" applyBorder="1" applyAlignment="1" applyProtection="1">
      <alignment horizontal="center"/>
    </xf>
    <xf numFmtId="0" fontId="39" fillId="15" borderId="0" xfId="4" applyFont="1" applyFill="1" applyBorder="1" applyAlignment="1" applyProtection="1"/>
    <xf numFmtId="0" fontId="37" fillId="15" borderId="0" xfId="4" applyNumberFormat="1" applyFont="1" applyFill="1" applyAlignment="1" applyProtection="1"/>
    <xf numFmtId="44" fontId="37" fillId="0" borderId="0" xfId="2" applyFont="1" applyFill="1" applyAlignment="1" applyProtection="1"/>
    <xf numFmtId="164" fontId="39" fillId="18" borderId="3" xfId="4" applyNumberFormat="1" applyFont="1" applyFill="1" applyBorder="1" applyAlignment="1" applyProtection="1"/>
    <xf numFmtId="164" fontId="39" fillId="0" borderId="0" xfId="4" applyNumberFormat="1" applyFont="1" applyFill="1" applyBorder="1" applyAlignment="1" applyProtection="1"/>
    <xf numFmtId="164" fontId="39" fillId="15" borderId="3" xfId="4" applyNumberFormat="1" applyFont="1" applyFill="1" applyBorder="1" applyAlignment="1" applyProtection="1"/>
    <xf numFmtId="164" fontId="39" fillId="15" borderId="0" xfId="4" applyNumberFormat="1" applyFont="1" applyFill="1" applyBorder="1" applyAlignment="1" applyProtection="1"/>
    <xf numFmtId="0" fontId="37" fillId="15" borderId="2" xfId="4" applyNumberFormat="1" applyFont="1" applyFill="1" applyBorder="1" applyAlignment="1" applyProtection="1"/>
    <xf numFmtId="0" fontId="38" fillId="0" borderId="0" xfId="4" applyFont="1" applyAlignment="1" applyProtection="1"/>
    <xf numFmtId="0" fontId="38" fillId="0" borderId="0" xfId="4" applyFont="1" applyFill="1" applyAlignment="1" applyProtection="1"/>
    <xf numFmtId="0" fontId="39" fillId="0" borderId="0" xfId="4" applyNumberFormat="1" applyFont="1" applyFill="1" applyAlignment="1" applyProtection="1"/>
    <xf numFmtId="44" fontId="39" fillId="0" borderId="0" xfId="2" applyFont="1" applyFill="1" applyBorder="1" applyAlignment="1" applyProtection="1"/>
    <xf numFmtId="44" fontId="39" fillId="0" borderId="4" xfId="2" applyFont="1" applyFill="1" applyBorder="1" applyAlignment="1" applyProtection="1"/>
    <xf numFmtId="164" fontId="39" fillId="0" borderId="0" xfId="4" applyNumberFormat="1" applyFont="1" applyFill="1" applyAlignment="1" applyProtection="1"/>
    <xf numFmtId="44" fontId="39" fillId="0" borderId="0" xfId="2" applyFont="1" applyFill="1" applyAlignment="1" applyProtection="1"/>
    <xf numFmtId="164" fontId="39" fillId="18" borderId="0" xfId="4" applyNumberFormat="1" applyFont="1" applyFill="1" applyBorder="1" applyAlignment="1" applyProtection="1"/>
    <xf numFmtId="164" fontId="39" fillId="15" borderId="0" xfId="4" applyNumberFormat="1" applyFont="1" applyFill="1" applyAlignment="1" applyProtection="1"/>
    <xf numFmtId="44" fontId="39" fillId="20" borderId="0" xfId="2" applyFont="1" applyFill="1" applyAlignment="1" applyProtection="1"/>
    <xf numFmtId="0" fontId="38" fillId="15" borderId="0" xfId="4" applyNumberFormat="1" applyFont="1" applyFill="1" applyAlignment="1" applyProtection="1"/>
    <xf numFmtId="164" fontId="39" fillId="21" borderId="0" xfId="4" applyNumberFormat="1" applyFont="1" applyFill="1" applyAlignment="1" applyProtection="1">
      <alignment horizontal="right"/>
    </xf>
    <xf numFmtId="44" fontId="39" fillId="19" borderId="0" xfId="2" applyFont="1" applyFill="1" applyAlignment="1" applyProtection="1"/>
    <xf numFmtId="44" fontId="39" fillId="15" borderId="0" xfId="2" applyFont="1" applyFill="1" applyAlignment="1" applyProtection="1"/>
    <xf numFmtId="44" fontId="37" fillId="18" borderId="0" xfId="2" applyFont="1" applyFill="1" applyAlignment="1" applyProtection="1"/>
    <xf numFmtId="44" fontId="37" fillId="15" borderId="0" xfId="2" applyFont="1" applyFill="1" applyAlignment="1" applyProtection="1"/>
    <xf numFmtId="39" fontId="39" fillId="0" borderId="0" xfId="4" applyNumberFormat="1" applyFont="1" applyFill="1" applyAlignment="1" applyProtection="1"/>
    <xf numFmtId="39" fontId="39" fillId="15" borderId="0" xfId="4" applyNumberFormat="1" applyFont="1" applyFill="1" applyAlignment="1" applyProtection="1"/>
    <xf numFmtId="44" fontId="39" fillId="15" borderId="2" xfId="2" applyFont="1" applyFill="1" applyBorder="1" applyAlignment="1" applyProtection="1"/>
    <xf numFmtId="0" fontId="37" fillId="0" borderId="0" xfId="4" applyNumberFormat="1" applyFont="1" applyFill="1" applyAlignment="1" applyProtection="1"/>
    <xf numFmtId="44" fontId="39" fillId="19" borderId="0" xfId="2" applyFont="1" applyFill="1" applyBorder="1" applyAlignment="1" applyProtection="1"/>
    <xf numFmtId="44" fontId="37" fillId="18" borderId="5" xfId="2" applyFont="1" applyFill="1" applyBorder="1" applyAlignment="1" applyProtection="1"/>
    <xf numFmtId="0" fontId="38" fillId="15" borderId="0" xfId="4" applyFont="1" applyFill="1" applyAlignment="1" applyProtection="1"/>
    <xf numFmtId="0" fontId="36" fillId="15" borderId="0" xfId="4" applyNumberFormat="1" applyFont="1" applyFill="1" applyAlignment="1" applyProtection="1"/>
    <xf numFmtId="0" fontId="38" fillId="0" borderId="0" xfId="3" applyNumberFormat="1" applyFont="1" applyFill="1" applyAlignment="1" applyProtection="1"/>
    <xf numFmtId="0" fontId="38" fillId="0" borderId="0" xfId="3" applyNumberFormat="1" applyFont="1" applyAlignment="1" applyProtection="1"/>
    <xf numFmtId="0" fontId="3" fillId="0" borderId="0" xfId="3" applyNumberFormat="1" applyFont="1" applyFill="1" applyAlignment="1" applyProtection="1"/>
    <xf numFmtId="0" fontId="40" fillId="15" borderId="0" xfId="4" applyFont="1" applyFill="1" applyAlignment="1" applyProtection="1"/>
    <xf numFmtId="0" fontId="40" fillId="0" borderId="0" xfId="3" applyNumberFormat="1" applyFont="1" applyAlignment="1" applyProtection="1">
      <alignment horizontal="right"/>
    </xf>
    <xf numFmtId="0" fontId="4" fillId="0" borderId="0" xfId="3" applyNumberFormat="1" applyFont="1" applyAlignment="1" applyProtection="1">
      <alignment horizontal="right"/>
    </xf>
    <xf numFmtId="0" fontId="5" fillId="15" borderId="0" xfId="4" applyFont="1" applyFill="1" applyAlignment="1" applyProtection="1"/>
    <xf numFmtId="0" fontId="40" fillId="16" borderId="0" xfId="4" applyFont="1" applyFill="1" applyAlignment="1" applyProtection="1">
      <alignment horizontal="center"/>
    </xf>
    <xf numFmtId="0" fontId="5" fillId="16" borderId="0" xfId="4" applyFont="1" applyFill="1" applyAlignment="1" applyProtection="1">
      <alignment horizontal="center"/>
    </xf>
    <xf numFmtId="0" fontId="5" fillId="15" borderId="0" xfId="4" applyNumberFormat="1" applyFont="1" applyFill="1" applyAlignment="1" applyProtection="1"/>
    <xf numFmtId="0" fontId="40" fillId="17" borderId="2" xfId="4" applyFont="1" applyFill="1" applyBorder="1" applyAlignment="1" applyProtection="1">
      <alignment horizontal="center"/>
    </xf>
    <xf numFmtId="0" fontId="40" fillId="16" borderId="2" xfId="4" applyFont="1" applyFill="1" applyBorder="1" applyAlignment="1" applyProtection="1">
      <alignment horizontal="center"/>
    </xf>
    <xf numFmtId="0" fontId="5" fillId="15" borderId="0" xfId="4" applyFont="1" applyFill="1" applyBorder="1" applyAlignment="1" applyProtection="1"/>
    <xf numFmtId="0" fontId="40" fillId="15" borderId="0" xfId="4" applyNumberFormat="1" applyFont="1" applyFill="1" applyAlignment="1" applyProtection="1"/>
    <xf numFmtId="44" fontId="40" fillId="0" borderId="0" xfId="2" applyFont="1" applyFill="1" applyAlignment="1" applyProtection="1"/>
    <xf numFmtId="164" fontId="40" fillId="15" borderId="0" xfId="4" applyNumberFormat="1" applyFont="1" applyFill="1" applyAlignment="1" applyProtection="1"/>
    <xf numFmtId="44" fontId="40" fillId="15" borderId="0" xfId="2" applyFont="1" applyFill="1" applyAlignment="1" applyProtection="1"/>
    <xf numFmtId="164" fontId="5" fillId="18" borderId="3" xfId="4" applyNumberFormat="1" applyFont="1" applyFill="1" applyBorder="1" applyAlignment="1" applyProtection="1"/>
    <xf numFmtId="164" fontId="5" fillId="15" borderId="0" xfId="4" applyNumberFormat="1" applyFont="1" applyFill="1" applyBorder="1" applyAlignment="1" applyProtection="1"/>
    <xf numFmtId="164" fontId="5" fillId="15" borderId="3" xfId="4" applyNumberFormat="1" applyFont="1" applyFill="1" applyBorder="1" applyAlignment="1" applyProtection="1"/>
    <xf numFmtId="0" fontId="40" fillId="15" borderId="2" xfId="4" applyNumberFormat="1" applyFont="1" applyFill="1" applyBorder="1" applyAlignment="1" applyProtection="1"/>
    <xf numFmtId="0" fontId="3" fillId="0" borderId="2" xfId="4" applyFont="1" applyBorder="1" applyAlignment="1" applyProtection="1">
      <alignment horizontal="center"/>
    </xf>
    <xf numFmtId="0" fontId="5" fillId="0" borderId="0" xfId="4" applyNumberFormat="1" applyFont="1" applyFill="1" applyAlignment="1" applyProtection="1"/>
    <xf numFmtId="44" fontId="5" fillId="0" borderId="0" xfId="2" applyFont="1" applyFill="1" applyBorder="1" applyAlignment="1" applyProtection="1"/>
    <xf numFmtId="164" fontId="5" fillId="0" borderId="0" xfId="4" applyNumberFormat="1" applyFont="1" applyFill="1" applyBorder="1" applyAlignment="1" applyProtection="1"/>
    <xf numFmtId="44" fontId="5" fillId="19" borderId="0" xfId="2" applyFont="1" applyFill="1" applyBorder="1" applyAlignment="1" applyProtection="1">
      <protection locked="0"/>
    </xf>
    <xf numFmtId="39" fontId="5" fillId="0" borderId="0" xfId="4" applyNumberFormat="1" applyFont="1" applyFill="1" applyBorder="1" applyAlignment="1" applyProtection="1"/>
    <xf numFmtId="44" fontId="5" fillId="19" borderId="2" xfId="2" applyFont="1" applyFill="1" applyBorder="1" applyAlignment="1" applyProtection="1">
      <protection locked="0"/>
    </xf>
    <xf numFmtId="44" fontId="5" fillId="0" borderId="2" xfId="2" applyFont="1" applyFill="1" applyBorder="1" applyAlignment="1" applyProtection="1"/>
    <xf numFmtId="44" fontId="5" fillId="0" borderId="4" xfId="2" applyFont="1" applyFill="1" applyBorder="1" applyAlignment="1" applyProtection="1"/>
    <xf numFmtId="164" fontId="5" fillId="0" borderId="0" xfId="4" applyNumberFormat="1" applyFont="1" applyFill="1" applyAlignment="1" applyProtection="1"/>
    <xf numFmtId="44" fontId="5" fillId="0" borderId="0" xfId="2" applyFont="1" applyFill="1" applyAlignment="1" applyProtection="1"/>
    <xf numFmtId="164" fontId="5" fillId="18" borderId="0" xfId="4" applyNumberFormat="1" applyFont="1" applyFill="1" applyBorder="1" applyAlignment="1" applyProtection="1"/>
    <xf numFmtId="164" fontId="5" fillId="15" borderId="0" xfId="4" applyNumberFormat="1" applyFont="1" applyFill="1" applyAlignment="1" applyProtection="1"/>
    <xf numFmtId="44" fontId="5" fillId="20" borderId="0" xfId="2" applyFont="1" applyFill="1" applyAlignment="1" applyProtection="1">
      <protection locked="0"/>
    </xf>
    <xf numFmtId="44" fontId="5" fillId="19" borderId="0" xfId="2" applyFont="1" applyFill="1" applyAlignment="1" applyProtection="1">
      <protection locked="0"/>
    </xf>
    <xf numFmtId="44" fontId="5" fillId="15" borderId="0" xfId="2" applyFont="1" applyFill="1" applyAlignment="1" applyProtection="1"/>
    <xf numFmtId="0" fontId="4" fillId="15" borderId="0" xfId="4" applyNumberFormat="1" applyFont="1" applyFill="1" applyAlignment="1" applyProtection="1"/>
    <xf numFmtId="164" fontId="5" fillId="21" borderId="0" xfId="4" applyNumberFormat="1" applyFont="1" applyFill="1" applyAlignment="1" applyProtection="1">
      <alignment horizontal="right"/>
    </xf>
    <xf numFmtId="44" fontId="40" fillId="18" borderId="0" xfId="2" applyFont="1" applyFill="1" applyAlignment="1" applyProtection="1"/>
    <xf numFmtId="39" fontId="5" fillId="0" borderId="0" xfId="4" applyNumberFormat="1" applyFont="1" applyFill="1" applyAlignment="1" applyProtection="1"/>
    <xf numFmtId="39" fontId="5" fillId="15" borderId="0" xfId="4" applyNumberFormat="1" applyFont="1" applyFill="1" applyAlignment="1" applyProtection="1"/>
    <xf numFmtId="44" fontId="5" fillId="15" borderId="2" xfId="2" applyFont="1" applyFill="1" applyBorder="1" applyAlignment="1" applyProtection="1"/>
    <xf numFmtId="0" fontId="40" fillId="0" borderId="0" xfId="4" applyNumberFormat="1" applyFont="1" applyFill="1" applyAlignment="1" applyProtection="1"/>
    <xf numFmtId="44" fontId="40" fillId="18" borderId="5" xfId="2" applyFont="1" applyFill="1" applyBorder="1" applyAlignment="1" applyProtection="1"/>
    <xf numFmtId="0" fontId="4" fillId="15" borderId="0" xfId="4" applyFont="1" applyFill="1" applyAlignment="1" applyProtection="1"/>
    <xf numFmtId="0" fontId="3" fillId="15" borderId="0" xfId="4" applyNumberFormat="1" applyFont="1" applyFill="1" applyAlignment="1" applyProtection="1"/>
    <xf numFmtId="0" fontId="4" fillId="0" borderId="0" xfId="4" applyFont="1" applyAlignment="1" applyProtection="1">
      <protection locked="0"/>
    </xf>
    <xf numFmtId="0" fontId="4" fillId="0" borderId="0" xfId="3" applyNumberFormat="1" applyFont="1" applyAlignment="1" applyProtection="1">
      <protection locked="0"/>
    </xf>
    <xf numFmtId="44" fontId="5" fillId="19" borderId="0" xfId="77" applyFont="1" applyFill="1" applyAlignment="1" applyProtection="1">
      <protection locked="0"/>
    </xf>
    <xf numFmtId="44" fontId="5" fillId="19" borderId="2" xfId="77" applyFont="1" applyFill="1" applyBorder="1" applyAlignment="1" applyProtection="1">
      <protection locked="0"/>
    </xf>
    <xf numFmtId="44" fontId="39" fillId="0" borderId="2" xfId="2" applyFont="1" applyFill="1" applyBorder="1" applyAlignment="1" applyProtection="1"/>
    <xf numFmtId="44" fontId="39" fillId="19" borderId="2" xfId="2" applyFont="1" applyFill="1" applyBorder="1" applyAlignment="1" applyProtection="1"/>
    <xf numFmtId="44" fontId="5" fillId="19" borderId="0" xfId="74" applyFont="1" applyFill="1" applyAlignment="1" applyProtection="1">
      <protection locked="0"/>
    </xf>
    <xf numFmtId="44" fontId="5" fillId="19" borderId="0" xfId="1267" applyFont="1" applyFill="1" applyAlignment="1" applyProtection="1">
      <protection locked="0"/>
    </xf>
    <xf numFmtId="0" fontId="35" fillId="24" borderId="0" xfId="3" applyNumberFormat="1" applyFont="1" applyFill="1" applyAlignment="1" applyProtection="1">
      <alignment horizontal="left" vertical="top" wrapText="1"/>
      <protection locked="0"/>
    </xf>
    <xf numFmtId="0" fontId="38" fillId="15" borderId="0" xfId="4" applyNumberFormat="1" applyFont="1" applyFill="1" applyAlignment="1" applyProtection="1">
      <alignment horizontal="left" wrapText="1"/>
    </xf>
    <xf numFmtId="0" fontId="4" fillId="19" borderId="0" xfId="3" applyNumberFormat="1" applyFont="1" applyFill="1" applyAlignment="1" applyProtection="1">
      <alignment horizontal="left" vertical="top" wrapText="1"/>
      <protection locked="0"/>
    </xf>
    <xf numFmtId="0" fontId="3" fillId="0" borderId="0" xfId="3" applyNumberFormat="1" applyFont="1" applyAlignment="1">
      <alignment horizontal="center"/>
    </xf>
    <xf numFmtId="0" fontId="29" fillId="0" borderId="0" xfId="0" applyFont="1" applyAlignment="1"/>
    <xf numFmtId="0" fontId="4" fillId="19" borderId="0" xfId="3" applyFont="1" applyFill="1" applyAlignment="1" applyProtection="1">
      <alignment horizontal="left" vertical="top" wrapText="1"/>
      <protection locked="0"/>
    </xf>
    <xf numFmtId="0" fontId="36" fillId="0" borderId="0" xfId="3" applyNumberFormat="1" applyFont="1" applyAlignment="1">
      <alignment horizontal="left"/>
    </xf>
    <xf numFmtId="0" fontId="40" fillId="15" borderId="0" xfId="4" applyNumberFormat="1" applyFont="1" applyFill="1" applyAlignment="1" applyProtection="1">
      <alignment horizontal="center"/>
    </xf>
    <xf numFmtId="0" fontId="3" fillId="0" borderId="0" xfId="3" applyNumberFormat="1" applyFont="1" applyAlignment="1">
      <alignment horizontal="left"/>
    </xf>
    <xf numFmtId="0" fontId="29" fillId="0" borderId="0" xfId="0" applyFont="1" applyAlignment="1">
      <alignment horizontal="left"/>
    </xf>
    <xf numFmtId="0" fontId="3" fillId="0" borderId="0" xfId="3" applyNumberFormat="1" applyFont="1" applyFill="1" applyAlignment="1" applyProtection="1">
      <alignment horizontal="left"/>
    </xf>
    <xf numFmtId="0" fontId="4" fillId="0" borderId="0" xfId="3" applyNumberFormat="1" applyFont="1" applyAlignment="1" applyProtection="1">
      <alignment horizontal="left"/>
    </xf>
    <xf numFmtId="0" fontId="40" fillId="15" borderId="0" xfId="4" applyFont="1" applyFill="1" applyAlignment="1" applyProtection="1">
      <alignment horizontal="left"/>
    </xf>
    <xf numFmtId="0" fontId="40" fillId="0" borderId="0" xfId="3" applyNumberFormat="1" applyFont="1" applyAlignment="1" applyProtection="1">
      <alignment horizontal="left"/>
    </xf>
    <xf numFmtId="0" fontId="5" fillId="15" borderId="0" xfId="4" applyFont="1" applyFill="1" applyAlignment="1" applyProtection="1">
      <alignment horizontal="left"/>
    </xf>
    <xf numFmtId="0" fontId="4" fillId="0" borderId="0" xfId="4" applyFont="1" applyAlignment="1" applyProtection="1">
      <alignment horizontal="left"/>
    </xf>
    <xf numFmtId="0" fontId="40" fillId="15" borderId="0" xfId="4" applyNumberFormat="1" applyFont="1" applyFill="1" applyAlignment="1" applyProtection="1">
      <alignment horizontal="left"/>
    </xf>
    <xf numFmtId="0" fontId="5" fillId="15" borderId="0" xfId="4" applyNumberFormat="1" applyFont="1" applyFill="1" applyAlignment="1" applyProtection="1">
      <alignment horizontal="left"/>
    </xf>
    <xf numFmtId="0" fontId="5" fillId="15" borderId="0" xfId="4" applyFont="1" applyFill="1" applyBorder="1" applyAlignment="1" applyProtection="1">
      <alignment horizontal="left"/>
    </xf>
    <xf numFmtId="44" fontId="40" fillId="0" borderId="0" xfId="2" applyFont="1" applyFill="1" applyAlignment="1" applyProtection="1">
      <alignment horizontal="left"/>
    </xf>
    <xf numFmtId="164" fontId="40" fillId="15" borderId="0" xfId="4" applyNumberFormat="1" applyFont="1" applyFill="1" applyAlignment="1" applyProtection="1">
      <alignment horizontal="left"/>
    </xf>
    <xf numFmtId="44" fontId="40" fillId="15" borderId="0" xfId="2" applyFont="1" applyFill="1" applyAlignment="1" applyProtection="1">
      <alignment horizontal="left"/>
    </xf>
    <xf numFmtId="164" fontId="5" fillId="18" borderId="3" xfId="4" applyNumberFormat="1" applyFont="1" applyFill="1" applyBorder="1" applyAlignment="1" applyProtection="1">
      <alignment horizontal="left"/>
    </xf>
    <xf numFmtId="164" fontId="5" fillId="15" borderId="0" xfId="4" applyNumberFormat="1" applyFont="1" applyFill="1" applyBorder="1" applyAlignment="1" applyProtection="1">
      <alignment horizontal="left"/>
    </xf>
    <xf numFmtId="164" fontId="5" fillId="15" borderId="3" xfId="4" applyNumberFormat="1" applyFont="1" applyFill="1" applyBorder="1" applyAlignment="1" applyProtection="1">
      <alignment horizontal="left"/>
    </xf>
    <xf numFmtId="0" fontId="40" fillId="15" borderId="2" xfId="4" applyNumberFormat="1" applyFont="1" applyFill="1" applyBorder="1" applyAlignment="1" applyProtection="1">
      <alignment horizontal="left"/>
    </xf>
    <xf numFmtId="0" fontId="3" fillId="0" borderId="2" xfId="4" applyFont="1" applyBorder="1" applyAlignment="1" applyProtection="1">
      <alignment horizontal="left"/>
    </xf>
    <xf numFmtId="0" fontId="5" fillId="0" borderId="0" xfId="4" applyNumberFormat="1" applyFont="1" applyFill="1" applyAlignment="1" applyProtection="1">
      <alignment horizontal="left"/>
    </xf>
    <xf numFmtId="44" fontId="5" fillId="0" borderId="0" xfId="2" applyFont="1" applyFill="1" applyBorder="1" applyAlignment="1" applyProtection="1">
      <alignment horizontal="left"/>
    </xf>
    <xf numFmtId="164" fontId="5" fillId="0" borderId="0" xfId="4" applyNumberFormat="1" applyFont="1" applyFill="1" applyBorder="1" applyAlignment="1" applyProtection="1">
      <alignment horizontal="left"/>
    </xf>
    <xf numFmtId="44" fontId="5" fillId="19" borderId="0" xfId="2" applyFont="1" applyFill="1" applyBorder="1" applyAlignment="1" applyProtection="1">
      <alignment horizontal="left"/>
      <protection locked="0"/>
    </xf>
    <xf numFmtId="43" fontId="4" fillId="19" borderId="0" xfId="1" applyFont="1" applyFill="1" applyAlignment="1" applyProtection="1">
      <alignment horizontal="left"/>
      <protection locked="0"/>
    </xf>
    <xf numFmtId="39" fontId="5" fillId="0" borderId="0" xfId="4" applyNumberFormat="1" applyFont="1" applyFill="1" applyBorder="1" applyAlignment="1" applyProtection="1">
      <alignment horizontal="left"/>
    </xf>
    <xf numFmtId="44" fontId="5" fillId="19" borderId="2" xfId="2" applyFont="1" applyFill="1" applyBorder="1" applyAlignment="1" applyProtection="1">
      <alignment horizontal="left"/>
      <protection locked="0"/>
    </xf>
    <xf numFmtId="44" fontId="5" fillId="0" borderId="2" xfId="2" applyFont="1" applyFill="1" applyBorder="1" applyAlignment="1" applyProtection="1">
      <alignment horizontal="left"/>
    </xf>
    <xf numFmtId="44" fontId="5" fillId="0" borderId="4" xfId="2" applyFont="1" applyFill="1" applyBorder="1" applyAlignment="1" applyProtection="1">
      <alignment horizontal="left"/>
    </xf>
    <xf numFmtId="164" fontId="5" fillId="0" borderId="0" xfId="4" applyNumberFormat="1" applyFont="1" applyFill="1" applyAlignment="1" applyProtection="1">
      <alignment horizontal="left"/>
    </xf>
    <xf numFmtId="44" fontId="5" fillId="0" borderId="0" xfId="2" applyFont="1" applyFill="1" applyAlignment="1" applyProtection="1">
      <alignment horizontal="left"/>
    </xf>
    <xf numFmtId="164" fontId="5" fillId="18" borderId="0" xfId="4" applyNumberFormat="1" applyFont="1" applyFill="1" applyBorder="1" applyAlignment="1" applyProtection="1">
      <alignment horizontal="left"/>
    </xf>
    <xf numFmtId="164" fontId="5" fillId="15" borderId="0" xfId="4" applyNumberFormat="1" applyFont="1" applyFill="1" applyAlignment="1" applyProtection="1">
      <alignment horizontal="left"/>
    </xf>
    <xf numFmtId="44" fontId="5" fillId="20" borderId="0" xfId="2" applyFont="1" applyFill="1" applyAlignment="1" applyProtection="1">
      <alignment horizontal="left"/>
      <protection locked="0"/>
    </xf>
    <xf numFmtId="44" fontId="5" fillId="19" borderId="0" xfId="2" applyFont="1" applyFill="1" applyAlignment="1" applyProtection="1">
      <alignment horizontal="left"/>
      <protection locked="0"/>
    </xf>
    <xf numFmtId="44" fontId="5" fillId="15" borderId="0" xfId="2" applyFont="1" applyFill="1" applyAlignment="1" applyProtection="1">
      <alignment horizontal="left"/>
    </xf>
    <xf numFmtId="0" fontId="4" fillId="15" borderId="0" xfId="4" applyNumberFormat="1" applyFont="1" applyFill="1" applyAlignment="1" applyProtection="1">
      <alignment horizontal="left"/>
    </xf>
    <xf numFmtId="164" fontId="5" fillId="21" borderId="0" xfId="4" applyNumberFormat="1" applyFont="1" applyFill="1" applyAlignment="1" applyProtection="1">
      <alignment horizontal="left"/>
    </xf>
    <xf numFmtId="44" fontId="40" fillId="18" borderId="0" xfId="2" applyFont="1" applyFill="1" applyAlignment="1" applyProtection="1">
      <alignment horizontal="left"/>
    </xf>
    <xf numFmtId="39" fontId="5" fillId="0" borderId="0" xfId="4" applyNumberFormat="1" applyFont="1" applyFill="1" applyAlignment="1" applyProtection="1">
      <alignment horizontal="left"/>
    </xf>
    <xf numFmtId="39" fontId="5" fillId="15" borderId="0" xfId="4" applyNumberFormat="1" applyFont="1" applyFill="1" applyAlignment="1" applyProtection="1">
      <alignment horizontal="left"/>
    </xf>
    <xf numFmtId="44" fontId="5" fillId="15" borderId="2" xfId="2" applyFont="1" applyFill="1" applyBorder="1" applyAlignment="1" applyProtection="1">
      <alignment horizontal="left"/>
    </xf>
    <xf numFmtId="0" fontId="40" fillId="0" borderId="0" xfId="4" applyNumberFormat="1" applyFont="1" applyFill="1" applyAlignment="1" applyProtection="1">
      <alignment horizontal="left"/>
    </xf>
    <xf numFmtId="44" fontId="40" fillId="18" borderId="5" xfId="2" applyFont="1" applyFill="1" applyBorder="1" applyAlignment="1" applyProtection="1">
      <alignment horizontal="left"/>
    </xf>
    <xf numFmtId="0" fontId="4" fillId="15" borderId="0" xfId="4" applyFont="1" applyFill="1" applyAlignment="1" applyProtection="1">
      <alignment horizontal="left"/>
    </xf>
    <xf numFmtId="0" fontId="3" fillId="15" borderId="0" xfId="4" applyNumberFormat="1" applyFont="1" applyFill="1" applyAlignment="1" applyProtection="1">
      <alignment horizontal="left"/>
    </xf>
    <xf numFmtId="0" fontId="4" fillId="0" borderId="0" xfId="4" applyFont="1" applyAlignment="1" applyProtection="1">
      <alignment horizontal="left"/>
      <protection locked="0"/>
    </xf>
    <xf numFmtId="0" fontId="4" fillId="0" borderId="0" xfId="3" applyNumberFormat="1" applyFont="1" applyFill="1" applyAlignment="1" applyProtection="1">
      <alignment horizontal="left"/>
    </xf>
    <xf numFmtId="0" fontId="4" fillId="0" borderId="0" xfId="3" applyNumberFormat="1" applyFont="1" applyAlignment="1" applyProtection="1">
      <alignment horizontal="left"/>
      <protection locked="0"/>
    </xf>
    <xf numFmtId="0" fontId="37" fillId="15" borderId="0" xfId="4" applyNumberFormat="1" applyFont="1" applyFill="1" applyAlignment="1" applyProtection="1">
      <alignment horizontal="center"/>
    </xf>
    <xf numFmtId="0" fontId="38" fillId="15" borderId="0" xfId="4" applyNumberFormat="1" applyFont="1" applyFill="1" applyAlignment="1" applyProtection="1">
      <alignment horizontal="left"/>
    </xf>
  </cellXfs>
  <cellStyles count="1268">
    <cellStyle name="20% - Accent1 2" xfId="7"/>
    <cellStyle name="20% - Accent1 2 2" xfId="8"/>
    <cellStyle name="20% - Accent2 2" xfId="9"/>
    <cellStyle name="20% - Accent2 2 2" xfId="10"/>
    <cellStyle name="20% - Accent3 2" xfId="11"/>
    <cellStyle name="20% - Accent3 2 2" xfId="12"/>
    <cellStyle name="20% - Accent4 2" xfId="13"/>
    <cellStyle name="20% - Accent4 2 2" xfId="14"/>
    <cellStyle name="20% - Accent5 2" xfId="15"/>
    <cellStyle name="20% - Accent5 2 2" xfId="16"/>
    <cellStyle name="20% - Accent6 2" xfId="17"/>
    <cellStyle name="20% - Accent6 2 2" xfId="18"/>
    <cellStyle name="40% - Accent1 2" xfId="19"/>
    <cellStyle name="40% - Accent1 2 2" xfId="20"/>
    <cellStyle name="40% - Accent2 2" xfId="21"/>
    <cellStyle name="40% - Accent2 2 2" xfId="22"/>
    <cellStyle name="40% - Accent3 2" xfId="23"/>
    <cellStyle name="40% - Accent3 2 2" xfId="24"/>
    <cellStyle name="40% - Accent4 2" xfId="25"/>
    <cellStyle name="40% - Accent4 2 2" xfId="26"/>
    <cellStyle name="40% - Accent5 2" xfId="27"/>
    <cellStyle name="40% - Accent5 2 2" xfId="28"/>
    <cellStyle name="40% - Accent6 2" xfId="29"/>
    <cellStyle name="40% - Accent6 2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Bad 2" xfId="43"/>
    <cellStyle name="Calculation 2" xfId="44"/>
    <cellStyle name="Calculation 2 10" xfId="174"/>
    <cellStyle name="Calculation 2 10 2" xfId="175"/>
    <cellStyle name="Calculation 2 11" xfId="176"/>
    <cellStyle name="Calculation 2 11 2" xfId="177"/>
    <cellStyle name="Calculation 2 12" xfId="178"/>
    <cellStyle name="Calculation 2 12 2" xfId="179"/>
    <cellStyle name="Calculation 2 13" xfId="180"/>
    <cellStyle name="Calculation 2 13 2" xfId="181"/>
    <cellStyle name="Calculation 2 14" xfId="182"/>
    <cellStyle name="Calculation 2 14 2" xfId="183"/>
    <cellStyle name="Calculation 2 15" xfId="184"/>
    <cellStyle name="Calculation 2 15 2" xfId="185"/>
    <cellStyle name="Calculation 2 16" xfId="186"/>
    <cellStyle name="Calculation 2 16 2" xfId="187"/>
    <cellStyle name="Calculation 2 17" xfId="188"/>
    <cellStyle name="Calculation 2 17 2" xfId="189"/>
    <cellStyle name="Calculation 2 18" xfId="190"/>
    <cellStyle name="Calculation 2 18 2" xfId="191"/>
    <cellStyle name="Calculation 2 19" xfId="192"/>
    <cellStyle name="Calculation 2 19 2" xfId="193"/>
    <cellStyle name="Calculation 2 2" xfId="45"/>
    <cellStyle name="Calculation 2 2 10" xfId="194"/>
    <cellStyle name="Calculation 2 2 10 2" xfId="195"/>
    <cellStyle name="Calculation 2 2 11" xfId="196"/>
    <cellStyle name="Calculation 2 2 11 2" xfId="197"/>
    <cellStyle name="Calculation 2 2 12" xfId="198"/>
    <cellStyle name="Calculation 2 2 12 2" xfId="199"/>
    <cellStyle name="Calculation 2 2 13" xfId="200"/>
    <cellStyle name="Calculation 2 2 13 2" xfId="201"/>
    <cellStyle name="Calculation 2 2 14" xfId="202"/>
    <cellStyle name="Calculation 2 2 14 2" xfId="203"/>
    <cellStyle name="Calculation 2 2 15" xfId="204"/>
    <cellStyle name="Calculation 2 2 15 2" xfId="205"/>
    <cellStyle name="Calculation 2 2 16" xfId="206"/>
    <cellStyle name="Calculation 2 2 16 2" xfId="207"/>
    <cellStyle name="Calculation 2 2 17" xfId="208"/>
    <cellStyle name="Calculation 2 2 17 2" xfId="209"/>
    <cellStyle name="Calculation 2 2 18" xfId="210"/>
    <cellStyle name="Calculation 2 2 18 2" xfId="211"/>
    <cellStyle name="Calculation 2 2 19" xfId="212"/>
    <cellStyle name="Calculation 2 2 19 2" xfId="213"/>
    <cellStyle name="Calculation 2 2 2" xfId="214"/>
    <cellStyle name="Calculation 2 2 2 2" xfId="215"/>
    <cellStyle name="Calculation 2 2 20" xfId="216"/>
    <cellStyle name="Calculation 2 2 20 2" xfId="217"/>
    <cellStyle name="Calculation 2 2 21" xfId="218"/>
    <cellStyle name="Calculation 2 2 21 2" xfId="219"/>
    <cellStyle name="Calculation 2 2 22" xfId="220"/>
    <cellStyle name="Calculation 2 2 22 2" xfId="221"/>
    <cellStyle name="Calculation 2 2 23" xfId="222"/>
    <cellStyle name="Calculation 2 2 23 2" xfId="223"/>
    <cellStyle name="Calculation 2 2 24" xfId="224"/>
    <cellStyle name="Calculation 2 2 24 2" xfId="225"/>
    <cellStyle name="Calculation 2 2 25" xfId="226"/>
    <cellStyle name="Calculation 2 2 25 2" xfId="227"/>
    <cellStyle name="Calculation 2 2 26" xfId="228"/>
    <cellStyle name="Calculation 2 2 26 2" xfId="229"/>
    <cellStyle name="Calculation 2 2 27" xfId="230"/>
    <cellStyle name="Calculation 2 2 27 2" xfId="231"/>
    <cellStyle name="Calculation 2 2 28" xfId="232"/>
    <cellStyle name="Calculation 2 2 28 2" xfId="233"/>
    <cellStyle name="Calculation 2 2 29" xfId="234"/>
    <cellStyle name="Calculation 2 2 29 2" xfId="235"/>
    <cellStyle name="Calculation 2 2 3" xfId="236"/>
    <cellStyle name="Calculation 2 2 3 2" xfId="237"/>
    <cellStyle name="Calculation 2 2 30" xfId="238"/>
    <cellStyle name="Calculation 2 2 30 2" xfId="239"/>
    <cellStyle name="Calculation 2 2 31" xfId="240"/>
    <cellStyle name="Calculation 2 2 31 2" xfId="241"/>
    <cellStyle name="Calculation 2 2 32" xfId="242"/>
    <cellStyle name="Calculation 2 2 32 2" xfId="243"/>
    <cellStyle name="Calculation 2 2 33" xfId="244"/>
    <cellStyle name="Calculation 2 2 33 2" xfId="245"/>
    <cellStyle name="Calculation 2 2 34" xfId="246"/>
    <cellStyle name="Calculation 2 2 34 2" xfId="247"/>
    <cellStyle name="Calculation 2 2 35" xfId="248"/>
    <cellStyle name="Calculation 2 2 35 2" xfId="249"/>
    <cellStyle name="Calculation 2 2 36" xfId="250"/>
    <cellStyle name="Calculation 2 2 36 2" xfId="251"/>
    <cellStyle name="Calculation 2 2 37" xfId="252"/>
    <cellStyle name="Calculation 2 2 37 2" xfId="253"/>
    <cellStyle name="Calculation 2 2 38" xfId="254"/>
    <cellStyle name="Calculation 2 2 38 2" xfId="255"/>
    <cellStyle name="Calculation 2 2 39" xfId="256"/>
    <cellStyle name="Calculation 2 2 39 2" xfId="257"/>
    <cellStyle name="Calculation 2 2 4" xfId="258"/>
    <cellStyle name="Calculation 2 2 4 2" xfId="259"/>
    <cellStyle name="Calculation 2 2 40" xfId="260"/>
    <cellStyle name="Calculation 2 2 40 2" xfId="261"/>
    <cellStyle name="Calculation 2 2 41" xfId="262"/>
    <cellStyle name="Calculation 2 2 41 2" xfId="263"/>
    <cellStyle name="Calculation 2 2 42" xfId="264"/>
    <cellStyle name="Calculation 2 2 42 2" xfId="265"/>
    <cellStyle name="Calculation 2 2 43" xfId="266"/>
    <cellStyle name="Calculation 2 2 43 2" xfId="267"/>
    <cellStyle name="Calculation 2 2 44" xfId="268"/>
    <cellStyle name="Calculation 2 2 44 2" xfId="269"/>
    <cellStyle name="Calculation 2 2 45" xfId="270"/>
    <cellStyle name="Calculation 2 2 45 2" xfId="271"/>
    <cellStyle name="Calculation 2 2 46" xfId="272"/>
    <cellStyle name="Calculation 2 2 46 2" xfId="273"/>
    <cellStyle name="Calculation 2 2 47" xfId="274"/>
    <cellStyle name="Calculation 2 2 47 2" xfId="275"/>
    <cellStyle name="Calculation 2 2 48" xfId="276"/>
    <cellStyle name="Calculation 2 2 48 2" xfId="277"/>
    <cellStyle name="Calculation 2 2 49" xfId="278"/>
    <cellStyle name="Calculation 2 2 49 2" xfId="279"/>
    <cellStyle name="Calculation 2 2 5" xfId="280"/>
    <cellStyle name="Calculation 2 2 5 2" xfId="281"/>
    <cellStyle name="Calculation 2 2 50" xfId="282"/>
    <cellStyle name="Calculation 2 2 50 2" xfId="283"/>
    <cellStyle name="Calculation 2 2 51" xfId="284"/>
    <cellStyle name="Calculation 2 2 51 2" xfId="285"/>
    <cellStyle name="Calculation 2 2 52" xfId="286"/>
    <cellStyle name="Calculation 2 2 52 2" xfId="287"/>
    <cellStyle name="Calculation 2 2 53" xfId="288"/>
    <cellStyle name="Calculation 2 2 54" xfId="289"/>
    <cellStyle name="Calculation 2 2 55" xfId="290"/>
    <cellStyle name="Calculation 2 2 56" xfId="291"/>
    <cellStyle name="Calculation 2 2 57" xfId="292"/>
    <cellStyle name="Calculation 2 2 6" xfId="293"/>
    <cellStyle name="Calculation 2 2 6 2" xfId="294"/>
    <cellStyle name="Calculation 2 2 7" xfId="295"/>
    <cellStyle name="Calculation 2 2 7 2" xfId="296"/>
    <cellStyle name="Calculation 2 2 8" xfId="297"/>
    <cellStyle name="Calculation 2 2 8 2" xfId="298"/>
    <cellStyle name="Calculation 2 2 9" xfId="299"/>
    <cellStyle name="Calculation 2 2 9 2" xfId="300"/>
    <cellStyle name="Calculation 2 20" xfId="301"/>
    <cellStyle name="Calculation 2 20 2" xfId="302"/>
    <cellStyle name="Calculation 2 21" xfId="303"/>
    <cellStyle name="Calculation 2 21 2" xfId="304"/>
    <cellStyle name="Calculation 2 22" xfId="305"/>
    <cellStyle name="Calculation 2 22 2" xfId="306"/>
    <cellStyle name="Calculation 2 23" xfId="307"/>
    <cellStyle name="Calculation 2 23 2" xfId="308"/>
    <cellStyle name="Calculation 2 24" xfId="309"/>
    <cellStyle name="Calculation 2 24 2" xfId="310"/>
    <cellStyle name="Calculation 2 25" xfId="311"/>
    <cellStyle name="Calculation 2 25 2" xfId="312"/>
    <cellStyle name="Calculation 2 26" xfId="313"/>
    <cellStyle name="Calculation 2 26 2" xfId="314"/>
    <cellStyle name="Calculation 2 27" xfId="315"/>
    <cellStyle name="Calculation 2 27 2" xfId="316"/>
    <cellStyle name="Calculation 2 28" xfId="317"/>
    <cellStyle name="Calculation 2 28 2" xfId="318"/>
    <cellStyle name="Calculation 2 29" xfId="319"/>
    <cellStyle name="Calculation 2 29 2" xfId="320"/>
    <cellStyle name="Calculation 2 3" xfId="321"/>
    <cellStyle name="Calculation 2 3 2" xfId="322"/>
    <cellStyle name="Calculation 2 30" xfId="323"/>
    <cellStyle name="Calculation 2 30 2" xfId="324"/>
    <cellStyle name="Calculation 2 31" xfId="325"/>
    <cellStyle name="Calculation 2 31 2" xfId="326"/>
    <cellStyle name="Calculation 2 32" xfId="327"/>
    <cellStyle name="Calculation 2 32 2" xfId="328"/>
    <cellStyle name="Calculation 2 33" xfId="329"/>
    <cellStyle name="Calculation 2 33 2" xfId="330"/>
    <cellStyle name="Calculation 2 34" xfId="331"/>
    <cellStyle name="Calculation 2 34 2" xfId="332"/>
    <cellStyle name="Calculation 2 35" xfId="333"/>
    <cellStyle name="Calculation 2 35 2" xfId="334"/>
    <cellStyle name="Calculation 2 36" xfId="335"/>
    <cellStyle name="Calculation 2 36 2" xfId="336"/>
    <cellStyle name="Calculation 2 37" xfId="337"/>
    <cellStyle name="Calculation 2 37 2" xfId="338"/>
    <cellStyle name="Calculation 2 38" xfId="339"/>
    <cellStyle name="Calculation 2 38 2" xfId="340"/>
    <cellStyle name="Calculation 2 39" xfId="341"/>
    <cellStyle name="Calculation 2 39 2" xfId="342"/>
    <cellStyle name="Calculation 2 4" xfId="343"/>
    <cellStyle name="Calculation 2 4 2" xfId="344"/>
    <cellStyle name="Calculation 2 40" xfId="345"/>
    <cellStyle name="Calculation 2 40 2" xfId="346"/>
    <cellStyle name="Calculation 2 41" xfId="347"/>
    <cellStyle name="Calculation 2 41 2" xfId="348"/>
    <cellStyle name="Calculation 2 42" xfId="349"/>
    <cellStyle name="Calculation 2 42 2" xfId="350"/>
    <cellStyle name="Calculation 2 43" xfId="351"/>
    <cellStyle name="Calculation 2 43 2" xfId="352"/>
    <cellStyle name="Calculation 2 44" xfId="353"/>
    <cellStyle name="Calculation 2 44 2" xfId="354"/>
    <cellStyle name="Calculation 2 45" xfId="355"/>
    <cellStyle name="Calculation 2 45 2" xfId="356"/>
    <cellStyle name="Calculation 2 46" xfId="357"/>
    <cellStyle name="Calculation 2 46 2" xfId="358"/>
    <cellStyle name="Calculation 2 47" xfId="359"/>
    <cellStyle name="Calculation 2 47 2" xfId="360"/>
    <cellStyle name="Calculation 2 48" xfId="361"/>
    <cellStyle name="Calculation 2 48 2" xfId="362"/>
    <cellStyle name="Calculation 2 49" xfId="363"/>
    <cellStyle name="Calculation 2 49 2" xfId="364"/>
    <cellStyle name="Calculation 2 5" xfId="365"/>
    <cellStyle name="Calculation 2 5 2" xfId="366"/>
    <cellStyle name="Calculation 2 50" xfId="367"/>
    <cellStyle name="Calculation 2 50 2" xfId="368"/>
    <cellStyle name="Calculation 2 51" xfId="369"/>
    <cellStyle name="Calculation 2 51 2" xfId="370"/>
    <cellStyle name="Calculation 2 52" xfId="371"/>
    <cellStyle name="Calculation 2 52 2" xfId="372"/>
    <cellStyle name="Calculation 2 53" xfId="373"/>
    <cellStyle name="Calculation 2 53 2" xfId="374"/>
    <cellStyle name="Calculation 2 54" xfId="375"/>
    <cellStyle name="Calculation 2 55" xfId="376"/>
    <cellStyle name="Calculation 2 56" xfId="377"/>
    <cellStyle name="Calculation 2 57" xfId="378"/>
    <cellStyle name="Calculation 2 58" xfId="379"/>
    <cellStyle name="Calculation 2 6" xfId="380"/>
    <cellStyle name="Calculation 2 6 2" xfId="381"/>
    <cellStyle name="Calculation 2 7" xfId="382"/>
    <cellStyle name="Calculation 2 7 2" xfId="383"/>
    <cellStyle name="Calculation 2 8" xfId="384"/>
    <cellStyle name="Calculation 2 8 2" xfId="385"/>
    <cellStyle name="Calculation 2 9" xfId="386"/>
    <cellStyle name="Calculation 2 9 2" xfId="387"/>
    <cellStyle name="Check Cell 2" xfId="46"/>
    <cellStyle name="Comma" xfId="1" builtinId="3"/>
    <cellStyle name="Comma 19" xfId="47"/>
    <cellStyle name="Comma 2" xfId="48"/>
    <cellStyle name="Comma 2 10" xfId="49"/>
    <cellStyle name="Comma 2 11" xfId="50"/>
    <cellStyle name="Comma 2 12" xfId="51"/>
    <cellStyle name="Comma 2 13" xfId="52"/>
    <cellStyle name="Comma 2 14" xfId="53"/>
    <cellStyle name="Comma 2 15" xfId="54"/>
    <cellStyle name="Comma 2 16" xfId="55"/>
    <cellStyle name="Comma 2 17" xfId="56"/>
    <cellStyle name="Comma 2 2" xfId="57"/>
    <cellStyle name="Comma 2 2 2" xfId="58"/>
    <cellStyle name="Comma 2 2 3" xfId="59"/>
    <cellStyle name="Comma 2 2 4" xfId="60"/>
    <cellStyle name="Comma 2 2 5" xfId="61"/>
    <cellStyle name="Comma 2 3" xfId="62"/>
    <cellStyle name="Comma 2 3 2" xfId="63"/>
    <cellStyle name="Comma 2 4" xfId="64"/>
    <cellStyle name="Comma 2 5" xfId="65"/>
    <cellStyle name="Comma 2 6" xfId="66"/>
    <cellStyle name="Comma 2 7" xfId="67"/>
    <cellStyle name="Comma 2 8" xfId="68"/>
    <cellStyle name="Comma 2 9" xfId="69"/>
    <cellStyle name="Comma 3" xfId="70"/>
    <cellStyle name="Comma 3 2" xfId="71"/>
    <cellStyle name="Comma 4" xfId="72"/>
    <cellStyle name="Comma 4 2" xfId="73"/>
    <cellStyle name="Comma 5" xfId="1265"/>
    <cellStyle name="Currency" xfId="2" builtinId="4"/>
    <cellStyle name="Currency 2" xfId="74"/>
    <cellStyle name="Currency 2 2" xfId="75"/>
    <cellStyle name="Currency 2 3" xfId="76"/>
    <cellStyle name="Currency 3" xfId="77"/>
    <cellStyle name="Currency 4" xfId="78"/>
    <cellStyle name="Currency 5" xfId="1267"/>
    <cellStyle name="Explanatory Text 2" xfId="79"/>
    <cellStyle name="Good 2" xfId="80"/>
    <cellStyle name="Heading 1 2" xfId="81"/>
    <cellStyle name="Heading 2 2" xfId="82"/>
    <cellStyle name="Heading 3 2" xfId="83"/>
    <cellStyle name="Heading 4 2" xfId="84"/>
    <cellStyle name="Hyperlink 2" xfId="85"/>
    <cellStyle name="Hyperlink 2 2" xfId="388"/>
    <cellStyle name="Hyperlink 2 3" xfId="389"/>
    <cellStyle name="Input 2" xfId="86"/>
    <cellStyle name="Input 2 10" xfId="390"/>
    <cellStyle name="Input 2 10 2" xfId="391"/>
    <cellStyle name="Input 2 11" xfId="392"/>
    <cellStyle name="Input 2 11 2" xfId="393"/>
    <cellStyle name="Input 2 12" xfId="394"/>
    <cellStyle name="Input 2 12 2" xfId="395"/>
    <cellStyle name="Input 2 13" xfId="396"/>
    <cellStyle name="Input 2 13 2" xfId="397"/>
    <cellStyle name="Input 2 14" xfId="398"/>
    <cellStyle name="Input 2 14 2" xfId="399"/>
    <cellStyle name="Input 2 15" xfId="400"/>
    <cellStyle name="Input 2 15 2" xfId="401"/>
    <cellStyle name="Input 2 16" xfId="402"/>
    <cellStyle name="Input 2 16 2" xfId="403"/>
    <cellStyle name="Input 2 17" xfId="404"/>
    <cellStyle name="Input 2 17 2" xfId="405"/>
    <cellStyle name="Input 2 18" xfId="406"/>
    <cellStyle name="Input 2 18 2" xfId="407"/>
    <cellStyle name="Input 2 19" xfId="408"/>
    <cellStyle name="Input 2 19 2" xfId="409"/>
    <cellStyle name="Input 2 2" xfId="87"/>
    <cellStyle name="Input 2 2 10" xfId="410"/>
    <cellStyle name="Input 2 2 10 2" xfId="411"/>
    <cellStyle name="Input 2 2 11" xfId="412"/>
    <cellStyle name="Input 2 2 11 2" xfId="413"/>
    <cellStyle name="Input 2 2 12" xfId="414"/>
    <cellStyle name="Input 2 2 12 2" xfId="415"/>
    <cellStyle name="Input 2 2 13" xfId="416"/>
    <cellStyle name="Input 2 2 13 2" xfId="417"/>
    <cellStyle name="Input 2 2 14" xfId="418"/>
    <cellStyle name="Input 2 2 14 2" xfId="419"/>
    <cellStyle name="Input 2 2 15" xfId="420"/>
    <cellStyle name="Input 2 2 15 2" xfId="421"/>
    <cellStyle name="Input 2 2 16" xfId="422"/>
    <cellStyle name="Input 2 2 16 2" xfId="423"/>
    <cellStyle name="Input 2 2 17" xfId="424"/>
    <cellStyle name="Input 2 2 17 2" xfId="425"/>
    <cellStyle name="Input 2 2 18" xfId="426"/>
    <cellStyle name="Input 2 2 18 2" xfId="427"/>
    <cellStyle name="Input 2 2 19" xfId="428"/>
    <cellStyle name="Input 2 2 19 2" xfId="429"/>
    <cellStyle name="Input 2 2 2" xfId="430"/>
    <cellStyle name="Input 2 2 2 2" xfId="431"/>
    <cellStyle name="Input 2 2 20" xfId="432"/>
    <cellStyle name="Input 2 2 20 2" xfId="433"/>
    <cellStyle name="Input 2 2 21" xfId="434"/>
    <cellStyle name="Input 2 2 21 2" xfId="435"/>
    <cellStyle name="Input 2 2 22" xfId="436"/>
    <cellStyle name="Input 2 2 22 2" xfId="437"/>
    <cellStyle name="Input 2 2 23" xfId="438"/>
    <cellStyle name="Input 2 2 23 2" xfId="439"/>
    <cellStyle name="Input 2 2 24" xfId="440"/>
    <cellStyle name="Input 2 2 24 2" xfId="441"/>
    <cellStyle name="Input 2 2 25" xfId="442"/>
    <cellStyle name="Input 2 2 25 2" xfId="443"/>
    <cellStyle name="Input 2 2 26" xfId="444"/>
    <cellStyle name="Input 2 2 26 2" xfId="445"/>
    <cellStyle name="Input 2 2 27" xfId="446"/>
    <cellStyle name="Input 2 2 27 2" xfId="447"/>
    <cellStyle name="Input 2 2 28" xfId="448"/>
    <cellStyle name="Input 2 2 28 2" xfId="449"/>
    <cellStyle name="Input 2 2 29" xfId="450"/>
    <cellStyle name="Input 2 2 29 2" xfId="451"/>
    <cellStyle name="Input 2 2 3" xfId="452"/>
    <cellStyle name="Input 2 2 3 2" xfId="453"/>
    <cellStyle name="Input 2 2 30" xfId="454"/>
    <cellStyle name="Input 2 2 30 2" xfId="455"/>
    <cellStyle name="Input 2 2 31" xfId="456"/>
    <cellStyle name="Input 2 2 31 2" xfId="457"/>
    <cellStyle name="Input 2 2 32" xfId="458"/>
    <cellStyle name="Input 2 2 32 2" xfId="459"/>
    <cellStyle name="Input 2 2 33" xfId="460"/>
    <cellStyle name="Input 2 2 33 2" xfId="461"/>
    <cellStyle name="Input 2 2 34" xfId="462"/>
    <cellStyle name="Input 2 2 34 2" xfId="463"/>
    <cellStyle name="Input 2 2 35" xfId="464"/>
    <cellStyle name="Input 2 2 35 2" xfId="465"/>
    <cellStyle name="Input 2 2 36" xfId="466"/>
    <cellStyle name="Input 2 2 36 2" xfId="467"/>
    <cellStyle name="Input 2 2 37" xfId="468"/>
    <cellStyle name="Input 2 2 37 2" xfId="469"/>
    <cellStyle name="Input 2 2 38" xfId="470"/>
    <cellStyle name="Input 2 2 38 2" xfId="471"/>
    <cellStyle name="Input 2 2 39" xfId="472"/>
    <cellStyle name="Input 2 2 39 2" xfId="473"/>
    <cellStyle name="Input 2 2 4" xfId="474"/>
    <cellStyle name="Input 2 2 4 2" xfId="475"/>
    <cellStyle name="Input 2 2 40" xfId="476"/>
    <cellStyle name="Input 2 2 40 2" xfId="477"/>
    <cellStyle name="Input 2 2 41" xfId="478"/>
    <cellStyle name="Input 2 2 41 2" xfId="479"/>
    <cellStyle name="Input 2 2 42" xfId="480"/>
    <cellStyle name="Input 2 2 42 2" xfId="481"/>
    <cellStyle name="Input 2 2 43" xfId="482"/>
    <cellStyle name="Input 2 2 43 2" xfId="483"/>
    <cellStyle name="Input 2 2 44" xfId="484"/>
    <cellStyle name="Input 2 2 44 2" xfId="485"/>
    <cellStyle name="Input 2 2 45" xfId="486"/>
    <cellStyle name="Input 2 2 45 2" xfId="487"/>
    <cellStyle name="Input 2 2 46" xfId="488"/>
    <cellStyle name="Input 2 2 46 2" xfId="489"/>
    <cellStyle name="Input 2 2 47" xfId="490"/>
    <cellStyle name="Input 2 2 47 2" xfId="491"/>
    <cellStyle name="Input 2 2 48" xfId="492"/>
    <cellStyle name="Input 2 2 48 2" xfId="493"/>
    <cellStyle name="Input 2 2 49" xfId="494"/>
    <cellStyle name="Input 2 2 49 2" xfId="495"/>
    <cellStyle name="Input 2 2 5" xfId="496"/>
    <cellStyle name="Input 2 2 5 2" xfId="497"/>
    <cellStyle name="Input 2 2 50" xfId="498"/>
    <cellStyle name="Input 2 2 50 2" xfId="499"/>
    <cellStyle name="Input 2 2 51" xfId="500"/>
    <cellStyle name="Input 2 2 51 2" xfId="501"/>
    <cellStyle name="Input 2 2 52" xfId="502"/>
    <cellStyle name="Input 2 2 52 2" xfId="503"/>
    <cellStyle name="Input 2 2 53" xfId="504"/>
    <cellStyle name="Input 2 2 54" xfId="505"/>
    <cellStyle name="Input 2 2 55" xfId="506"/>
    <cellStyle name="Input 2 2 56" xfId="507"/>
    <cellStyle name="Input 2 2 57" xfId="508"/>
    <cellStyle name="Input 2 2 6" xfId="509"/>
    <cellStyle name="Input 2 2 6 2" xfId="510"/>
    <cellStyle name="Input 2 2 7" xfId="511"/>
    <cellStyle name="Input 2 2 7 2" xfId="512"/>
    <cellStyle name="Input 2 2 8" xfId="513"/>
    <cellStyle name="Input 2 2 8 2" xfId="514"/>
    <cellStyle name="Input 2 2 9" xfId="515"/>
    <cellStyle name="Input 2 2 9 2" xfId="516"/>
    <cellStyle name="Input 2 20" xfId="517"/>
    <cellStyle name="Input 2 20 2" xfId="518"/>
    <cellStyle name="Input 2 21" xfId="519"/>
    <cellStyle name="Input 2 21 2" xfId="520"/>
    <cellStyle name="Input 2 22" xfId="521"/>
    <cellStyle name="Input 2 22 2" xfId="522"/>
    <cellStyle name="Input 2 23" xfId="523"/>
    <cellStyle name="Input 2 23 2" xfId="524"/>
    <cellStyle name="Input 2 24" xfId="525"/>
    <cellStyle name="Input 2 24 2" xfId="526"/>
    <cellStyle name="Input 2 25" xfId="527"/>
    <cellStyle name="Input 2 25 2" xfId="528"/>
    <cellStyle name="Input 2 26" xfId="529"/>
    <cellStyle name="Input 2 26 2" xfId="530"/>
    <cellStyle name="Input 2 27" xfId="531"/>
    <cellStyle name="Input 2 27 2" xfId="532"/>
    <cellStyle name="Input 2 28" xfId="533"/>
    <cellStyle name="Input 2 28 2" xfId="534"/>
    <cellStyle name="Input 2 29" xfId="535"/>
    <cellStyle name="Input 2 29 2" xfId="536"/>
    <cellStyle name="Input 2 3" xfId="537"/>
    <cellStyle name="Input 2 3 2" xfId="538"/>
    <cellStyle name="Input 2 30" xfId="539"/>
    <cellStyle name="Input 2 30 2" xfId="540"/>
    <cellStyle name="Input 2 31" xfId="541"/>
    <cellStyle name="Input 2 31 2" xfId="542"/>
    <cellStyle name="Input 2 32" xfId="543"/>
    <cellStyle name="Input 2 32 2" xfId="544"/>
    <cellStyle name="Input 2 33" xfId="545"/>
    <cellStyle name="Input 2 33 2" xfId="546"/>
    <cellStyle name="Input 2 34" xfId="547"/>
    <cellStyle name="Input 2 34 2" xfId="548"/>
    <cellStyle name="Input 2 35" xfId="549"/>
    <cellStyle name="Input 2 35 2" xfId="550"/>
    <cellStyle name="Input 2 36" xfId="551"/>
    <cellStyle name="Input 2 36 2" xfId="552"/>
    <cellStyle name="Input 2 37" xfId="553"/>
    <cellStyle name="Input 2 37 2" xfId="554"/>
    <cellStyle name="Input 2 38" xfId="555"/>
    <cellStyle name="Input 2 38 2" xfId="556"/>
    <cellStyle name="Input 2 39" xfId="557"/>
    <cellStyle name="Input 2 39 2" xfId="558"/>
    <cellStyle name="Input 2 4" xfId="559"/>
    <cellStyle name="Input 2 4 2" xfId="560"/>
    <cellStyle name="Input 2 40" xfId="561"/>
    <cellStyle name="Input 2 40 2" xfId="562"/>
    <cellStyle name="Input 2 41" xfId="563"/>
    <cellStyle name="Input 2 41 2" xfId="564"/>
    <cellStyle name="Input 2 42" xfId="565"/>
    <cellStyle name="Input 2 42 2" xfId="566"/>
    <cellStyle name="Input 2 43" xfId="567"/>
    <cellStyle name="Input 2 43 2" xfId="568"/>
    <cellStyle name="Input 2 44" xfId="569"/>
    <cellStyle name="Input 2 44 2" xfId="570"/>
    <cellStyle name="Input 2 45" xfId="571"/>
    <cellStyle name="Input 2 45 2" xfId="572"/>
    <cellStyle name="Input 2 46" xfId="573"/>
    <cellStyle name="Input 2 46 2" xfId="574"/>
    <cellStyle name="Input 2 47" xfId="575"/>
    <cellStyle name="Input 2 47 2" xfId="576"/>
    <cellStyle name="Input 2 48" xfId="577"/>
    <cellStyle name="Input 2 48 2" xfId="578"/>
    <cellStyle name="Input 2 49" xfId="579"/>
    <cellStyle name="Input 2 49 2" xfId="580"/>
    <cellStyle name="Input 2 5" xfId="581"/>
    <cellStyle name="Input 2 5 2" xfId="582"/>
    <cellStyle name="Input 2 50" xfId="583"/>
    <cellStyle name="Input 2 50 2" xfId="584"/>
    <cellStyle name="Input 2 51" xfId="585"/>
    <cellStyle name="Input 2 51 2" xfId="586"/>
    <cellStyle name="Input 2 52" xfId="587"/>
    <cellStyle name="Input 2 52 2" xfId="588"/>
    <cellStyle name="Input 2 53" xfId="589"/>
    <cellStyle name="Input 2 53 2" xfId="590"/>
    <cellStyle name="Input 2 54" xfId="591"/>
    <cellStyle name="Input 2 55" xfId="592"/>
    <cellStyle name="Input 2 56" xfId="593"/>
    <cellStyle name="Input 2 57" xfId="594"/>
    <cellStyle name="Input 2 58" xfId="595"/>
    <cellStyle name="Input 2 6" xfId="596"/>
    <cellStyle name="Input 2 6 2" xfId="597"/>
    <cellStyle name="Input 2 7" xfId="598"/>
    <cellStyle name="Input 2 7 2" xfId="599"/>
    <cellStyle name="Input 2 8" xfId="600"/>
    <cellStyle name="Input 2 8 2" xfId="601"/>
    <cellStyle name="Input 2 9" xfId="602"/>
    <cellStyle name="Input 2 9 2" xfId="603"/>
    <cellStyle name="Linked Cell 2" xfId="88"/>
    <cellStyle name="Neutral 2" xfId="89"/>
    <cellStyle name="Normal" xfId="0" builtinId="0"/>
    <cellStyle name="Normal 10" xfId="90"/>
    <cellStyle name="Normal 11" xfId="91"/>
    <cellStyle name="Normal 2" xfId="3"/>
    <cellStyle name="Normal 2 10" xfId="92"/>
    <cellStyle name="Normal 2 10 2" xfId="93"/>
    <cellStyle name="Normal 2 11" xfId="94"/>
    <cellStyle name="Normal 2 11 2" xfId="95"/>
    <cellStyle name="Normal 2 12" xfId="96"/>
    <cellStyle name="Normal 2 12 2" xfId="97"/>
    <cellStyle name="Normal 2 12 3" xfId="98"/>
    <cellStyle name="Normal 2 12 4" xfId="99"/>
    <cellStyle name="Normal 2 12 5" xfId="100"/>
    <cellStyle name="Normal 2 12 6" xfId="101"/>
    <cellStyle name="Normal 2 12 7" xfId="102"/>
    <cellStyle name="Normal 2 12 8" xfId="103"/>
    <cellStyle name="Normal 2 13" xfId="104"/>
    <cellStyle name="Normal 2 13 2" xfId="105"/>
    <cellStyle name="Normal 2 14" xfId="106"/>
    <cellStyle name="Normal 2 14 2" xfId="107"/>
    <cellStyle name="Normal 2 15" xfId="108"/>
    <cellStyle name="Normal 2 15 2" xfId="109"/>
    <cellStyle name="Normal 2 16" xfId="110"/>
    <cellStyle name="Normal 2 17" xfId="111"/>
    <cellStyle name="Normal 2 18" xfId="112"/>
    <cellStyle name="Normal 2 2" xfId="113"/>
    <cellStyle name="Normal 2 2 10" xfId="114"/>
    <cellStyle name="Normal 2 2 11" xfId="604"/>
    <cellStyle name="Normal 2 2 12" xfId="605"/>
    <cellStyle name="Normal 2 2 2" xfId="115"/>
    <cellStyle name="Normal 2 2 2 2" xfId="116"/>
    <cellStyle name="Normal 2 2 2 3" xfId="117"/>
    <cellStyle name="Normal 2 2 2 4" xfId="118"/>
    <cellStyle name="Normal 2 2 2 5" xfId="119"/>
    <cellStyle name="Normal 2 2 2 6" xfId="120"/>
    <cellStyle name="Normal 2 2 2 7" xfId="121"/>
    <cellStyle name="Normal 2 2 3" xfId="122"/>
    <cellStyle name="Normal 2 2 4" xfId="123"/>
    <cellStyle name="Normal 2 2 5" xfId="124"/>
    <cellStyle name="Normal 2 2 6" xfId="125"/>
    <cellStyle name="Normal 2 2 7" xfId="126"/>
    <cellStyle name="Normal 2 2 8" xfId="127"/>
    <cellStyle name="Normal 2 2 9" xfId="128"/>
    <cellStyle name="Normal 2 3" xfId="129"/>
    <cellStyle name="Normal 2 3 2" xfId="130"/>
    <cellStyle name="Normal 2 3 3" xfId="131"/>
    <cellStyle name="Normal 2 3 4" xfId="606"/>
    <cellStyle name="Normal 2 4" xfId="132"/>
    <cellStyle name="Normal 2 4 2" xfId="133"/>
    <cellStyle name="Normal 2 4 3" xfId="134"/>
    <cellStyle name="Normal 2 4 4" xfId="607"/>
    <cellStyle name="Normal 2 4 5" xfId="608"/>
    <cellStyle name="Normal 2 5" xfId="135"/>
    <cellStyle name="Normal 2 5 2" xfId="136"/>
    <cellStyle name="Normal 2 5 3" xfId="137"/>
    <cellStyle name="Normal 2 6" xfId="138"/>
    <cellStyle name="Normal 2 6 2" xfId="139"/>
    <cellStyle name="Normal 2 7" xfId="140"/>
    <cellStyle name="Normal 2 7 2" xfId="141"/>
    <cellStyle name="Normal 2 8" xfId="142"/>
    <cellStyle name="Normal 2 8 2" xfId="143"/>
    <cellStyle name="Normal 2 9" xfId="144"/>
    <cellStyle name="Normal 2 9 2" xfId="145"/>
    <cellStyle name="Normal 3" xfId="146"/>
    <cellStyle name="Normal 3 2" xfId="147"/>
    <cellStyle name="Normal 3 2 2" xfId="148"/>
    <cellStyle name="Normal 3 2 3" xfId="609"/>
    <cellStyle name="Normal 3 2 4" xfId="610"/>
    <cellStyle name="Normal 3 3" xfId="149"/>
    <cellStyle name="Normal 3 4" xfId="611"/>
    <cellStyle name="Normal 3 5" xfId="612"/>
    <cellStyle name="Normal 4" xfId="150"/>
    <cellStyle name="Normal 4 2" xfId="151"/>
    <cellStyle name="Normal 4 3" xfId="152"/>
    <cellStyle name="Normal 4 4" xfId="613"/>
    <cellStyle name="Normal 5" xfId="153"/>
    <cellStyle name="Normal 5 2" xfId="154"/>
    <cellStyle name="Normal 6" xfId="155"/>
    <cellStyle name="Normal 6 2" xfId="156"/>
    <cellStyle name="Normal 7" xfId="157"/>
    <cellStyle name="Normal 7 2" xfId="158"/>
    <cellStyle name="Normal 8" xfId="159"/>
    <cellStyle name="Normal 8 2" xfId="160"/>
    <cellStyle name="Normal 9" xfId="161"/>
    <cellStyle name="Normal 9 2" xfId="1266"/>
    <cellStyle name="Normal_2006-07 Schedule 5 Draft" xfId="4"/>
    <cellStyle name="Normal_pyaje" xfId="5"/>
    <cellStyle name="Normal_PYCollegeSNA" xfId="6"/>
    <cellStyle name="Note 2" xfId="162"/>
    <cellStyle name="Note 2 2" xfId="163"/>
    <cellStyle name="Note 2 3" xfId="164"/>
    <cellStyle name="Note 2 3 10" xfId="614"/>
    <cellStyle name="Note 2 3 10 2" xfId="615"/>
    <cellStyle name="Note 2 3 11" xfId="616"/>
    <cellStyle name="Note 2 3 11 2" xfId="617"/>
    <cellStyle name="Note 2 3 12" xfId="618"/>
    <cellStyle name="Note 2 3 12 2" xfId="619"/>
    <cellStyle name="Note 2 3 13" xfId="620"/>
    <cellStyle name="Note 2 3 13 2" xfId="621"/>
    <cellStyle name="Note 2 3 14" xfId="622"/>
    <cellStyle name="Note 2 3 14 2" xfId="623"/>
    <cellStyle name="Note 2 3 15" xfId="624"/>
    <cellStyle name="Note 2 3 15 2" xfId="625"/>
    <cellStyle name="Note 2 3 16" xfId="626"/>
    <cellStyle name="Note 2 3 16 2" xfId="627"/>
    <cellStyle name="Note 2 3 17" xfId="628"/>
    <cellStyle name="Note 2 3 17 2" xfId="629"/>
    <cellStyle name="Note 2 3 18" xfId="630"/>
    <cellStyle name="Note 2 3 18 2" xfId="631"/>
    <cellStyle name="Note 2 3 19" xfId="632"/>
    <cellStyle name="Note 2 3 19 2" xfId="633"/>
    <cellStyle name="Note 2 3 2" xfId="634"/>
    <cellStyle name="Note 2 3 2 2" xfId="635"/>
    <cellStyle name="Note 2 3 20" xfId="636"/>
    <cellStyle name="Note 2 3 20 2" xfId="637"/>
    <cellStyle name="Note 2 3 21" xfId="638"/>
    <cellStyle name="Note 2 3 21 2" xfId="639"/>
    <cellStyle name="Note 2 3 22" xfId="640"/>
    <cellStyle name="Note 2 3 22 2" xfId="641"/>
    <cellStyle name="Note 2 3 23" xfId="642"/>
    <cellStyle name="Note 2 3 23 2" xfId="643"/>
    <cellStyle name="Note 2 3 24" xfId="644"/>
    <cellStyle name="Note 2 3 24 2" xfId="645"/>
    <cellStyle name="Note 2 3 25" xfId="646"/>
    <cellStyle name="Note 2 3 25 2" xfId="647"/>
    <cellStyle name="Note 2 3 26" xfId="648"/>
    <cellStyle name="Note 2 3 26 2" xfId="649"/>
    <cellStyle name="Note 2 3 27" xfId="650"/>
    <cellStyle name="Note 2 3 27 2" xfId="651"/>
    <cellStyle name="Note 2 3 28" xfId="652"/>
    <cellStyle name="Note 2 3 28 2" xfId="653"/>
    <cellStyle name="Note 2 3 29" xfId="654"/>
    <cellStyle name="Note 2 3 29 2" xfId="655"/>
    <cellStyle name="Note 2 3 3" xfId="656"/>
    <cellStyle name="Note 2 3 3 2" xfId="657"/>
    <cellStyle name="Note 2 3 30" xfId="658"/>
    <cellStyle name="Note 2 3 30 2" xfId="659"/>
    <cellStyle name="Note 2 3 31" xfId="660"/>
    <cellStyle name="Note 2 3 31 2" xfId="661"/>
    <cellStyle name="Note 2 3 32" xfId="662"/>
    <cellStyle name="Note 2 3 32 2" xfId="663"/>
    <cellStyle name="Note 2 3 33" xfId="664"/>
    <cellStyle name="Note 2 3 33 2" xfId="665"/>
    <cellStyle name="Note 2 3 34" xfId="666"/>
    <cellStyle name="Note 2 3 34 2" xfId="667"/>
    <cellStyle name="Note 2 3 35" xfId="668"/>
    <cellStyle name="Note 2 3 35 2" xfId="669"/>
    <cellStyle name="Note 2 3 36" xfId="670"/>
    <cellStyle name="Note 2 3 36 2" xfId="671"/>
    <cellStyle name="Note 2 3 37" xfId="672"/>
    <cellStyle name="Note 2 3 37 2" xfId="673"/>
    <cellStyle name="Note 2 3 38" xfId="674"/>
    <cellStyle name="Note 2 3 38 2" xfId="675"/>
    <cellStyle name="Note 2 3 39" xfId="676"/>
    <cellStyle name="Note 2 3 39 2" xfId="677"/>
    <cellStyle name="Note 2 3 4" xfId="678"/>
    <cellStyle name="Note 2 3 4 2" xfId="679"/>
    <cellStyle name="Note 2 3 40" xfId="680"/>
    <cellStyle name="Note 2 3 40 2" xfId="681"/>
    <cellStyle name="Note 2 3 41" xfId="682"/>
    <cellStyle name="Note 2 3 41 2" xfId="683"/>
    <cellStyle name="Note 2 3 42" xfId="684"/>
    <cellStyle name="Note 2 3 42 2" xfId="685"/>
    <cellStyle name="Note 2 3 43" xfId="686"/>
    <cellStyle name="Note 2 3 43 2" xfId="687"/>
    <cellStyle name="Note 2 3 44" xfId="688"/>
    <cellStyle name="Note 2 3 44 2" xfId="689"/>
    <cellStyle name="Note 2 3 45" xfId="690"/>
    <cellStyle name="Note 2 3 45 2" xfId="691"/>
    <cellStyle name="Note 2 3 46" xfId="692"/>
    <cellStyle name="Note 2 3 46 2" xfId="693"/>
    <cellStyle name="Note 2 3 47" xfId="694"/>
    <cellStyle name="Note 2 3 47 2" xfId="695"/>
    <cellStyle name="Note 2 3 48" xfId="696"/>
    <cellStyle name="Note 2 3 48 2" xfId="697"/>
    <cellStyle name="Note 2 3 49" xfId="698"/>
    <cellStyle name="Note 2 3 49 2" xfId="699"/>
    <cellStyle name="Note 2 3 5" xfId="700"/>
    <cellStyle name="Note 2 3 5 2" xfId="701"/>
    <cellStyle name="Note 2 3 50" xfId="702"/>
    <cellStyle name="Note 2 3 50 2" xfId="703"/>
    <cellStyle name="Note 2 3 51" xfId="704"/>
    <cellStyle name="Note 2 3 51 2" xfId="705"/>
    <cellStyle name="Note 2 3 52" xfId="706"/>
    <cellStyle name="Note 2 3 52 2" xfId="707"/>
    <cellStyle name="Note 2 3 53" xfId="708"/>
    <cellStyle name="Note 2 3 54" xfId="709"/>
    <cellStyle name="Note 2 3 55" xfId="710"/>
    <cellStyle name="Note 2 3 56" xfId="711"/>
    <cellStyle name="Note 2 3 57" xfId="712"/>
    <cellStyle name="Note 2 3 6" xfId="713"/>
    <cellStyle name="Note 2 3 6 2" xfId="714"/>
    <cellStyle name="Note 2 3 7" xfId="715"/>
    <cellStyle name="Note 2 3 7 2" xfId="716"/>
    <cellStyle name="Note 2 3 8" xfId="717"/>
    <cellStyle name="Note 2 3 8 2" xfId="718"/>
    <cellStyle name="Note 2 3 9" xfId="719"/>
    <cellStyle name="Note 2 3 9 2" xfId="720"/>
    <cellStyle name="Note 2 4" xfId="165"/>
    <cellStyle name="Note 2 4 10" xfId="721"/>
    <cellStyle name="Note 2 4 10 2" xfId="722"/>
    <cellStyle name="Note 2 4 11" xfId="723"/>
    <cellStyle name="Note 2 4 11 2" xfId="724"/>
    <cellStyle name="Note 2 4 12" xfId="725"/>
    <cellStyle name="Note 2 4 12 2" xfId="726"/>
    <cellStyle name="Note 2 4 13" xfId="727"/>
    <cellStyle name="Note 2 4 13 2" xfId="728"/>
    <cellStyle name="Note 2 4 14" xfId="729"/>
    <cellStyle name="Note 2 4 14 2" xfId="730"/>
    <cellStyle name="Note 2 4 15" xfId="731"/>
    <cellStyle name="Note 2 4 15 2" xfId="732"/>
    <cellStyle name="Note 2 4 16" xfId="733"/>
    <cellStyle name="Note 2 4 16 2" xfId="734"/>
    <cellStyle name="Note 2 4 17" xfId="735"/>
    <cellStyle name="Note 2 4 17 2" xfId="736"/>
    <cellStyle name="Note 2 4 18" xfId="737"/>
    <cellStyle name="Note 2 4 18 2" xfId="738"/>
    <cellStyle name="Note 2 4 19" xfId="739"/>
    <cellStyle name="Note 2 4 19 2" xfId="740"/>
    <cellStyle name="Note 2 4 2" xfId="741"/>
    <cellStyle name="Note 2 4 2 2" xfId="742"/>
    <cellStyle name="Note 2 4 20" xfId="743"/>
    <cellStyle name="Note 2 4 20 2" xfId="744"/>
    <cellStyle name="Note 2 4 21" xfId="745"/>
    <cellStyle name="Note 2 4 21 2" xfId="746"/>
    <cellStyle name="Note 2 4 22" xfId="747"/>
    <cellStyle name="Note 2 4 22 2" xfId="748"/>
    <cellStyle name="Note 2 4 23" xfId="749"/>
    <cellStyle name="Note 2 4 23 2" xfId="750"/>
    <cellStyle name="Note 2 4 24" xfId="751"/>
    <cellStyle name="Note 2 4 24 2" xfId="752"/>
    <cellStyle name="Note 2 4 25" xfId="753"/>
    <cellStyle name="Note 2 4 25 2" xfId="754"/>
    <cellStyle name="Note 2 4 26" xfId="755"/>
    <cellStyle name="Note 2 4 26 2" xfId="756"/>
    <cellStyle name="Note 2 4 27" xfId="757"/>
    <cellStyle name="Note 2 4 27 2" xfId="758"/>
    <cellStyle name="Note 2 4 28" xfId="759"/>
    <cellStyle name="Note 2 4 28 2" xfId="760"/>
    <cellStyle name="Note 2 4 29" xfId="761"/>
    <cellStyle name="Note 2 4 29 2" xfId="762"/>
    <cellStyle name="Note 2 4 3" xfId="763"/>
    <cellStyle name="Note 2 4 3 2" xfId="764"/>
    <cellStyle name="Note 2 4 30" xfId="765"/>
    <cellStyle name="Note 2 4 30 2" xfId="766"/>
    <cellStyle name="Note 2 4 31" xfId="767"/>
    <cellStyle name="Note 2 4 31 2" xfId="768"/>
    <cellStyle name="Note 2 4 32" xfId="769"/>
    <cellStyle name="Note 2 4 32 2" xfId="770"/>
    <cellStyle name="Note 2 4 33" xfId="771"/>
    <cellStyle name="Note 2 4 33 2" xfId="772"/>
    <cellStyle name="Note 2 4 34" xfId="773"/>
    <cellStyle name="Note 2 4 34 2" xfId="774"/>
    <cellStyle name="Note 2 4 35" xfId="775"/>
    <cellStyle name="Note 2 4 35 2" xfId="776"/>
    <cellStyle name="Note 2 4 36" xfId="777"/>
    <cellStyle name="Note 2 4 36 2" xfId="778"/>
    <cellStyle name="Note 2 4 37" xfId="779"/>
    <cellStyle name="Note 2 4 37 2" xfId="780"/>
    <cellStyle name="Note 2 4 38" xfId="781"/>
    <cellStyle name="Note 2 4 38 2" xfId="782"/>
    <cellStyle name="Note 2 4 39" xfId="783"/>
    <cellStyle name="Note 2 4 39 2" xfId="784"/>
    <cellStyle name="Note 2 4 4" xfId="785"/>
    <cellStyle name="Note 2 4 4 2" xfId="786"/>
    <cellStyle name="Note 2 4 40" xfId="787"/>
    <cellStyle name="Note 2 4 40 2" xfId="788"/>
    <cellStyle name="Note 2 4 41" xfId="789"/>
    <cellStyle name="Note 2 4 41 2" xfId="790"/>
    <cellStyle name="Note 2 4 42" xfId="791"/>
    <cellStyle name="Note 2 4 42 2" xfId="792"/>
    <cellStyle name="Note 2 4 43" xfId="793"/>
    <cellStyle name="Note 2 4 43 2" xfId="794"/>
    <cellStyle name="Note 2 4 44" xfId="795"/>
    <cellStyle name="Note 2 4 44 2" xfId="796"/>
    <cellStyle name="Note 2 4 45" xfId="797"/>
    <cellStyle name="Note 2 4 45 2" xfId="798"/>
    <cellStyle name="Note 2 4 46" xfId="799"/>
    <cellStyle name="Note 2 4 46 2" xfId="800"/>
    <cellStyle name="Note 2 4 47" xfId="801"/>
    <cellStyle name="Note 2 4 47 2" xfId="802"/>
    <cellStyle name="Note 2 4 48" xfId="803"/>
    <cellStyle name="Note 2 4 48 2" xfId="804"/>
    <cellStyle name="Note 2 4 49" xfId="805"/>
    <cellStyle name="Note 2 4 49 2" xfId="806"/>
    <cellStyle name="Note 2 4 5" xfId="807"/>
    <cellStyle name="Note 2 4 5 2" xfId="808"/>
    <cellStyle name="Note 2 4 50" xfId="809"/>
    <cellStyle name="Note 2 4 50 2" xfId="810"/>
    <cellStyle name="Note 2 4 51" xfId="811"/>
    <cellStyle name="Note 2 4 51 2" xfId="812"/>
    <cellStyle name="Note 2 4 52" xfId="813"/>
    <cellStyle name="Note 2 4 52 2" xfId="814"/>
    <cellStyle name="Note 2 4 53" xfId="815"/>
    <cellStyle name="Note 2 4 54" xfId="816"/>
    <cellStyle name="Note 2 4 55" xfId="817"/>
    <cellStyle name="Note 2 4 56" xfId="818"/>
    <cellStyle name="Note 2 4 57" xfId="819"/>
    <cellStyle name="Note 2 4 6" xfId="820"/>
    <cellStyle name="Note 2 4 6 2" xfId="821"/>
    <cellStyle name="Note 2 4 7" xfId="822"/>
    <cellStyle name="Note 2 4 7 2" xfId="823"/>
    <cellStyle name="Note 2 4 8" xfId="824"/>
    <cellStyle name="Note 2 4 8 2" xfId="825"/>
    <cellStyle name="Note 2 4 9" xfId="826"/>
    <cellStyle name="Note 2 4 9 2" xfId="827"/>
    <cellStyle name="Note 2 5" xfId="828"/>
    <cellStyle name="Note 2 5 2" xfId="829"/>
    <cellStyle name="Note 2 6" xfId="830"/>
    <cellStyle name="Note 2 6 2" xfId="831"/>
    <cellStyle name="Note 2 7" xfId="832"/>
    <cellStyle name="Note 2 7 2" xfId="833"/>
    <cellStyle name="Note 2 8" xfId="834"/>
    <cellStyle name="Note 3" xfId="166"/>
    <cellStyle name="Output 2" xfId="167"/>
    <cellStyle name="Output 2 10" xfId="835"/>
    <cellStyle name="Output 2 10 2" xfId="836"/>
    <cellStyle name="Output 2 11" xfId="837"/>
    <cellStyle name="Output 2 11 2" xfId="838"/>
    <cellStyle name="Output 2 12" xfId="839"/>
    <cellStyle name="Output 2 12 2" xfId="840"/>
    <cellStyle name="Output 2 13" xfId="841"/>
    <cellStyle name="Output 2 13 2" xfId="842"/>
    <cellStyle name="Output 2 14" xfId="843"/>
    <cellStyle name="Output 2 14 2" xfId="844"/>
    <cellStyle name="Output 2 15" xfId="845"/>
    <cellStyle name="Output 2 15 2" xfId="846"/>
    <cellStyle name="Output 2 16" xfId="847"/>
    <cellStyle name="Output 2 16 2" xfId="848"/>
    <cellStyle name="Output 2 17" xfId="849"/>
    <cellStyle name="Output 2 17 2" xfId="850"/>
    <cellStyle name="Output 2 18" xfId="851"/>
    <cellStyle name="Output 2 18 2" xfId="852"/>
    <cellStyle name="Output 2 19" xfId="853"/>
    <cellStyle name="Output 2 19 2" xfId="854"/>
    <cellStyle name="Output 2 2" xfId="168"/>
    <cellStyle name="Output 2 2 10" xfId="855"/>
    <cellStyle name="Output 2 2 10 2" xfId="856"/>
    <cellStyle name="Output 2 2 11" xfId="857"/>
    <cellStyle name="Output 2 2 11 2" xfId="858"/>
    <cellStyle name="Output 2 2 12" xfId="859"/>
    <cellStyle name="Output 2 2 12 2" xfId="860"/>
    <cellStyle name="Output 2 2 13" xfId="861"/>
    <cellStyle name="Output 2 2 13 2" xfId="862"/>
    <cellStyle name="Output 2 2 14" xfId="863"/>
    <cellStyle name="Output 2 2 14 2" xfId="864"/>
    <cellStyle name="Output 2 2 15" xfId="865"/>
    <cellStyle name="Output 2 2 15 2" xfId="866"/>
    <cellStyle name="Output 2 2 16" xfId="867"/>
    <cellStyle name="Output 2 2 16 2" xfId="868"/>
    <cellStyle name="Output 2 2 17" xfId="869"/>
    <cellStyle name="Output 2 2 17 2" xfId="870"/>
    <cellStyle name="Output 2 2 18" xfId="871"/>
    <cellStyle name="Output 2 2 18 2" xfId="872"/>
    <cellStyle name="Output 2 2 19" xfId="873"/>
    <cellStyle name="Output 2 2 19 2" xfId="874"/>
    <cellStyle name="Output 2 2 2" xfId="875"/>
    <cellStyle name="Output 2 2 2 2" xfId="876"/>
    <cellStyle name="Output 2 2 20" xfId="877"/>
    <cellStyle name="Output 2 2 20 2" xfId="878"/>
    <cellStyle name="Output 2 2 21" xfId="879"/>
    <cellStyle name="Output 2 2 21 2" xfId="880"/>
    <cellStyle name="Output 2 2 22" xfId="881"/>
    <cellStyle name="Output 2 2 22 2" xfId="882"/>
    <cellStyle name="Output 2 2 23" xfId="883"/>
    <cellStyle name="Output 2 2 23 2" xfId="884"/>
    <cellStyle name="Output 2 2 24" xfId="885"/>
    <cellStyle name="Output 2 2 24 2" xfId="886"/>
    <cellStyle name="Output 2 2 25" xfId="887"/>
    <cellStyle name="Output 2 2 25 2" xfId="888"/>
    <cellStyle name="Output 2 2 26" xfId="889"/>
    <cellStyle name="Output 2 2 26 2" xfId="890"/>
    <cellStyle name="Output 2 2 27" xfId="891"/>
    <cellStyle name="Output 2 2 27 2" xfId="892"/>
    <cellStyle name="Output 2 2 28" xfId="893"/>
    <cellStyle name="Output 2 2 28 2" xfId="894"/>
    <cellStyle name="Output 2 2 29" xfId="895"/>
    <cellStyle name="Output 2 2 29 2" xfId="896"/>
    <cellStyle name="Output 2 2 3" xfId="897"/>
    <cellStyle name="Output 2 2 3 2" xfId="898"/>
    <cellStyle name="Output 2 2 30" xfId="899"/>
    <cellStyle name="Output 2 2 30 2" xfId="900"/>
    <cellStyle name="Output 2 2 31" xfId="901"/>
    <cellStyle name="Output 2 2 31 2" xfId="902"/>
    <cellStyle name="Output 2 2 32" xfId="903"/>
    <cellStyle name="Output 2 2 32 2" xfId="904"/>
    <cellStyle name="Output 2 2 33" xfId="905"/>
    <cellStyle name="Output 2 2 33 2" xfId="906"/>
    <cellStyle name="Output 2 2 34" xfId="907"/>
    <cellStyle name="Output 2 2 34 2" xfId="908"/>
    <cellStyle name="Output 2 2 35" xfId="909"/>
    <cellStyle name="Output 2 2 35 2" xfId="910"/>
    <cellStyle name="Output 2 2 36" xfId="911"/>
    <cellStyle name="Output 2 2 36 2" xfId="912"/>
    <cellStyle name="Output 2 2 37" xfId="913"/>
    <cellStyle name="Output 2 2 37 2" xfId="914"/>
    <cellStyle name="Output 2 2 38" xfId="915"/>
    <cellStyle name="Output 2 2 38 2" xfId="916"/>
    <cellStyle name="Output 2 2 39" xfId="917"/>
    <cellStyle name="Output 2 2 39 2" xfId="918"/>
    <cellStyle name="Output 2 2 4" xfId="919"/>
    <cellStyle name="Output 2 2 4 2" xfId="920"/>
    <cellStyle name="Output 2 2 40" xfId="921"/>
    <cellStyle name="Output 2 2 40 2" xfId="922"/>
    <cellStyle name="Output 2 2 41" xfId="923"/>
    <cellStyle name="Output 2 2 41 2" xfId="924"/>
    <cellStyle name="Output 2 2 42" xfId="925"/>
    <cellStyle name="Output 2 2 42 2" xfId="926"/>
    <cellStyle name="Output 2 2 43" xfId="927"/>
    <cellStyle name="Output 2 2 43 2" xfId="928"/>
    <cellStyle name="Output 2 2 44" xfId="929"/>
    <cellStyle name="Output 2 2 44 2" xfId="930"/>
    <cellStyle name="Output 2 2 45" xfId="931"/>
    <cellStyle name="Output 2 2 45 2" xfId="932"/>
    <cellStyle name="Output 2 2 46" xfId="933"/>
    <cellStyle name="Output 2 2 46 2" xfId="934"/>
    <cellStyle name="Output 2 2 47" xfId="935"/>
    <cellStyle name="Output 2 2 47 2" xfId="936"/>
    <cellStyle name="Output 2 2 48" xfId="937"/>
    <cellStyle name="Output 2 2 48 2" xfId="938"/>
    <cellStyle name="Output 2 2 49" xfId="939"/>
    <cellStyle name="Output 2 2 49 2" xfId="940"/>
    <cellStyle name="Output 2 2 5" xfId="941"/>
    <cellStyle name="Output 2 2 5 2" xfId="942"/>
    <cellStyle name="Output 2 2 50" xfId="943"/>
    <cellStyle name="Output 2 2 50 2" xfId="944"/>
    <cellStyle name="Output 2 2 51" xfId="945"/>
    <cellStyle name="Output 2 2 51 2" xfId="946"/>
    <cellStyle name="Output 2 2 52" xfId="947"/>
    <cellStyle name="Output 2 2 52 2" xfId="948"/>
    <cellStyle name="Output 2 2 53" xfId="949"/>
    <cellStyle name="Output 2 2 54" xfId="950"/>
    <cellStyle name="Output 2 2 55" xfId="951"/>
    <cellStyle name="Output 2 2 56" xfId="952"/>
    <cellStyle name="Output 2 2 57" xfId="953"/>
    <cellStyle name="Output 2 2 6" xfId="954"/>
    <cellStyle name="Output 2 2 6 2" xfId="955"/>
    <cellStyle name="Output 2 2 7" xfId="956"/>
    <cellStyle name="Output 2 2 7 2" xfId="957"/>
    <cellStyle name="Output 2 2 8" xfId="958"/>
    <cellStyle name="Output 2 2 8 2" xfId="959"/>
    <cellStyle name="Output 2 2 9" xfId="960"/>
    <cellStyle name="Output 2 2 9 2" xfId="961"/>
    <cellStyle name="Output 2 20" xfId="962"/>
    <cellStyle name="Output 2 20 2" xfId="963"/>
    <cellStyle name="Output 2 21" xfId="964"/>
    <cellStyle name="Output 2 21 2" xfId="965"/>
    <cellStyle name="Output 2 22" xfId="966"/>
    <cellStyle name="Output 2 22 2" xfId="967"/>
    <cellStyle name="Output 2 23" xfId="968"/>
    <cellStyle name="Output 2 23 2" xfId="969"/>
    <cellStyle name="Output 2 24" xfId="970"/>
    <cellStyle name="Output 2 24 2" xfId="971"/>
    <cellStyle name="Output 2 25" xfId="972"/>
    <cellStyle name="Output 2 25 2" xfId="973"/>
    <cellStyle name="Output 2 26" xfId="974"/>
    <cellStyle name="Output 2 26 2" xfId="975"/>
    <cellStyle name="Output 2 27" xfId="976"/>
    <cellStyle name="Output 2 27 2" xfId="977"/>
    <cellStyle name="Output 2 28" xfId="978"/>
    <cellStyle name="Output 2 28 2" xfId="979"/>
    <cellStyle name="Output 2 29" xfId="980"/>
    <cellStyle name="Output 2 29 2" xfId="981"/>
    <cellStyle name="Output 2 3" xfId="982"/>
    <cellStyle name="Output 2 3 2" xfId="983"/>
    <cellStyle name="Output 2 30" xfId="984"/>
    <cellStyle name="Output 2 30 2" xfId="985"/>
    <cellStyle name="Output 2 31" xfId="986"/>
    <cellStyle name="Output 2 31 2" xfId="987"/>
    <cellStyle name="Output 2 32" xfId="988"/>
    <cellStyle name="Output 2 32 2" xfId="989"/>
    <cellStyle name="Output 2 33" xfId="990"/>
    <cellStyle name="Output 2 33 2" xfId="991"/>
    <cellStyle name="Output 2 34" xfId="992"/>
    <cellStyle name="Output 2 34 2" xfId="993"/>
    <cellStyle name="Output 2 35" xfId="994"/>
    <cellStyle name="Output 2 35 2" xfId="995"/>
    <cellStyle name="Output 2 36" xfId="996"/>
    <cellStyle name="Output 2 36 2" xfId="997"/>
    <cellStyle name="Output 2 37" xfId="998"/>
    <cellStyle name="Output 2 37 2" xfId="999"/>
    <cellStyle name="Output 2 38" xfId="1000"/>
    <cellStyle name="Output 2 38 2" xfId="1001"/>
    <cellStyle name="Output 2 39" xfId="1002"/>
    <cellStyle name="Output 2 39 2" xfId="1003"/>
    <cellStyle name="Output 2 4" xfId="1004"/>
    <cellStyle name="Output 2 4 2" xfId="1005"/>
    <cellStyle name="Output 2 40" xfId="1006"/>
    <cellStyle name="Output 2 40 2" xfId="1007"/>
    <cellStyle name="Output 2 41" xfId="1008"/>
    <cellStyle name="Output 2 41 2" xfId="1009"/>
    <cellStyle name="Output 2 42" xfId="1010"/>
    <cellStyle name="Output 2 42 2" xfId="1011"/>
    <cellStyle name="Output 2 43" xfId="1012"/>
    <cellStyle name="Output 2 43 2" xfId="1013"/>
    <cellStyle name="Output 2 44" xfId="1014"/>
    <cellStyle name="Output 2 44 2" xfId="1015"/>
    <cellStyle name="Output 2 45" xfId="1016"/>
    <cellStyle name="Output 2 45 2" xfId="1017"/>
    <cellStyle name="Output 2 46" xfId="1018"/>
    <cellStyle name="Output 2 46 2" xfId="1019"/>
    <cellStyle name="Output 2 47" xfId="1020"/>
    <cellStyle name="Output 2 47 2" xfId="1021"/>
    <cellStyle name="Output 2 48" xfId="1022"/>
    <cellStyle name="Output 2 48 2" xfId="1023"/>
    <cellStyle name="Output 2 49" xfId="1024"/>
    <cellStyle name="Output 2 49 2" xfId="1025"/>
    <cellStyle name="Output 2 5" xfId="1026"/>
    <cellStyle name="Output 2 5 2" xfId="1027"/>
    <cellStyle name="Output 2 50" xfId="1028"/>
    <cellStyle name="Output 2 50 2" xfId="1029"/>
    <cellStyle name="Output 2 51" xfId="1030"/>
    <cellStyle name="Output 2 51 2" xfId="1031"/>
    <cellStyle name="Output 2 52" xfId="1032"/>
    <cellStyle name="Output 2 52 2" xfId="1033"/>
    <cellStyle name="Output 2 53" xfId="1034"/>
    <cellStyle name="Output 2 53 2" xfId="1035"/>
    <cellStyle name="Output 2 54" xfId="1036"/>
    <cellStyle name="Output 2 55" xfId="1037"/>
    <cellStyle name="Output 2 56" xfId="1038"/>
    <cellStyle name="Output 2 57" xfId="1039"/>
    <cellStyle name="Output 2 58" xfId="1040"/>
    <cellStyle name="Output 2 6" xfId="1041"/>
    <cellStyle name="Output 2 6 2" xfId="1042"/>
    <cellStyle name="Output 2 7" xfId="1043"/>
    <cellStyle name="Output 2 7 2" xfId="1044"/>
    <cellStyle name="Output 2 8" xfId="1045"/>
    <cellStyle name="Output 2 8 2" xfId="1046"/>
    <cellStyle name="Output 2 9" xfId="1047"/>
    <cellStyle name="Output 2 9 2" xfId="1048"/>
    <cellStyle name="Percent 2" xfId="169"/>
    <cellStyle name="Percent 2 2" xfId="1049"/>
    <cellStyle name="Percent 2 3" xfId="1050"/>
    <cellStyle name="Title 2" xfId="170"/>
    <cellStyle name="Total 2" xfId="171"/>
    <cellStyle name="Total 2 10" xfId="1051"/>
    <cellStyle name="Total 2 10 2" xfId="1052"/>
    <cellStyle name="Total 2 11" xfId="1053"/>
    <cellStyle name="Total 2 11 2" xfId="1054"/>
    <cellStyle name="Total 2 12" xfId="1055"/>
    <cellStyle name="Total 2 12 2" xfId="1056"/>
    <cellStyle name="Total 2 13" xfId="1057"/>
    <cellStyle name="Total 2 13 2" xfId="1058"/>
    <cellStyle name="Total 2 14" xfId="1059"/>
    <cellStyle name="Total 2 14 2" xfId="1060"/>
    <cellStyle name="Total 2 15" xfId="1061"/>
    <cellStyle name="Total 2 15 2" xfId="1062"/>
    <cellStyle name="Total 2 16" xfId="1063"/>
    <cellStyle name="Total 2 16 2" xfId="1064"/>
    <cellStyle name="Total 2 17" xfId="1065"/>
    <cellStyle name="Total 2 17 2" xfId="1066"/>
    <cellStyle name="Total 2 18" xfId="1067"/>
    <cellStyle name="Total 2 18 2" xfId="1068"/>
    <cellStyle name="Total 2 19" xfId="1069"/>
    <cellStyle name="Total 2 19 2" xfId="1070"/>
    <cellStyle name="Total 2 2" xfId="172"/>
    <cellStyle name="Total 2 2 10" xfId="1071"/>
    <cellStyle name="Total 2 2 10 2" xfId="1072"/>
    <cellStyle name="Total 2 2 11" xfId="1073"/>
    <cellStyle name="Total 2 2 11 2" xfId="1074"/>
    <cellStyle name="Total 2 2 12" xfId="1075"/>
    <cellStyle name="Total 2 2 12 2" xfId="1076"/>
    <cellStyle name="Total 2 2 13" xfId="1077"/>
    <cellStyle name="Total 2 2 13 2" xfId="1078"/>
    <cellStyle name="Total 2 2 14" xfId="1079"/>
    <cellStyle name="Total 2 2 14 2" xfId="1080"/>
    <cellStyle name="Total 2 2 15" xfId="1081"/>
    <cellStyle name="Total 2 2 15 2" xfId="1082"/>
    <cellStyle name="Total 2 2 16" xfId="1083"/>
    <cellStyle name="Total 2 2 16 2" xfId="1084"/>
    <cellStyle name="Total 2 2 17" xfId="1085"/>
    <cellStyle name="Total 2 2 17 2" xfId="1086"/>
    <cellStyle name="Total 2 2 18" xfId="1087"/>
    <cellStyle name="Total 2 2 18 2" xfId="1088"/>
    <cellStyle name="Total 2 2 19" xfId="1089"/>
    <cellStyle name="Total 2 2 19 2" xfId="1090"/>
    <cellStyle name="Total 2 2 2" xfId="1091"/>
    <cellStyle name="Total 2 2 2 2" xfId="1092"/>
    <cellStyle name="Total 2 2 20" xfId="1093"/>
    <cellStyle name="Total 2 2 20 2" xfId="1094"/>
    <cellStyle name="Total 2 2 21" xfId="1095"/>
    <cellStyle name="Total 2 2 21 2" xfId="1096"/>
    <cellStyle name="Total 2 2 22" xfId="1097"/>
    <cellStyle name="Total 2 2 22 2" xfId="1098"/>
    <cellStyle name="Total 2 2 23" xfId="1099"/>
    <cellStyle name="Total 2 2 23 2" xfId="1100"/>
    <cellStyle name="Total 2 2 24" xfId="1101"/>
    <cellStyle name="Total 2 2 24 2" xfId="1102"/>
    <cellStyle name="Total 2 2 25" xfId="1103"/>
    <cellStyle name="Total 2 2 25 2" xfId="1104"/>
    <cellStyle name="Total 2 2 26" xfId="1105"/>
    <cellStyle name="Total 2 2 26 2" xfId="1106"/>
    <cellStyle name="Total 2 2 27" xfId="1107"/>
    <cellStyle name="Total 2 2 27 2" xfId="1108"/>
    <cellStyle name="Total 2 2 28" xfId="1109"/>
    <cellStyle name="Total 2 2 28 2" xfId="1110"/>
    <cellStyle name="Total 2 2 29" xfId="1111"/>
    <cellStyle name="Total 2 2 29 2" xfId="1112"/>
    <cellStyle name="Total 2 2 3" xfId="1113"/>
    <cellStyle name="Total 2 2 3 2" xfId="1114"/>
    <cellStyle name="Total 2 2 30" xfId="1115"/>
    <cellStyle name="Total 2 2 30 2" xfId="1116"/>
    <cellStyle name="Total 2 2 31" xfId="1117"/>
    <cellStyle name="Total 2 2 31 2" xfId="1118"/>
    <cellStyle name="Total 2 2 32" xfId="1119"/>
    <cellStyle name="Total 2 2 32 2" xfId="1120"/>
    <cellStyle name="Total 2 2 33" xfId="1121"/>
    <cellStyle name="Total 2 2 33 2" xfId="1122"/>
    <cellStyle name="Total 2 2 34" xfId="1123"/>
    <cellStyle name="Total 2 2 34 2" xfId="1124"/>
    <cellStyle name="Total 2 2 35" xfId="1125"/>
    <cellStyle name="Total 2 2 35 2" xfId="1126"/>
    <cellStyle name="Total 2 2 36" xfId="1127"/>
    <cellStyle name="Total 2 2 36 2" xfId="1128"/>
    <cellStyle name="Total 2 2 37" xfId="1129"/>
    <cellStyle name="Total 2 2 37 2" xfId="1130"/>
    <cellStyle name="Total 2 2 38" xfId="1131"/>
    <cellStyle name="Total 2 2 38 2" xfId="1132"/>
    <cellStyle name="Total 2 2 39" xfId="1133"/>
    <cellStyle name="Total 2 2 39 2" xfId="1134"/>
    <cellStyle name="Total 2 2 4" xfId="1135"/>
    <cellStyle name="Total 2 2 4 2" xfId="1136"/>
    <cellStyle name="Total 2 2 40" xfId="1137"/>
    <cellStyle name="Total 2 2 40 2" xfId="1138"/>
    <cellStyle name="Total 2 2 41" xfId="1139"/>
    <cellStyle name="Total 2 2 41 2" xfId="1140"/>
    <cellStyle name="Total 2 2 42" xfId="1141"/>
    <cellStyle name="Total 2 2 42 2" xfId="1142"/>
    <cellStyle name="Total 2 2 43" xfId="1143"/>
    <cellStyle name="Total 2 2 43 2" xfId="1144"/>
    <cellStyle name="Total 2 2 44" xfId="1145"/>
    <cellStyle name="Total 2 2 44 2" xfId="1146"/>
    <cellStyle name="Total 2 2 45" xfId="1147"/>
    <cellStyle name="Total 2 2 45 2" xfId="1148"/>
    <cellStyle name="Total 2 2 46" xfId="1149"/>
    <cellStyle name="Total 2 2 46 2" xfId="1150"/>
    <cellStyle name="Total 2 2 47" xfId="1151"/>
    <cellStyle name="Total 2 2 47 2" xfId="1152"/>
    <cellStyle name="Total 2 2 48" xfId="1153"/>
    <cellStyle name="Total 2 2 48 2" xfId="1154"/>
    <cellStyle name="Total 2 2 49" xfId="1155"/>
    <cellStyle name="Total 2 2 49 2" xfId="1156"/>
    <cellStyle name="Total 2 2 5" xfId="1157"/>
    <cellStyle name="Total 2 2 5 2" xfId="1158"/>
    <cellStyle name="Total 2 2 50" xfId="1159"/>
    <cellStyle name="Total 2 2 50 2" xfId="1160"/>
    <cellStyle name="Total 2 2 51" xfId="1161"/>
    <cellStyle name="Total 2 2 51 2" xfId="1162"/>
    <cellStyle name="Total 2 2 52" xfId="1163"/>
    <cellStyle name="Total 2 2 52 2" xfId="1164"/>
    <cellStyle name="Total 2 2 53" xfId="1165"/>
    <cellStyle name="Total 2 2 54" xfId="1166"/>
    <cellStyle name="Total 2 2 55" xfId="1167"/>
    <cellStyle name="Total 2 2 56" xfId="1168"/>
    <cellStyle name="Total 2 2 57" xfId="1169"/>
    <cellStyle name="Total 2 2 6" xfId="1170"/>
    <cellStyle name="Total 2 2 6 2" xfId="1171"/>
    <cellStyle name="Total 2 2 7" xfId="1172"/>
    <cellStyle name="Total 2 2 7 2" xfId="1173"/>
    <cellStyle name="Total 2 2 8" xfId="1174"/>
    <cellStyle name="Total 2 2 8 2" xfId="1175"/>
    <cellStyle name="Total 2 2 9" xfId="1176"/>
    <cellStyle name="Total 2 2 9 2" xfId="1177"/>
    <cellStyle name="Total 2 20" xfId="1178"/>
    <cellStyle name="Total 2 20 2" xfId="1179"/>
    <cellStyle name="Total 2 21" xfId="1180"/>
    <cellStyle name="Total 2 21 2" xfId="1181"/>
    <cellStyle name="Total 2 22" xfId="1182"/>
    <cellStyle name="Total 2 22 2" xfId="1183"/>
    <cellStyle name="Total 2 23" xfId="1184"/>
    <cellStyle name="Total 2 23 2" xfId="1185"/>
    <cellStyle name="Total 2 24" xfId="1186"/>
    <cellStyle name="Total 2 24 2" xfId="1187"/>
    <cellStyle name="Total 2 25" xfId="1188"/>
    <cellStyle name="Total 2 25 2" xfId="1189"/>
    <cellStyle name="Total 2 26" xfId="1190"/>
    <cellStyle name="Total 2 26 2" xfId="1191"/>
    <cellStyle name="Total 2 27" xfId="1192"/>
    <cellStyle name="Total 2 27 2" xfId="1193"/>
    <cellStyle name="Total 2 28" xfId="1194"/>
    <cellStyle name="Total 2 28 2" xfId="1195"/>
    <cellStyle name="Total 2 29" xfId="1196"/>
    <cellStyle name="Total 2 29 2" xfId="1197"/>
    <cellStyle name="Total 2 3" xfId="1198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220"/>
    <cellStyle name="Total 2 4 2" xfId="1221"/>
    <cellStyle name="Total 2 40" xfId="1222"/>
    <cellStyle name="Total 2 40 2" xfId="1223"/>
    <cellStyle name="Total 2 41" xfId="1224"/>
    <cellStyle name="Total 2 41 2" xfId="1225"/>
    <cellStyle name="Total 2 42" xfId="1226"/>
    <cellStyle name="Total 2 42 2" xfId="1227"/>
    <cellStyle name="Total 2 43" xfId="1228"/>
    <cellStyle name="Total 2 43 2" xfId="1229"/>
    <cellStyle name="Total 2 44" xfId="1230"/>
    <cellStyle name="Total 2 44 2" xfId="1231"/>
    <cellStyle name="Total 2 45" xfId="1232"/>
    <cellStyle name="Total 2 45 2" xfId="1233"/>
    <cellStyle name="Total 2 46" xfId="1234"/>
    <cellStyle name="Total 2 46 2" xfId="1235"/>
    <cellStyle name="Total 2 47" xfId="1236"/>
    <cellStyle name="Total 2 47 2" xfId="1237"/>
    <cellStyle name="Total 2 48" xfId="1238"/>
    <cellStyle name="Total 2 48 2" xfId="1239"/>
    <cellStyle name="Total 2 49" xfId="1240"/>
    <cellStyle name="Total 2 49 2" xfId="1241"/>
    <cellStyle name="Total 2 5" xfId="1242"/>
    <cellStyle name="Total 2 5 2" xfId="1243"/>
    <cellStyle name="Total 2 50" xfId="1244"/>
    <cellStyle name="Total 2 50 2" xfId="1245"/>
    <cellStyle name="Total 2 51" xfId="1246"/>
    <cellStyle name="Total 2 51 2" xfId="1247"/>
    <cellStyle name="Total 2 52" xfId="1248"/>
    <cellStyle name="Total 2 52 2" xfId="1249"/>
    <cellStyle name="Total 2 53" xfId="1250"/>
    <cellStyle name="Total 2 53 2" xfId="1251"/>
    <cellStyle name="Total 2 54" xfId="1252"/>
    <cellStyle name="Total 2 55" xfId="1253"/>
    <cellStyle name="Total 2 56" xfId="1254"/>
    <cellStyle name="Total 2 57" xfId="1255"/>
    <cellStyle name="Total 2 58" xfId="1256"/>
    <cellStyle name="Total 2 6" xfId="1257"/>
    <cellStyle name="Total 2 6 2" xfId="1258"/>
    <cellStyle name="Total 2 7" xfId="1259"/>
    <cellStyle name="Total 2 7 2" xfId="1260"/>
    <cellStyle name="Total 2 8" xfId="1261"/>
    <cellStyle name="Total 2 8 2" xfId="1262"/>
    <cellStyle name="Total 2 9" xfId="1263"/>
    <cellStyle name="Total 2 9 2" xfId="1264"/>
    <cellStyle name="Warning Text 2" xfId="173"/>
  </cellStyles>
  <dxfs count="174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externalLink" Target="externalLinks/externalLink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Florida%20State%20College%20of%20Jacksonville/AFR%20Workbook%202019%20Florida%20State%20College%20at%20Jacksonville%2008.14.19%20820AM%20-%20YPH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Florida%20Keys/AFR%20Workbook%202019%20Florida%20Keys%2008.27.19%201033AM%20-%20YPH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Gulf%20Coast/AFR%20Workbook%202019%20Gulf%20Coast%20State%20College%2009.09.19%20530PM%20-%20YPH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Hillsborough/AFR%20Workbook%202019%20Hillsborough%2009.09.19%20918AM%20-%20YPH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Indian%20River/AFR%20Workbook%202019%20Indian%20River%20State%20College%20082219%20118PM%20-%20YPH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Gateway/AFR%20Workbook%202019%20Florida%20Gateway%2009.09.19%201150AM%20-%20YPH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Lake-%20Sumter/AFR%20Workbook%202019%20Lake-Sumter%20State%20College%2008.28.19%201141AM%20-%20YPH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SCF,Manatee-Sarasota/AFR%20Workbook%202019%20SCFManatee-Sarasota%2009.06.19%201224PM%20-%20YPH%20-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Miami-Dade/AFR%20Workbook%202019%20Miami%20Dade%20College%2009.12.19%201045AM%20(Updated)%20-%20YPH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North%20Florida/AFR%20Workbook%202019%20North%20Florida%20Community%20College%2009.06.19%201257PM%20-%20YP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Northwest%20Florida/AFR%20Workbook%202019%20Northwest%20Florida%2009.11.19%200504PM%20-%20YPH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Palm%20Beach/AFR%20Workbook%202019%20Palm%20Beach%20State%20College%2009.06.19%20249PM%20-%20YPH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Pasco-Hernando/AFR%20Workbook%202019%20Pasco-Hernando%20State%20College%2008.2319%208.59AM%20-%20YPH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Pensacola/AFR%20Workbook%202019%20Pensacola%20State%20College%2009.11.19%201208PM%20(updated)-%20YPH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Polk/AFR%20Workbook%202019%20Polk%20State%20College%2009.05.19%209.06PM%20-%20YPH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St%20Johns/AFR%20Workbook%202019%20Johns%20River%20State%20College%2008.23.19%201002AM%20-%20YPH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St%20Petersburg/AFR%20Workbook%202019%20St%20Petersburg%20College%2008.28.19%201034AM%20-%20YPH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Santa%20Fe/AFR%20Workbook%202019%20Santa%20Fe%2009.09.19%20238PM%20-%20YPH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Seminole/AFR%20Workbook%202019%20Seminole%20State%20College%2008.27.19%20335PM%20YPH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South%20Florida/AFR%20Workbook%202019%20South%20Florida%20State%20College%208.28.19%201104AM%20-%20YPH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Sent%20to%20DFS%20&amp;%20AG/Eastern%20Florida%202013-14%20AFR%20Workbook%202014%20v03%20JRD%207-31-14%20JRD%20REVISED%208-15-14%20JRD%208-29-14%20Final%20DFS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Tallahassee/AFR%20Workbook%202019%20Talllahassee%20Community%20College%209.09.19%200105PM-%20YPH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Valencia/AFR%20Workbook%202019%20Valencia%20College%2009.06.19%20730AM%20-%20YPH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Eastern%20Florida/AFR%20Workbook%202019%20Eastern%20Florida%20State%20College%2008.15.19%20423PM%20-%20YPH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Broward/AFR%20Workbook%202019%20Broward%20College%2009.03.19%201059AM%20-YPH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Central/AFR%20Workbook%202018-19%20College%20of%20Central%20Florida%2009.09.19%201128AM%20-%20YPH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Chipola/AFR%20Workbook%202019%20Chipola%20College%2008.28.19%20435PM%20-%20YPH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Daytona/AFR%20Workbook%202019%20DAYTONA%20STATE%2008.15.19%20832AM-%20YPH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8-2019/Collage%20AFRs/Florida%20Southwestern/AFR%20Workbook%202019%20Florida%20Southwestern%20State%20College%2008.28.19%20950A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2019.v01</v>
          </cell>
        </row>
      </sheetData>
      <sheetData sheetId="3">
        <row r="3">
          <cell r="C3" t="str">
            <v>Fiscal Year 2018-2019</v>
          </cell>
        </row>
      </sheetData>
      <sheetData sheetId="4">
        <row r="8">
          <cell r="D8">
            <v>1285829.01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79">
          <cell r="A79" t="str">
            <v>EASTERN FLORIDA STATE COLLEGE</v>
          </cell>
        </row>
      </sheetData>
      <sheetData sheetId="4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2019.v01</v>
          </cell>
        </row>
      </sheetData>
      <sheetData sheetId="3">
        <row r="3">
          <cell r="C3" t="str">
            <v>Fiscal Year 2018-2019</v>
          </cell>
        </row>
      </sheetData>
      <sheetData sheetId="4">
        <row r="8">
          <cell r="D8">
            <v>4878459.28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79">
          <cell r="A79" t="str">
            <v>EASTERN FLORIDA STATE COLLEGE</v>
          </cell>
        </row>
      </sheetData>
      <sheetData sheetId="4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2019.v01</v>
          </cell>
        </row>
      </sheetData>
      <sheetData sheetId="3">
        <row r="3">
          <cell r="C3" t="str">
            <v>Fiscal Year 2018-2019</v>
          </cell>
        </row>
      </sheetData>
      <sheetData sheetId="4">
        <row r="8">
          <cell r="D8">
            <v>2378496.0900000003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79">
          <cell r="A79" t="str">
            <v>EASTERN FLORIDA STATE COLLEGE</v>
          </cell>
        </row>
      </sheetData>
      <sheetData sheetId="4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2019.v01</v>
          </cell>
        </row>
      </sheetData>
      <sheetData sheetId="3">
        <row r="3">
          <cell r="C3" t="str">
            <v>Fiscal Year 2018-2019</v>
          </cell>
        </row>
      </sheetData>
      <sheetData sheetId="4">
        <row r="8">
          <cell r="D8">
            <v>4230682.05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79">
          <cell r="A79" t="str">
            <v>EASTERN FLORIDA STATE COLLEGE</v>
          </cell>
        </row>
      </sheetData>
      <sheetData sheetId="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NP"/>
      <sheetName val="MD&amp;A Tool CondSREC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DOEFSDownload"/>
      <sheetName val="SNP"/>
      <sheetName val="SRECNP"/>
      <sheetName val="SCF"/>
      <sheetName val="Adjustment Form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  <row r="45">
          <cell r="A45" t="str">
            <v>BROWARD COLLEGE</v>
          </cell>
        </row>
        <row r="46">
          <cell r="A46" t="str">
            <v>CHIPOLA COLLEGE</v>
          </cell>
        </row>
        <row r="47">
          <cell r="A47" t="str">
            <v>COLLEGE OF CENTRAL FLORIDA</v>
          </cell>
        </row>
        <row r="48">
          <cell r="A48" t="str">
            <v>DAYTONA STATE COLLEGE</v>
          </cell>
        </row>
        <row r="49">
          <cell r="A49" t="str">
            <v>EASTERN FLORIDA STATE COLLEGE</v>
          </cell>
        </row>
        <row r="50">
          <cell r="A50" t="str">
            <v>FLORIDA SOUTHWESTERN STATE COLLEGE</v>
          </cell>
        </row>
        <row r="51">
          <cell r="A51" t="str">
            <v>FLORIDA GATEWAY COLLEGE</v>
          </cell>
        </row>
        <row r="52">
          <cell r="A52" t="str">
            <v>FLORIDA KEYS COMMUNITY COLLEGE</v>
          </cell>
        </row>
        <row r="53">
          <cell r="A53" t="str">
            <v>FLORIDA STATE COLLEGE AT JACKSONVILLE</v>
          </cell>
        </row>
        <row r="54">
          <cell r="A54" t="str">
            <v>GULF COAST STATE COLLEGE</v>
          </cell>
        </row>
        <row r="55">
          <cell r="A55" t="str">
            <v>HILLSBOROUGH COMMUNITY COLLEGE</v>
          </cell>
        </row>
        <row r="56">
          <cell r="A56" t="str">
            <v>INDIAN RIVER STATE COLLEGE</v>
          </cell>
        </row>
        <row r="57">
          <cell r="A57" t="str">
            <v>LAKE-SUMTER STATE COLLEGE</v>
          </cell>
        </row>
        <row r="58">
          <cell r="A58" t="str">
            <v>MIAMI DADE COLLEGE</v>
          </cell>
        </row>
        <row r="59">
          <cell r="A59" t="str">
            <v>NORTH FLORIDA COMMUNITY COLLEGE</v>
          </cell>
        </row>
        <row r="60">
          <cell r="A60" t="str">
            <v>NORTHWEST FLORIDA STATE COLLEGE</v>
          </cell>
        </row>
        <row r="61">
          <cell r="A61" t="str">
            <v>PALM BEACH STATE COLLEGE</v>
          </cell>
        </row>
        <row r="62">
          <cell r="A62" t="str">
            <v>PASCO-HERNANDO STATE COLLEGE</v>
          </cell>
        </row>
        <row r="63">
          <cell r="A63" t="str">
            <v>PENSACOLA STATE COLLEGE</v>
          </cell>
        </row>
        <row r="64">
          <cell r="A64" t="str">
            <v>POLK STATE COLLEGE</v>
          </cell>
        </row>
        <row r="65">
          <cell r="A65" t="str">
            <v>SANTA FE COLLEGE</v>
          </cell>
        </row>
        <row r="66">
          <cell r="A66" t="str">
            <v>SEMINOLE STATE COLLEGE OF FLORIDA</v>
          </cell>
        </row>
        <row r="67">
          <cell r="A67" t="str">
            <v>SOUTH FLORIDA STATE COLLEGE</v>
          </cell>
        </row>
        <row r="68">
          <cell r="A68" t="str">
            <v>ST. JOHNS RIVER STATE COLLEGE</v>
          </cell>
        </row>
        <row r="69">
          <cell r="A69" t="str">
            <v>ST. PETERSBURG COLLEGE</v>
          </cell>
        </row>
        <row r="70">
          <cell r="A70" t="str">
            <v>STATE COLLEGE OF FLORIDA, MANATEE-SARASOTA</v>
          </cell>
        </row>
        <row r="71">
          <cell r="A71" t="str">
            <v>TALLAHASSEE COMMUNITY COLLEGE</v>
          </cell>
        </row>
        <row r="72">
          <cell r="A72" t="str">
            <v>VALENCIA COLLEGE</v>
          </cell>
        </row>
      </sheetData>
      <sheetData sheetId="1" refreshError="1"/>
      <sheetData sheetId="2">
        <row r="183">
          <cell r="M183">
            <v>23188848.900000002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OOKUPS"/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/>
      <sheetData sheetId="3">
        <row r="3">
          <cell r="C3" t="str">
            <v>2019.v01</v>
          </cell>
        </row>
      </sheetData>
      <sheetData sheetId="4">
        <row r="3">
          <cell r="C3" t="str">
            <v>Fiscal Year 2018-2019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2019.v01</v>
          </cell>
        </row>
      </sheetData>
      <sheetData sheetId="3">
        <row r="3">
          <cell r="C3" t="str">
            <v>Fiscal Year 2018-2019</v>
          </cell>
        </row>
      </sheetData>
      <sheetData sheetId="4">
        <row r="8">
          <cell r="D8">
            <v>1572522.84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79">
          <cell r="A79" t="str">
            <v>EASTERN FLORIDA STATE COLLEGE</v>
          </cell>
        </row>
      </sheetData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9 Instruct. Debit Disclosures"/>
      <sheetName val="CU9-Debit Disclosures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2019.v01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U111"/>
  <sheetViews>
    <sheetView showGridLines="0" tabSelected="1" zoomScale="90" zoomScaleNormal="90" zoomScaleSheetLayoutView="90" zoomScalePageLayoutView="8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122" t="s">
        <v>39</v>
      </c>
      <c r="B1" s="122"/>
      <c r="C1" s="122"/>
      <c r="D1" s="122"/>
      <c r="E1" s="122"/>
      <c r="F1" s="12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122" t="s">
        <v>0</v>
      </c>
      <c r="B2" s="122"/>
      <c r="C2" s="122"/>
      <c r="D2" s="122"/>
      <c r="E2" s="122"/>
      <c r="F2" s="12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122" t="s">
        <v>1</v>
      </c>
      <c r="B3" s="122"/>
      <c r="C3" s="122"/>
      <c r="D3" s="122"/>
      <c r="E3" s="122"/>
      <c r="F3" s="12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122" t="s">
        <v>42</v>
      </c>
      <c r="B4" s="122"/>
      <c r="C4" s="122"/>
      <c r="D4" s="122"/>
      <c r="E4" s="122"/>
      <c r="F4" s="12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">
        <v>45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172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43</v>
      </c>
      <c r="B10" s="31">
        <f>SUM(EASTERNFL:VALENCIA!B10)</f>
        <v>239966169.53</v>
      </c>
      <c r="C10" s="31"/>
      <c r="D10" s="31">
        <f>SUM(EASTERNFL:VALENCIA!D10)</f>
        <v>22215379.560000002</v>
      </c>
      <c r="E10" s="31"/>
      <c r="F10" s="31">
        <f>SUM(EASTERNFL:VALENCIA!F10)</f>
        <v>262181549.09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11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12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13</v>
      </c>
      <c r="B14" s="40">
        <f>SUM(EASTERNFL:VALENCIA!B14)</f>
        <v>91375130.290000007</v>
      </c>
      <c r="C14" s="40"/>
      <c r="D14" s="40">
        <f>SUM(EASTERNFL:VALENCIA!D14)</f>
        <v>12550</v>
      </c>
      <c r="E14" s="40"/>
      <c r="F14" s="40">
        <f>SUM(EASTERNFL:VALENCIA!F14)</f>
        <v>91387680.290000007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14</v>
      </c>
      <c r="B15" s="40">
        <f>SUM(EASTERNFL:VALENCIA!B15)</f>
        <v>586758.23</v>
      </c>
      <c r="C15" s="40"/>
      <c r="D15" s="40">
        <f>SUM(EASTERNFL:VALENCIA!D15)</f>
        <v>180</v>
      </c>
      <c r="E15" s="40"/>
      <c r="F15" s="40">
        <f>SUM(EASTERNFL:VALENCIA!F15)</f>
        <v>586938.23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15</v>
      </c>
      <c r="B16" s="40">
        <f>SUM(EASTERNFL:VALENCIA!B16)</f>
        <v>6484068.79</v>
      </c>
      <c r="C16" s="40"/>
      <c r="D16" s="112">
        <f>SUM(EASTERNFL:VALENCIA!D16)</f>
        <v>0</v>
      </c>
      <c r="E16" s="40"/>
      <c r="F16" s="112">
        <f>SUM(EASTERNFL:VALENCIA!F16)</f>
        <v>6484068.79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16</v>
      </c>
      <c r="B17" s="41">
        <f>SUM(B14:B16)</f>
        <v>98445957.310000017</v>
      </c>
      <c r="C17" s="42"/>
      <c r="D17" s="43">
        <f>SUM(D14:D16)</f>
        <v>12730</v>
      </c>
      <c r="E17" s="42"/>
      <c r="F17" s="43">
        <f>B17+D17</f>
        <v>98458687.310000017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4"/>
      <c r="C18" s="42"/>
      <c r="D18" s="34"/>
      <c r="E18" s="45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17</v>
      </c>
      <c r="B19" s="46">
        <f>SUM(EASTERNFL:VALENCIA!B19)</f>
        <v>10187.58</v>
      </c>
      <c r="C19" s="43"/>
      <c r="D19" s="46">
        <f>SUM(EASTERNFL:VALENCIA!D19)</f>
        <v>1429385.25</v>
      </c>
      <c r="E19" s="46"/>
      <c r="F19" s="46">
        <f>SUM(EASTERNFL:VALENCIA!F19)</f>
        <v>1439572.83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2"/>
      <c r="D20" s="34"/>
      <c r="E20" s="45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7" t="s">
        <v>18</v>
      </c>
      <c r="B21" s="48" t="s">
        <v>19</v>
      </c>
      <c r="C21" s="42"/>
      <c r="D21" s="49">
        <f>SUM(EASTERNFL:VALENCIA!D21)</f>
        <v>3514332.2299999995</v>
      </c>
      <c r="E21" s="45"/>
      <c r="F21" s="50">
        <f>D21</f>
        <v>3514332.2299999995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2"/>
      <c r="D22" s="34"/>
      <c r="E22" s="45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20</v>
      </c>
      <c r="B23" s="51">
        <f>B17+B19</f>
        <v>98456144.890000015</v>
      </c>
      <c r="C23" s="42"/>
      <c r="D23" s="52">
        <f>D17+D19+D21</f>
        <v>4956447.4799999995</v>
      </c>
      <c r="E23" s="45"/>
      <c r="F23" s="52">
        <f>F17+F19+F21</f>
        <v>103412592.37000002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21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22</v>
      </c>
      <c r="B26" s="49">
        <f>SUM(EASTERNFL:VALENCIA!B26)</f>
        <v>9668329.4099999983</v>
      </c>
      <c r="C26" s="43"/>
      <c r="D26" s="49">
        <f>SUM(EASTERNFL:VALENCIA!D26)</f>
        <v>0</v>
      </c>
      <c r="E26" s="45"/>
      <c r="F26" s="50">
        <f t="shared" ref="F26:F31" si="0">B26+D26</f>
        <v>9668329.4099999983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23</v>
      </c>
      <c r="B27" s="49">
        <f>SUM(EASTERNFL:VALENCIA!B27)</f>
        <v>4796019.1900000004</v>
      </c>
      <c r="C27" s="43"/>
      <c r="D27" s="49">
        <f>SUM(EASTERNFL:VALENCIA!D27)</f>
        <v>1796.25</v>
      </c>
      <c r="E27" s="53"/>
      <c r="F27" s="43">
        <f t="shared" si="0"/>
        <v>4797815.4400000004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24</v>
      </c>
      <c r="B28" s="49">
        <f>SUM(EASTERNFL:VALENCIA!B28)</f>
        <v>17994156.300000001</v>
      </c>
      <c r="C28" s="43"/>
      <c r="D28" s="49">
        <f>SUM(EASTERNFL:VALENCIA!D28)</f>
        <v>83118.320000000007</v>
      </c>
      <c r="E28" s="53"/>
      <c r="F28" s="43">
        <f t="shared" si="0"/>
        <v>18077274.620000001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25</v>
      </c>
      <c r="B29" s="49">
        <f>SUM(EASTERNFL:VALENCIA!B29)</f>
        <v>8602477.1899999995</v>
      </c>
      <c r="C29" s="43"/>
      <c r="D29" s="49">
        <f>SUM(EASTERNFL:VALENCIA!D29)</f>
        <v>16216.8</v>
      </c>
      <c r="E29" s="53"/>
      <c r="F29" s="43">
        <f t="shared" si="0"/>
        <v>8618693.9900000002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26</v>
      </c>
      <c r="B30" s="49">
        <f>SUM(EASTERNFL:VALENCIA!B30)</f>
        <v>13502112.600000001</v>
      </c>
      <c r="C30" s="43"/>
      <c r="D30" s="49">
        <f>SUM(EASTERNFL:VALENCIA!D30)</f>
        <v>13481.75</v>
      </c>
      <c r="E30" s="54"/>
      <c r="F30" s="50">
        <f t="shared" si="0"/>
        <v>13515594.350000001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27</v>
      </c>
      <c r="B31" s="49">
        <f>SUM(EASTERNFL:VALENCIA!B31)</f>
        <v>13172549.319999998</v>
      </c>
      <c r="C31" s="43"/>
      <c r="D31" s="49">
        <f>SUM(EASTERNFL:VALENCIA!D31)</f>
        <v>75407.97</v>
      </c>
      <c r="E31" s="54"/>
      <c r="F31" s="50">
        <f t="shared" si="0"/>
        <v>13247957.289999999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7" t="s">
        <v>28</v>
      </c>
      <c r="B32" s="113">
        <f>SUM(EASTERNFL:VALENCIA!B32)</f>
        <v>8457845.1199999992</v>
      </c>
      <c r="C32" s="43"/>
      <c r="D32" s="113">
        <f>SUM(EASTERNFL:VALENCIA!D32)</f>
        <v>101112.79000000001</v>
      </c>
      <c r="E32" s="54"/>
      <c r="F32" s="55">
        <f>B32+D32</f>
        <v>8558957.9099999983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29</v>
      </c>
      <c r="B33" s="51">
        <f>SUM(B26:B32)</f>
        <v>76193489.129999995</v>
      </c>
      <c r="C33" s="42"/>
      <c r="D33" s="52">
        <f>SUM(D26:D32)</f>
        <v>291133.88</v>
      </c>
      <c r="E33" s="45"/>
      <c r="F33" s="52">
        <f>SUM(F26:F32)</f>
        <v>76484623.00999999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2"/>
      <c r="D34" s="34"/>
      <c r="E34" s="45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6" t="s">
        <v>30</v>
      </c>
      <c r="B35" s="57">
        <f>SUM(EASTERNFL:VALENCIA!B35)</f>
        <v>8631356.0500000007</v>
      </c>
      <c r="C35" s="40"/>
      <c r="D35" s="57">
        <f>SUM(EASTERNFL:VALENCIA!D35)</f>
        <v>0</v>
      </c>
      <c r="E35" s="33"/>
      <c r="F35" s="40">
        <f>+B35+D35</f>
        <v>8631356.0500000007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2"/>
      <c r="D36" s="34"/>
      <c r="E36" s="45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44</v>
      </c>
      <c r="B37" s="58">
        <f>+B10+B23-B33-B35</f>
        <v>253597469.24000001</v>
      </c>
      <c r="C37" s="42"/>
      <c r="D37" s="58">
        <f>+D10+D23-D33-D35</f>
        <v>26880693.160000004</v>
      </c>
      <c r="E37" s="45"/>
      <c r="F37" s="58">
        <f>+F10+F23-F33-F35</f>
        <v>280478162.40000004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59"/>
      <c r="B38" s="60"/>
      <c r="C38" s="24"/>
      <c r="D38" s="59"/>
      <c r="E38" s="59"/>
      <c r="F38" s="5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173" t="s">
        <v>101</v>
      </c>
      <c r="B39" s="117"/>
      <c r="C39" s="117"/>
      <c r="D39" s="117"/>
      <c r="E39" s="117"/>
      <c r="F39" s="11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173" t="s">
        <v>99</v>
      </c>
      <c r="B40" s="117"/>
      <c r="C40" s="117"/>
      <c r="D40" s="117"/>
      <c r="E40" s="117"/>
      <c r="F40" s="11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173" t="s">
        <v>100</v>
      </c>
      <c r="B41" s="173"/>
      <c r="C41" s="173"/>
      <c r="D41" s="173"/>
      <c r="E41" s="173"/>
      <c r="F41" s="173"/>
    </row>
    <row r="42" spans="1:255" s="2" customFormat="1" ht="12.75" customHeight="1">
      <c r="A42" s="173" t="s">
        <v>102</v>
      </c>
      <c r="B42" s="173"/>
      <c r="C42" s="173"/>
      <c r="D42" s="173"/>
      <c r="E42" s="173"/>
      <c r="F42" s="173"/>
    </row>
    <row r="43" spans="1:255" s="2" customFormat="1" ht="14.25">
      <c r="A43" s="173" t="s">
        <v>103</v>
      </c>
      <c r="B43" s="173"/>
      <c r="C43" s="173"/>
      <c r="D43" s="173"/>
      <c r="E43" s="173"/>
      <c r="F43" s="173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1" t="s">
        <v>31</v>
      </c>
      <c r="B45" s="62"/>
      <c r="C45" s="61"/>
      <c r="D45" s="62"/>
      <c r="E45" s="62"/>
      <c r="F45" s="6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116" t="s">
        <v>96</v>
      </c>
      <c r="B46" s="116"/>
      <c r="C46" s="116"/>
      <c r="D46" s="116"/>
      <c r="E46" s="116"/>
      <c r="F46" s="11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116"/>
      <c r="B47" s="116"/>
      <c r="C47" s="116"/>
      <c r="D47" s="116"/>
      <c r="E47" s="116"/>
      <c r="F47" s="11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116"/>
      <c r="B48" s="116"/>
      <c r="C48" s="116"/>
      <c r="D48" s="116"/>
      <c r="E48" s="116"/>
      <c r="F48" s="116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116"/>
      <c r="B49" s="116"/>
      <c r="C49" s="116"/>
      <c r="D49" s="116"/>
      <c r="E49" s="116"/>
      <c r="F49" s="116"/>
    </row>
    <row r="50" spans="1:6">
      <c r="A50" s="61" t="s">
        <v>32</v>
      </c>
      <c r="B50" s="62"/>
      <c r="C50" s="61"/>
      <c r="D50" s="62"/>
      <c r="E50" s="62"/>
      <c r="F50" s="62"/>
    </row>
    <row r="51" spans="1:6" ht="15" customHeight="1">
      <c r="A51" s="116" t="s">
        <v>95</v>
      </c>
      <c r="B51" s="116"/>
      <c r="C51" s="116"/>
      <c r="D51" s="116"/>
      <c r="E51" s="116"/>
      <c r="F51" s="116"/>
    </row>
    <row r="52" spans="1:6">
      <c r="A52" s="116"/>
      <c r="B52" s="116"/>
      <c r="C52" s="116"/>
      <c r="D52" s="116"/>
      <c r="E52" s="116"/>
      <c r="F52" s="116"/>
    </row>
    <row r="53" spans="1:6">
      <c r="A53" s="116"/>
      <c r="B53" s="116"/>
      <c r="C53" s="116"/>
      <c r="D53" s="116"/>
      <c r="E53" s="116"/>
      <c r="F53" s="116"/>
    </row>
    <row r="54" spans="1:6">
      <c r="A54" s="116"/>
      <c r="B54" s="116"/>
      <c r="C54" s="116"/>
      <c r="D54" s="116"/>
      <c r="E54" s="116"/>
      <c r="F54" s="116"/>
    </row>
    <row r="57" spans="1:6">
      <c r="A57" s="6" t="s">
        <v>33</v>
      </c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 t="s">
        <v>34</v>
      </c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34.5" hidden="1" customHeight="1">
      <c r="A79" s="8" t="s">
        <v>35</v>
      </c>
      <c r="B79" s="9" t="s">
        <v>36</v>
      </c>
      <c r="C79" s="5"/>
      <c r="D79" s="9" t="s">
        <v>37</v>
      </c>
      <c r="E79" s="1"/>
      <c r="F79" s="1"/>
      <c r="G79" s="5"/>
    </row>
    <row r="80" spans="1:7" ht="15" hidden="1" customHeight="1">
      <c r="A80" s="10" t="str">
        <f>'[3]Contact Information'!A45</f>
        <v>BROWARD COLLEGE</v>
      </c>
      <c r="B80" s="11"/>
      <c r="C80" s="5"/>
      <c r="D80" s="11"/>
      <c r="E80" s="1"/>
      <c r="F80" s="1" t="s">
        <v>38</v>
      </c>
      <c r="G80" s="5"/>
    </row>
    <row r="81" spans="1:7" ht="15" hidden="1" customHeight="1">
      <c r="A81" s="10" t="str">
        <f>'[3]Contact Information'!A46</f>
        <v>CHIPOLA COLLEGE</v>
      </c>
      <c r="B81" s="11"/>
      <c r="C81" s="5"/>
      <c r="D81" s="11"/>
      <c r="E81" s="1"/>
      <c r="F81" s="1"/>
      <c r="G81" s="5"/>
    </row>
    <row r="82" spans="1:7" ht="15" hidden="1" customHeight="1">
      <c r="A82" s="10" t="str">
        <f>'[3]Contact Information'!A47</f>
        <v>COLLEGE OF CENTRAL FLORIDA</v>
      </c>
      <c r="B82" s="11"/>
      <c r="C82" s="5"/>
      <c r="D82" s="11"/>
      <c r="E82" s="1"/>
      <c r="F82" s="1"/>
      <c r="G82" s="5"/>
    </row>
    <row r="83" spans="1:7" ht="15" hidden="1" customHeight="1">
      <c r="A83" s="10" t="str">
        <f>'[3]Contact Information'!A48</f>
        <v>DAYTONA STATE COLLEGE</v>
      </c>
      <c r="B83" s="11"/>
      <c r="C83" s="5"/>
      <c r="D83" s="11"/>
      <c r="E83" s="1"/>
      <c r="F83" s="1"/>
      <c r="G83" s="5"/>
    </row>
    <row r="84" spans="1:7" ht="15" hidden="1" customHeight="1">
      <c r="A84" s="12" t="str">
        <f>'[3]Contact Information'!A49</f>
        <v>EASTERN FLORIDA STATE COLLEGE</v>
      </c>
      <c r="B84" s="13"/>
      <c r="C84" s="5"/>
      <c r="D84" s="13"/>
      <c r="E84" s="1"/>
      <c r="F84" s="1"/>
      <c r="G84" s="5"/>
    </row>
    <row r="85" spans="1:7" ht="15" hidden="1" customHeight="1">
      <c r="A85" s="12" t="str">
        <f>'[3]Contact Information'!A50</f>
        <v>FLORIDA SOUTHWESTERN STATE COLLEGE</v>
      </c>
      <c r="B85" s="13"/>
      <c r="C85" s="5"/>
      <c r="D85" s="13"/>
      <c r="E85" s="1"/>
      <c r="F85" s="1"/>
      <c r="G85" s="5"/>
    </row>
    <row r="86" spans="1:7" ht="15" hidden="1" customHeight="1">
      <c r="A86" s="12" t="str">
        <f>'[3]Contact Information'!A51</f>
        <v>FLORIDA GATEWAY COLLEGE</v>
      </c>
      <c r="B86" s="13"/>
      <c r="C86" s="5"/>
      <c r="D86" s="13"/>
      <c r="E86" s="1"/>
      <c r="F86" s="1"/>
      <c r="G86" s="5"/>
    </row>
    <row r="87" spans="1:7" ht="15" hidden="1" customHeight="1">
      <c r="A87" s="12" t="str">
        <f>'[3]Contact Information'!A52</f>
        <v>FLORIDA KEYS COMMUNITY COLLEGE</v>
      </c>
      <c r="B87" s="13"/>
      <c r="C87" s="5"/>
      <c r="D87" s="13"/>
      <c r="E87" s="1"/>
      <c r="F87" s="1"/>
      <c r="G87" s="5"/>
    </row>
    <row r="88" spans="1:7" ht="15" hidden="1" customHeight="1">
      <c r="A88" s="12" t="str">
        <f>'[3]Contact Information'!A53</f>
        <v>FLORIDA STATE COLLEGE AT JACKSONVILLE</v>
      </c>
      <c r="B88" s="13"/>
      <c r="C88" s="5"/>
      <c r="D88" s="13"/>
      <c r="E88" s="1"/>
      <c r="F88" s="1"/>
      <c r="G88" s="5"/>
    </row>
    <row r="89" spans="1:7" ht="15" hidden="1" customHeight="1">
      <c r="A89" s="12" t="str">
        <f>'[3]Contact Information'!A54</f>
        <v>GULF COAST STATE COLLEGE</v>
      </c>
      <c r="B89" s="13"/>
      <c r="C89" s="5"/>
      <c r="D89" s="13"/>
      <c r="E89" s="1"/>
      <c r="F89" s="1"/>
      <c r="G89" s="1"/>
    </row>
    <row r="90" spans="1:7" ht="15" hidden="1" customHeight="1">
      <c r="A90" s="12" t="str">
        <f>'[3]Contact Information'!A55</f>
        <v>HILLSBOROUGH COMMUNITY COLLEGE</v>
      </c>
      <c r="B90" s="13"/>
      <c r="C90" s="5"/>
      <c r="D90" s="13"/>
      <c r="E90" s="1"/>
      <c r="F90" s="1"/>
      <c r="G90" s="1"/>
    </row>
    <row r="91" spans="1:7" ht="15" hidden="1" customHeight="1">
      <c r="A91" s="12" t="str">
        <f>'[3]Contact Information'!A56</f>
        <v>INDIAN RIVER STATE COLLEGE</v>
      </c>
      <c r="B91" s="13"/>
      <c r="C91" s="5"/>
      <c r="D91" s="13"/>
      <c r="E91" s="1"/>
      <c r="F91" s="1"/>
      <c r="G91" s="1"/>
    </row>
    <row r="92" spans="1:7" ht="15" hidden="1" customHeight="1">
      <c r="A92" s="12" t="str">
        <f>'[3]Contact Information'!A57</f>
        <v>LAKE-SUMTER STATE COLLEGE</v>
      </c>
      <c r="B92" s="13"/>
      <c r="C92" s="5"/>
      <c r="D92" s="13"/>
      <c r="E92" s="1"/>
      <c r="F92" s="1"/>
      <c r="G92" s="1"/>
    </row>
    <row r="93" spans="1:7" ht="15" hidden="1" customHeight="1">
      <c r="A93" s="12" t="str">
        <f>'[3]Contact Information'!A58</f>
        <v>MIAMI DADE COLLEGE</v>
      </c>
      <c r="B93" s="13"/>
      <c r="C93" s="5"/>
      <c r="D93" s="13"/>
      <c r="E93" s="1"/>
      <c r="F93" s="1"/>
      <c r="G93" s="1"/>
    </row>
    <row r="94" spans="1:7" ht="15" hidden="1" customHeight="1">
      <c r="A94" s="12" t="str">
        <f>'[3]Contact Information'!A59</f>
        <v>NORTH FLORIDA COMMUNITY COLLEGE</v>
      </c>
      <c r="B94" s="13"/>
      <c r="C94" s="5"/>
      <c r="D94" s="13"/>
      <c r="E94" s="1"/>
      <c r="F94" s="1"/>
      <c r="G94" s="1"/>
    </row>
    <row r="95" spans="1:7" ht="15" hidden="1" customHeight="1">
      <c r="A95" s="12" t="str">
        <f>'[3]Contact Information'!A60</f>
        <v>NORTHWEST FLORIDA STATE COLLEGE</v>
      </c>
      <c r="B95" s="13"/>
      <c r="C95" s="5"/>
      <c r="D95" s="13"/>
      <c r="E95" s="1"/>
      <c r="F95" s="1"/>
      <c r="G95" s="1"/>
    </row>
    <row r="96" spans="1:7" ht="15" hidden="1" customHeight="1">
      <c r="A96" s="12" t="str">
        <f>'[3]Contact Information'!A61</f>
        <v>PALM BEACH STATE COLLEGE</v>
      </c>
      <c r="B96" s="13"/>
      <c r="C96" s="5"/>
      <c r="D96" s="13"/>
      <c r="E96" s="1"/>
      <c r="F96" s="1"/>
      <c r="G96" s="1"/>
    </row>
    <row r="97" spans="1:4" ht="15" hidden="1" customHeight="1">
      <c r="A97" s="12" t="str">
        <f>'[3]Contact Information'!A62</f>
        <v>PASCO-HERNANDO STATE COLLEGE</v>
      </c>
      <c r="B97" s="13"/>
      <c r="C97" s="5"/>
      <c r="D97" s="13"/>
    </row>
    <row r="98" spans="1:4" ht="15" hidden="1" customHeight="1">
      <c r="A98" s="12" t="str">
        <f>'[3]Contact Information'!A63</f>
        <v>PENSACOLA STATE COLLEGE</v>
      </c>
      <c r="B98" s="13"/>
      <c r="C98" s="5"/>
      <c r="D98" s="13"/>
    </row>
    <row r="99" spans="1:4" ht="15" hidden="1" customHeight="1">
      <c r="A99" s="12" t="str">
        <f>'[3]Contact Information'!A64</f>
        <v>POLK STATE COLLEGE</v>
      </c>
      <c r="B99" s="13"/>
      <c r="C99" s="5"/>
      <c r="D99" s="13"/>
    </row>
    <row r="100" spans="1:4" ht="15" hidden="1" customHeight="1">
      <c r="A100" s="12" t="str">
        <f>'[3]Contact Information'!A65</f>
        <v>SANTA FE COLLEGE</v>
      </c>
      <c r="B100" s="13"/>
      <c r="C100" s="5"/>
      <c r="D100" s="13"/>
    </row>
    <row r="101" spans="1:4" ht="15" hidden="1" customHeight="1">
      <c r="A101" s="12" t="str">
        <f>'[3]Contact Information'!A66</f>
        <v>SEMINOLE STATE COLLEGE OF FLORIDA</v>
      </c>
      <c r="B101" s="13"/>
      <c r="C101" s="5"/>
      <c r="D101" s="13"/>
    </row>
    <row r="102" spans="1:4" ht="15" hidden="1" customHeight="1">
      <c r="A102" s="12" t="str">
        <f>'[3]Contact Information'!A67</f>
        <v>SOUTH FLORIDA STATE COLLEGE</v>
      </c>
      <c r="B102" s="13"/>
      <c r="C102" s="5"/>
      <c r="D102" s="13"/>
    </row>
    <row r="103" spans="1:4" ht="15" hidden="1" customHeight="1">
      <c r="A103" s="12" t="str">
        <f>'[3]Contact Information'!A68</f>
        <v>ST. JOHNS RIVER STATE COLLEGE</v>
      </c>
      <c r="B103" s="13"/>
      <c r="C103" s="5"/>
      <c r="D103" s="13"/>
    </row>
    <row r="104" spans="1:4" ht="15" hidden="1" customHeight="1">
      <c r="A104" s="12" t="str">
        <f>'[3]Contact Information'!A69</f>
        <v>ST. PETERSBURG COLLEGE</v>
      </c>
      <c r="B104" s="13"/>
      <c r="C104" s="5"/>
      <c r="D104" s="13"/>
    </row>
    <row r="105" spans="1:4" ht="15" hidden="1" customHeight="1">
      <c r="A105" s="12" t="str">
        <f>'[3]Contact Information'!A70</f>
        <v>STATE COLLEGE OF FLORIDA, MANATEE-SARASOTA</v>
      </c>
      <c r="B105" s="13"/>
      <c r="C105" s="5"/>
      <c r="D105" s="13"/>
    </row>
    <row r="106" spans="1:4" ht="15" hidden="1" customHeight="1">
      <c r="A106" s="12" t="str">
        <f>'[3]Contact Information'!A71</f>
        <v>TALLAHASSEE COMMUNITY COLLEGE</v>
      </c>
      <c r="B106" s="13"/>
      <c r="C106" s="5"/>
      <c r="D106" s="13"/>
    </row>
    <row r="107" spans="1:4" ht="15" hidden="1" customHeight="1">
      <c r="A107" s="12" t="str">
        <f>'[3]Contact Information'!A72</f>
        <v>VALENCIA COLLEGE</v>
      </c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73" priority="9">
      <formula>$F32&lt;&gt;0</formula>
    </cfRule>
  </conditionalFormatting>
  <conditionalFormatting sqref="A21">
    <cfRule type="expression" dxfId="172" priority="8">
      <formula>$F21&lt;&gt;0</formula>
    </cfRule>
  </conditionalFormatting>
  <conditionalFormatting sqref="A45">
    <cfRule type="expression" dxfId="171" priority="6">
      <formula>$F$21&lt;&gt;0</formula>
    </cfRule>
  </conditionalFormatting>
  <conditionalFormatting sqref="A50">
    <cfRule type="expression" dxfId="170" priority="4">
      <formula>$F$32&lt;&gt;0</formula>
    </cfRule>
  </conditionalFormatting>
  <conditionalFormatting sqref="A46">
    <cfRule type="expression" dxfId="169" priority="2">
      <formula>$F$21&lt;&gt;0</formula>
    </cfRule>
  </conditionalFormatting>
  <conditionalFormatting sqref="A51">
    <cfRule type="expression" dxfId="168" priority="1">
      <formula>$F$21&lt;&gt;0</formula>
    </cfRule>
  </conditionalFormatting>
  <printOptions horizontalCentered="1"/>
  <pageMargins left="0.7" right="0.7" top="0.75" bottom="0.75" header="0.5" footer="0.5"/>
  <pageSetup scale="71" orientation="landscape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75</v>
      </c>
      <c r="B1" s="124"/>
      <c r="C1" s="124"/>
      <c r="D1" s="124"/>
      <c r="E1" s="124"/>
      <c r="F1" s="124"/>
      <c r="G1" s="63"/>
    </row>
    <row r="2" spans="1:256">
      <c r="A2" s="124" t="s">
        <v>0</v>
      </c>
      <c r="B2" s="124"/>
      <c r="C2" s="124"/>
      <c r="D2" s="124"/>
      <c r="E2" s="124"/>
      <c r="F2" s="124"/>
    </row>
    <row r="3" spans="1:256">
      <c r="A3" s="124" t="s">
        <v>1</v>
      </c>
      <c r="B3" s="124"/>
      <c r="C3" s="124"/>
      <c r="D3" s="124"/>
      <c r="E3" s="124"/>
      <c r="F3" s="124"/>
    </row>
    <row r="4" spans="1:256" ht="14.1" customHeight="1">
      <c r="A4" s="124" t="s">
        <v>69</v>
      </c>
      <c r="B4" s="124"/>
      <c r="C4" s="124"/>
      <c r="D4" s="124"/>
      <c r="E4" s="124"/>
      <c r="F4" s="125"/>
    </row>
    <row r="5" spans="1:256" ht="14.1" customHeight="1">
      <c r="A5" s="64"/>
      <c r="B5" s="64"/>
      <c r="C5" s="64"/>
      <c r="D5" s="64"/>
      <c r="E5" s="65" t="s">
        <v>2</v>
      </c>
      <c r="F5" s="66" t="str">
        <f>'[12]Contact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15219.51</v>
      </c>
      <c r="C10" s="76"/>
      <c r="D10" s="75">
        <v>0</v>
      </c>
      <c r="E10" s="76"/>
      <c r="F10" s="77">
        <v>15219.51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568220.98</v>
      </c>
      <c r="C14" s="85"/>
      <c r="D14" s="86">
        <v>0</v>
      </c>
      <c r="E14" s="85"/>
      <c r="F14" s="84">
        <v>568220.98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14377.79</v>
      </c>
      <c r="C15" s="87"/>
      <c r="D15" s="86">
        <v>0</v>
      </c>
      <c r="E15" s="85"/>
      <c r="F15" s="84">
        <v>14377.79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31726.2</v>
      </c>
      <c r="C16" s="87"/>
      <c r="D16" s="88">
        <v>0</v>
      </c>
      <c r="E16" s="85"/>
      <c r="F16" s="89">
        <v>31726.2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614324.97</v>
      </c>
      <c r="C17" s="91"/>
      <c r="D17" s="92">
        <v>0</v>
      </c>
      <c r="E17" s="91"/>
      <c r="F17" s="92">
        <v>614324.97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614324.97</v>
      </c>
      <c r="C23" s="94"/>
      <c r="D23" s="77">
        <v>0</v>
      </c>
      <c r="E23" s="94"/>
      <c r="F23" s="77">
        <v>614324.97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259455.13</v>
      </c>
      <c r="C28" s="101"/>
      <c r="D28" s="96">
        <v>0</v>
      </c>
      <c r="E28" s="101"/>
      <c r="F28" s="92">
        <v>259455.13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28172.76</v>
      </c>
      <c r="C29" s="101"/>
      <c r="D29" s="96">
        <v>0</v>
      </c>
      <c r="E29" s="101"/>
      <c r="F29" s="92">
        <v>28172.76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341916.59</v>
      </c>
      <c r="C30" s="102"/>
      <c r="D30" s="96">
        <v>0</v>
      </c>
      <c r="E30" s="102"/>
      <c r="F30" s="97">
        <v>341916.59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629544.48</v>
      </c>
      <c r="C33" s="94"/>
      <c r="D33" s="77">
        <v>0</v>
      </c>
      <c r="E33" s="94"/>
      <c r="F33" s="77">
        <v>629544.48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0</v>
      </c>
      <c r="C37" s="94"/>
      <c r="D37" s="105">
        <v>0</v>
      </c>
      <c r="E37" s="94"/>
      <c r="F37" s="105">
        <v>0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12.7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9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9" priority="6">
      <formula>$F32&lt;&gt;0</formula>
    </cfRule>
  </conditionalFormatting>
  <conditionalFormatting sqref="A21">
    <cfRule type="expression" dxfId="118" priority="5">
      <formula>$F21&lt;&gt;0</formula>
    </cfRule>
  </conditionalFormatting>
  <conditionalFormatting sqref="A46:F50">
    <cfRule type="expression" dxfId="117" priority="4">
      <formula>$F$21&lt;&gt;0</formula>
    </cfRule>
  </conditionalFormatting>
  <conditionalFormatting sqref="A45">
    <cfRule type="expression" dxfId="116" priority="3">
      <formula>$F$21&lt;&gt;0</formula>
    </cfRule>
  </conditionalFormatting>
  <conditionalFormatting sqref="A51">
    <cfRule type="expression" dxfId="115" priority="2">
      <formula>$F$32&lt;&gt;0</formula>
    </cfRule>
  </conditionalFormatting>
  <conditionalFormatting sqref="A52:F55">
    <cfRule type="expression" dxfId="11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76</v>
      </c>
      <c r="B1" s="124"/>
      <c r="C1" s="124"/>
      <c r="D1" s="124"/>
      <c r="E1" s="124"/>
      <c r="F1" s="124"/>
      <c r="G1" s="63"/>
    </row>
    <row r="2" spans="1:256">
      <c r="A2" s="124" t="s">
        <v>0</v>
      </c>
      <c r="B2" s="124"/>
      <c r="C2" s="124"/>
      <c r="D2" s="124"/>
      <c r="E2" s="124"/>
      <c r="F2" s="124"/>
    </row>
    <row r="3" spans="1:256">
      <c r="A3" s="124" t="s">
        <v>1</v>
      </c>
      <c r="B3" s="124"/>
      <c r="C3" s="124"/>
      <c r="D3" s="124"/>
      <c r="E3" s="124"/>
      <c r="F3" s="124"/>
    </row>
    <row r="4" spans="1:256" ht="14.1" customHeight="1">
      <c r="A4" s="124" t="s">
        <v>69</v>
      </c>
      <c r="B4" s="124"/>
      <c r="C4" s="124"/>
      <c r="D4" s="124"/>
      <c r="E4" s="124"/>
      <c r="F4" s="125"/>
    </row>
    <row r="5" spans="1:256" ht="14.1" customHeight="1">
      <c r="A5" s="64"/>
      <c r="B5" s="64"/>
      <c r="C5" s="64"/>
      <c r="D5" s="64"/>
      <c r="E5" s="65" t="s">
        <v>2</v>
      </c>
      <c r="F5" s="66" t="str">
        <f>'[13]Contact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6288883.1200000001</v>
      </c>
      <c r="C10" s="76"/>
      <c r="D10" s="75">
        <v>366461.12</v>
      </c>
      <c r="E10" s="76"/>
      <c r="F10" s="77">
        <v>6655344.2400000002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5039153.24</v>
      </c>
      <c r="C14" s="85"/>
      <c r="D14" s="86">
        <v>0</v>
      </c>
      <c r="E14" s="85"/>
      <c r="F14" s="84">
        <v>5039153.24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25129.73</v>
      </c>
      <c r="C15" s="87"/>
      <c r="D15" s="86">
        <v>0</v>
      </c>
      <c r="E15" s="85"/>
      <c r="F15" s="84">
        <v>25129.73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0</v>
      </c>
      <c r="C16" s="87"/>
      <c r="D16" s="88">
        <v>0</v>
      </c>
      <c r="E16" s="85"/>
      <c r="F16" s="89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5064282.9700000007</v>
      </c>
      <c r="C17" s="91"/>
      <c r="D17" s="92">
        <v>0</v>
      </c>
      <c r="E17" s="91"/>
      <c r="F17" s="92">
        <v>5064282.9700000007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164420.95000000001</v>
      </c>
      <c r="E19" s="94"/>
      <c r="F19" s="97">
        <v>164420.95000000001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5064282.9700000007</v>
      </c>
      <c r="C23" s="94"/>
      <c r="D23" s="77">
        <v>164420.95000000001</v>
      </c>
      <c r="E23" s="94"/>
      <c r="F23" s="77">
        <v>5228703.9200000009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117241.79</v>
      </c>
      <c r="C27" s="101"/>
      <c r="D27" s="96">
        <v>0</v>
      </c>
      <c r="E27" s="101"/>
      <c r="F27" s="92">
        <v>117241.79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541161.16</v>
      </c>
      <c r="C29" s="101"/>
      <c r="D29" s="96">
        <v>0</v>
      </c>
      <c r="E29" s="101"/>
      <c r="F29" s="92">
        <v>541161.16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4067985.94</v>
      </c>
      <c r="C30" s="102"/>
      <c r="D30" s="96">
        <v>0</v>
      </c>
      <c r="E30" s="102"/>
      <c r="F30" s="97">
        <v>4067985.94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54443.63</v>
      </c>
      <c r="C31" s="102"/>
      <c r="D31" s="96">
        <v>0</v>
      </c>
      <c r="E31" s="102"/>
      <c r="F31" s="97">
        <v>54443.63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1972844.52</v>
      </c>
      <c r="C32" s="102"/>
      <c r="D32" s="88">
        <v>0</v>
      </c>
      <c r="E32" s="102"/>
      <c r="F32" s="103">
        <v>1972844.52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6753677.0399999991</v>
      </c>
      <c r="C33" s="94"/>
      <c r="D33" s="77">
        <v>0</v>
      </c>
      <c r="E33" s="94"/>
      <c r="F33" s="77">
        <v>6753677.0399999991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4599489.0500000007</v>
      </c>
      <c r="C37" s="94"/>
      <c r="D37" s="105">
        <v>530882.07000000007</v>
      </c>
      <c r="E37" s="94"/>
      <c r="F37" s="105">
        <v>5130371.120000001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1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12.7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 ht="12.75" customHeight="1">
      <c r="A52" s="118" t="s">
        <v>41</v>
      </c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3" priority="6">
      <formula>$F32&lt;&gt;0</formula>
    </cfRule>
  </conditionalFormatting>
  <conditionalFormatting sqref="A21">
    <cfRule type="expression" dxfId="112" priority="5">
      <formula>$F21&lt;&gt;0</formula>
    </cfRule>
  </conditionalFormatting>
  <conditionalFormatting sqref="A46:F50">
    <cfRule type="expression" dxfId="111" priority="4">
      <formula>$F$21&lt;&gt;0</formula>
    </cfRule>
  </conditionalFormatting>
  <conditionalFormatting sqref="A45">
    <cfRule type="expression" dxfId="110" priority="3">
      <formula>$F$21&lt;&gt;0</formula>
    </cfRule>
  </conditionalFormatting>
  <conditionalFormatting sqref="A51">
    <cfRule type="expression" dxfId="109" priority="2">
      <formula>$F$32&lt;&gt;0</formula>
    </cfRule>
  </conditionalFormatting>
  <conditionalFormatting sqref="A52:F55">
    <cfRule type="expression" dxfId="10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72"/>
  <sheetViews>
    <sheetView zoomScale="90" zoomScaleNormal="90" zoomScaleSheetLayoutView="90" workbookViewId="0"/>
  </sheetViews>
  <sheetFormatPr defaultColWidth="12.42578125" defaultRowHeight="12.75"/>
  <cols>
    <col min="1" max="1" width="46.85546875" style="127" customWidth="1"/>
    <col min="2" max="2" width="17.7109375" style="127" customWidth="1"/>
    <col min="3" max="3" width="1" style="127" customWidth="1"/>
    <col min="4" max="4" width="18.7109375" style="127" customWidth="1"/>
    <col min="5" max="5" width="1" style="127" customWidth="1"/>
    <col min="6" max="6" width="21" style="127" customWidth="1"/>
    <col min="7" max="7" width="35.28515625" style="127" customWidth="1"/>
    <col min="8" max="14" width="12.42578125" style="127"/>
    <col min="15" max="15" width="12.42578125" style="127" customWidth="1"/>
    <col min="16" max="16384" width="12.42578125" style="127"/>
  </cols>
  <sheetData>
    <row r="1" spans="1:7">
      <c r="A1" s="124" t="s">
        <v>77</v>
      </c>
      <c r="B1" s="124"/>
      <c r="C1" s="124"/>
      <c r="D1" s="124"/>
      <c r="E1" s="124"/>
      <c r="F1" s="124"/>
      <c r="G1" s="126"/>
    </row>
    <row r="2" spans="1:7">
      <c r="A2" s="124" t="s">
        <v>0</v>
      </c>
      <c r="B2" s="124"/>
      <c r="C2" s="124"/>
      <c r="D2" s="124"/>
      <c r="E2" s="124"/>
      <c r="F2" s="124"/>
    </row>
    <row r="3" spans="1:7">
      <c r="A3" s="124" t="s">
        <v>1</v>
      </c>
      <c r="B3" s="124"/>
      <c r="C3" s="124"/>
      <c r="D3" s="124"/>
      <c r="E3" s="124"/>
      <c r="F3" s="124"/>
    </row>
    <row r="4" spans="1:7" ht="14.1" customHeight="1">
      <c r="A4" s="124" t="s">
        <v>69</v>
      </c>
      <c r="B4" s="124"/>
      <c r="C4" s="124"/>
      <c r="D4" s="124"/>
      <c r="E4" s="124"/>
      <c r="F4" s="125"/>
    </row>
    <row r="5" spans="1:7" ht="14.1" customHeight="1">
      <c r="A5" s="128"/>
      <c r="B5" s="128"/>
      <c r="C5" s="128"/>
      <c r="D5" s="128"/>
      <c r="E5" s="129" t="s">
        <v>2</v>
      </c>
      <c r="F5" s="127" t="str">
        <f>'[14]Contact Information'!C3</f>
        <v>2019.v01</v>
      </c>
    </row>
    <row r="6" spans="1:7" s="131" customFormat="1">
      <c r="A6" s="130"/>
      <c r="B6" s="68" t="s">
        <v>3</v>
      </c>
      <c r="C6" s="67"/>
      <c r="D6" s="68" t="s">
        <v>4</v>
      </c>
      <c r="E6" s="67"/>
      <c r="F6" s="69"/>
    </row>
    <row r="7" spans="1:7" s="131" customFormat="1">
      <c r="A7" s="132"/>
      <c r="B7" s="68" t="s">
        <v>5</v>
      </c>
      <c r="C7" s="67"/>
      <c r="D7" s="68" t="s">
        <v>6</v>
      </c>
      <c r="E7" s="67"/>
      <c r="F7" s="68" t="s">
        <v>7</v>
      </c>
    </row>
    <row r="8" spans="1:7" s="131" customFormat="1">
      <c r="A8" s="133"/>
      <c r="B8" s="71" t="s">
        <v>8</v>
      </c>
      <c r="C8" s="67"/>
      <c r="D8" s="72" t="s">
        <v>9</v>
      </c>
      <c r="E8" s="67"/>
      <c r="F8" s="72" t="s">
        <v>10</v>
      </c>
    </row>
    <row r="9" spans="1:7" s="131" customFormat="1" ht="6.75" customHeight="1">
      <c r="A9" s="128"/>
      <c r="B9" s="133"/>
      <c r="C9" s="130"/>
      <c r="D9" s="134"/>
      <c r="E9" s="130"/>
      <c r="F9" s="130"/>
    </row>
    <row r="10" spans="1:7" s="131" customFormat="1">
      <c r="A10" s="132" t="s">
        <v>43</v>
      </c>
      <c r="B10" s="135">
        <v>3028312.96</v>
      </c>
      <c r="C10" s="136"/>
      <c r="D10" s="135">
        <v>0</v>
      </c>
      <c r="E10" s="136"/>
      <c r="F10" s="137">
        <v>3028312.96</v>
      </c>
    </row>
    <row r="11" spans="1:7" s="131" customFormat="1" ht="6.75" customHeight="1">
      <c r="A11" s="133"/>
      <c r="B11" s="138"/>
      <c r="C11" s="139"/>
      <c r="D11" s="140"/>
      <c r="E11" s="139"/>
      <c r="F11" s="140"/>
    </row>
    <row r="12" spans="1:7" s="131" customFormat="1">
      <c r="A12" s="141" t="s">
        <v>11</v>
      </c>
    </row>
    <row r="13" spans="1:7" s="131" customFormat="1">
      <c r="A13" s="132" t="s">
        <v>12</v>
      </c>
      <c r="G13" s="142" t="s">
        <v>40</v>
      </c>
    </row>
    <row r="14" spans="1:7" s="131" customFormat="1">
      <c r="A14" s="143" t="s">
        <v>13</v>
      </c>
      <c r="B14" s="144">
        <v>2055563.75</v>
      </c>
      <c r="C14" s="145"/>
      <c r="D14" s="146">
        <v>0</v>
      </c>
      <c r="E14" s="145"/>
      <c r="F14" s="144">
        <v>2055563.75</v>
      </c>
      <c r="G14" s="147"/>
    </row>
    <row r="15" spans="1:7" s="131" customFormat="1">
      <c r="A15" s="143" t="s">
        <v>14</v>
      </c>
      <c r="B15" s="144">
        <v>25147.53</v>
      </c>
      <c r="C15" s="148"/>
      <c r="D15" s="146">
        <v>0</v>
      </c>
      <c r="E15" s="145"/>
      <c r="F15" s="144">
        <v>25147.53</v>
      </c>
      <c r="G15" s="147"/>
    </row>
    <row r="16" spans="1:7" s="131" customFormat="1">
      <c r="A16" s="143" t="s">
        <v>15</v>
      </c>
      <c r="B16" s="144">
        <v>497635.3</v>
      </c>
      <c r="C16" s="148"/>
      <c r="D16" s="149">
        <v>0</v>
      </c>
      <c r="E16" s="145"/>
      <c r="F16" s="150">
        <v>497635.3</v>
      </c>
      <c r="G16" s="147"/>
    </row>
    <row r="17" spans="1:7" s="131" customFormat="1">
      <c r="A17" s="143" t="s">
        <v>16</v>
      </c>
      <c r="B17" s="151">
        <v>2578346.58</v>
      </c>
      <c r="C17" s="152"/>
      <c r="D17" s="153">
        <v>0</v>
      </c>
      <c r="E17" s="152"/>
      <c r="F17" s="153">
        <v>2578346.58</v>
      </c>
      <c r="G17" s="147"/>
    </row>
    <row r="18" spans="1:7" s="131" customFormat="1" ht="6.75" customHeight="1">
      <c r="A18" s="133"/>
      <c r="B18" s="154"/>
      <c r="C18" s="155"/>
      <c r="D18" s="140"/>
      <c r="E18" s="155"/>
      <c r="F18" s="140"/>
      <c r="G18" s="147"/>
    </row>
    <row r="19" spans="1:7" s="131" customFormat="1">
      <c r="A19" s="133" t="s">
        <v>17</v>
      </c>
      <c r="B19" s="156">
        <v>0</v>
      </c>
      <c r="C19" s="155"/>
      <c r="D19" s="157">
        <v>0</v>
      </c>
      <c r="E19" s="155"/>
      <c r="F19" s="158">
        <v>0</v>
      </c>
      <c r="G19" s="147"/>
    </row>
    <row r="20" spans="1:7" s="131" customFormat="1" ht="6.75" customHeight="1">
      <c r="A20" s="133"/>
      <c r="B20" s="138"/>
      <c r="C20" s="155"/>
      <c r="D20" s="140"/>
      <c r="E20" s="155"/>
      <c r="F20" s="140"/>
      <c r="G20" s="147"/>
    </row>
    <row r="21" spans="1:7" s="131" customFormat="1">
      <c r="A21" s="159" t="s">
        <v>18</v>
      </c>
      <c r="B21" s="160" t="s">
        <v>19</v>
      </c>
      <c r="C21" s="155"/>
      <c r="D21" s="157">
        <v>0</v>
      </c>
      <c r="E21" s="155"/>
      <c r="F21" s="158">
        <v>0</v>
      </c>
      <c r="G21" s="147"/>
    </row>
    <row r="22" spans="1:7" s="131" customFormat="1" ht="6.75" customHeight="1">
      <c r="A22" s="132"/>
      <c r="B22" s="138"/>
      <c r="C22" s="155"/>
      <c r="D22" s="140"/>
      <c r="E22" s="155"/>
      <c r="F22" s="140"/>
      <c r="G22" s="147"/>
    </row>
    <row r="23" spans="1:7" s="131" customFormat="1">
      <c r="A23" s="132" t="s">
        <v>20</v>
      </c>
      <c r="B23" s="161">
        <v>2578346.58</v>
      </c>
      <c r="C23" s="155"/>
      <c r="D23" s="137">
        <v>0</v>
      </c>
      <c r="E23" s="155"/>
      <c r="F23" s="137">
        <v>2578346.58</v>
      </c>
      <c r="G23" s="147"/>
    </row>
    <row r="24" spans="1:7" s="131" customFormat="1" ht="6.75" customHeight="1">
      <c r="A24" s="132"/>
      <c r="G24" s="147"/>
    </row>
    <row r="25" spans="1:7" s="131" customFormat="1">
      <c r="A25" s="141" t="s">
        <v>21</v>
      </c>
      <c r="G25" s="147"/>
    </row>
    <row r="26" spans="1:7" s="131" customFormat="1">
      <c r="A26" s="133" t="s">
        <v>22</v>
      </c>
      <c r="B26" s="157">
        <v>0</v>
      </c>
      <c r="C26" s="155"/>
      <c r="D26" s="157">
        <v>0</v>
      </c>
      <c r="E26" s="155"/>
      <c r="F26" s="158">
        <v>0</v>
      </c>
      <c r="G26" s="147"/>
    </row>
    <row r="27" spans="1:7" s="131" customFormat="1">
      <c r="A27" s="143" t="s">
        <v>23</v>
      </c>
      <c r="B27" s="157">
        <v>0</v>
      </c>
      <c r="C27" s="162"/>
      <c r="D27" s="157">
        <v>0</v>
      </c>
      <c r="E27" s="162"/>
      <c r="F27" s="153">
        <v>0</v>
      </c>
      <c r="G27" s="147"/>
    </row>
    <row r="28" spans="1:7" s="131" customFormat="1">
      <c r="A28" s="143" t="s">
        <v>24</v>
      </c>
      <c r="B28" s="157">
        <v>0</v>
      </c>
      <c r="C28" s="162"/>
      <c r="D28" s="157">
        <v>0</v>
      </c>
      <c r="E28" s="162"/>
      <c r="F28" s="153">
        <v>0</v>
      </c>
      <c r="G28" s="147"/>
    </row>
    <row r="29" spans="1:7" s="131" customFormat="1">
      <c r="A29" s="143" t="s">
        <v>25</v>
      </c>
      <c r="B29" s="157">
        <v>787282.86</v>
      </c>
      <c r="C29" s="162"/>
      <c r="D29" s="157">
        <v>0</v>
      </c>
      <c r="E29" s="162"/>
      <c r="F29" s="153">
        <v>787282.86</v>
      </c>
      <c r="G29" s="147"/>
    </row>
    <row r="30" spans="1:7" s="131" customFormat="1">
      <c r="A30" s="133" t="s">
        <v>26</v>
      </c>
      <c r="B30" s="157">
        <v>0</v>
      </c>
      <c r="C30" s="163"/>
      <c r="D30" s="157">
        <v>0</v>
      </c>
      <c r="E30" s="163"/>
      <c r="F30" s="158">
        <v>0</v>
      </c>
      <c r="G30" s="147"/>
    </row>
    <row r="31" spans="1:7" s="131" customFormat="1">
      <c r="A31" s="133" t="s">
        <v>27</v>
      </c>
      <c r="B31" s="157">
        <v>3944590.96</v>
      </c>
      <c r="C31" s="163"/>
      <c r="D31" s="157">
        <v>0</v>
      </c>
      <c r="E31" s="163"/>
      <c r="F31" s="158">
        <v>3944590.96</v>
      </c>
      <c r="G31" s="147"/>
    </row>
    <row r="32" spans="1:7" s="131" customFormat="1">
      <c r="A32" s="159" t="s">
        <v>28</v>
      </c>
      <c r="B32" s="149">
        <v>0</v>
      </c>
      <c r="C32" s="163"/>
      <c r="D32" s="149">
        <v>0</v>
      </c>
      <c r="E32" s="163"/>
      <c r="F32" s="164">
        <v>0</v>
      </c>
      <c r="G32" s="147"/>
    </row>
    <row r="33" spans="1:7" s="131" customFormat="1">
      <c r="A33" s="132" t="s">
        <v>29</v>
      </c>
      <c r="B33" s="161">
        <v>4731873.82</v>
      </c>
      <c r="C33" s="155"/>
      <c r="D33" s="137">
        <v>0</v>
      </c>
      <c r="E33" s="155"/>
      <c r="F33" s="137">
        <v>4731873.82</v>
      </c>
      <c r="G33" s="147"/>
    </row>
    <row r="34" spans="1:7" s="131" customFormat="1" ht="6.75" customHeight="1">
      <c r="A34" s="132"/>
      <c r="B34" s="138"/>
      <c r="C34" s="155"/>
      <c r="D34" s="140"/>
      <c r="E34" s="155"/>
      <c r="F34" s="140"/>
      <c r="G34" s="147"/>
    </row>
    <row r="35" spans="1:7" s="131" customFormat="1">
      <c r="A35" s="165" t="s">
        <v>30</v>
      </c>
      <c r="B35" s="146">
        <v>0</v>
      </c>
      <c r="C35" s="145"/>
      <c r="D35" s="146">
        <v>0</v>
      </c>
      <c r="E35" s="145"/>
      <c r="F35" s="144">
        <v>0</v>
      </c>
      <c r="G35" s="147"/>
    </row>
    <row r="36" spans="1:7" s="131" customFormat="1" ht="6.75" customHeight="1">
      <c r="A36" s="132"/>
      <c r="B36" s="138"/>
      <c r="C36" s="155"/>
      <c r="D36" s="140"/>
      <c r="E36" s="155"/>
      <c r="F36" s="140"/>
      <c r="G36" s="147"/>
    </row>
    <row r="37" spans="1:7" s="131" customFormat="1" ht="13.5" thickBot="1">
      <c r="A37" s="132" t="s">
        <v>44</v>
      </c>
      <c r="B37" s="166">
        <v>874785.71999999974</v>
      </c>
      <c r="C37" s="155"/>
      <c r="D37" s="166">
        <v>0</v>
      </c>
      <c r="E37" s="155"/>
      <c r="F37" s="166">
        <v>874785.71999999974</v>
      </c>
      <c r="G37" s="147"/>
    </row>
    <row r="38" spans="1:7" s="131" customFormat="1" ht="12.75" customHeight="1" thickTop="1">
      <c r="A38" s="167"/>
      <c r="B38" s="168"/>
      <c r="C38" s="130"/>
      <c r="D38" s="167"/>
      <c r="E38" s="167"/>
      <c r="F38" s="167"/>
      <c r="G38" s="169"/>
    </row>
    <row r="39" spans="1:7" s="131" customFormat="1" ht="12.75" customHeight="1">
      <c r="A39" s="173" t="s">
        <v>104</v>
      </c>
      <c r="B39" s="117"/>
      <c r="C39" s="117"/>
      <c r="D39" s="117"/>
      <c r="E39" s="117"/>
      <c r="F39" s="117"/>
      <c r="G39" s="169"/>
    </row>
    <row r="40" spans="1:7" s="131" customFormat="1" ht="14.25">
      <c r="A40" s="173" t="s">
        <v>105</v>
      </c>
      <c r="B40" s="117"/>
      <c r="C40" s="117"/>
      <c r="D40" s="117"/>
      <c r="E40" s="117"/>
      <c r="F40" s="117"/>
      <c r="G40" s="169"/>
    </row>
    <row r="41" spans="1:7" s="131" customFormat="1" ht="14.25">
      <c r="A41" s="173" t="s">
        <v>106</v>
      </c>
      <c r="B41" s="173"/>
      <c r="C41" s="173"/>
      <c r="D41" s="173"/>
      <c r="E41" s="173"/>
      <c r="F41" s="173"/>
      <c r="G41" s="169"/>
    </row>
    <row r="42" spans="1:7" s="131" customFormat="1" ht="14.25">
      <c r="A42" s="173" t="s">
        <v>107</v>
      </c>
      <c r="B42" s="173"/>
      <c r="C42" s="173"/>
      <c r="D42" s="173"/>
      <c r="E42" s="173"/>
      <c r="F42" s="173"/>
      <c r="G42" s="169"/>
    </row>
    <row r="43" spans="1:7" s="131" customFormat="1" ht="14.25">
      <c r="A43" s="173" t="s">
        <v>108</v>
      </c>
      <c r="B43" s="173"/>
      <c r="C43" s="173"/>
      <c r="D43" s="173"/>
      <c r="E43" s="173"/>
      <c r="F43" s="173"/>
      <c r="G43" s="169"/>
    </row>
    <row r="44" spans="1:7" s="131" customFormat="1" ht="12" customHeight="1">
      <c r="A44" s="2"/>
      <c r="B44" s="2"/>
      <c r="C44" s="2"/>
      <c r="D44" s="2"/>
      <c r="E44" s="2"/>
      <c r="F44" s="2"/>
      <c r="G44" s="169"/>
    </row>
    <row r="45" spans="1:7">
      <c r="A45" s="170" t="s">
        <v>31</v>
      </c>
      <c r="G45" s="171"/>
    </row>
    <row r="46" spans="1:7">
      <c r="A46" s="118"/>
      <c r="B46" s="118"/>
      <c r="C46" s="118"/>
      <c r="D46" s="118"/>
      <c r="E46" s="118"/>
      <c r="F46" s="118"/>
      <c r="G46" s="171"/>
    </row>
    <row r="47" spans="1:7">
      <c r="A47" s="118"/>
      <c r="B47" s="118"/>
      <c r="C47" s="118"/>
      <c r="D47" s="118"/>
      <c r="E47" s="118"/>
      <c r="F47" s="118"/>
      <c r="G47" s="171"/>
    </row>
    <row r="48" spans="1:7">
      <c r="A48" s="118"/>
      <c r="B48" s="118"/>
      <c r="C48" s="118"/>
      <c r="D48" s="118"/>
      <c r="E48" s="118"/>
      <c r="F48" s="118"/>
      <c r="G48" s="171"/>
    </row>
    <row r="49" spans="1:7">
      <c r="A49" s="118"/>
      <c r="B49" s="118"/>
      <c r="C49" s="118"/>
      <c r="D49" s="118"/>
      <c r="E49" s="118"/>
      <c r="F49" s="118"/>
      <c r="G49" s="171"/>
    </row>
    <row r="50" spans="1:7">
      <c r="A50" s="118"/>
      <c r="B50" s="118"/>
      <c r="C50" s="118"/>
      <c r="D50" s="118"/>
      <c r="E50" s="118"/>
      <c r="F50" s="118"/>
      <c r="G50" s="171"/>
    </row>
    <row r="51" spans="1:7">
      <c r="A51" s="170" t="s">
        <v>32</v>
      </c>
      <c r="G51" s="171"/>
    </row>
    <row r="52" spans="1:7">
      <c r="A52" s="118"/>
      <c r="B52" s="118"/>
      <c r="C52" s="118"/>
      <c r="D52" s="118"/>
      <c r="E52" s="118"/>
      <c r="F52" s="118"/>
      <c r="G52" s="171"/>
    </row>
    <row r="53" spans="1:7">
      <c r="A53" s="118"/>
      <c r="B53" s="118"/>
      <c r="C53" s="118"/>
      <c r="D53" s="118"/>
      <c r="E53" s="118"/>
      <c r="F53" s="118"/>
      <c r="G53" s="171"/>
    </row>
    <row r="54" spans="1:7">
      <c r="A54" s="118"/>
      <c r="B54" s="118"/>
      <c r="C54" s="118"/>
      <c r="D54" s="118"/>
      <c r="E54" s="118"/>
      <c r="F54" s="118"/>
      <c r="G54" s="171"/>
    </row>
    <row r="55" spans="1:7">
      <c r="A55" s="118"/>
      <c r="B55" s="118"/>
      <c r="C55" s="118"/>
      <c r="D55" s="118"/>
      <c r="E55" s="118"/>
      <c r="F55" s="118"/>
      <c r="G55" s="171"/>
    </row>
    <row r="58" spans="1:7">
      <c r="A58" s="124" t="s">
        <v>33</v>
      </c>
      <c r="B58" s="147"/>
      <c r="C58" s="147"/>
      <c r="D58" s="147"/>
      <c r="E58" s="147"/>
      <c r="F58" s="147"/>
    </row>
    <row r="59" spans="1:7">
      <c r="B59" s="147"/>
      <c r="C59" s="147"/>
      <c r="D59" s="147"/>
      <c r="E59" s="147"/>
      <c r="F59" s="147"/>
    </row>
    <row r="60" spans="1:7">
      <c r="B60" s="147"/>
      <c r="C60" s="147"/>
      <c r="D60" s="147"/>
      <c r="E60" s="147"/>
      <c r="F60" s="147"/>
    </row>
    <row r="61" spans="1:7">
      <c r="B61" s="147"/>
      <c r="C61" s="147"/>
      <c r="D61" s="147"/>
      <c r="E61" s="147"/>
      <c r="F61" s="147"/>
    </row>
    <row r="62" spans="1:7">
      <c r="B62" s="147"/>
      <c r="C62" s="147"/>
      <c r="D62" s="147"/>
      <c r="E62" s="147"/>
      <c r="F62" s="147"/>
    </row>
    <row r="63" spans="1:7">
      <c r="B63" s="147"/>
      <c r="C63" s="147"/>
      <c r="D63" s="147"/>
      <c r="E63" s="147"/>
      <c r="F63" s="147"/>
    </row>
    <row r="64" spans="1:7">
      <c r="B64" s="147"/>
      <c r="C64" s="147"/>
      <c r="D64" s="147"/>
      <c r="E64" s="147"/>
      <c r="F64" s="147"/>
    </row>
    <row r="65" spans="2:6">
      <c r="B65" s="147"/>
      <c r="C65" s="147"/>
      <c r="D65" s="147"/>
      <c r="E65" s="147"/>
      <c r="F65" s="147"/>
    </row>
    <row r="66" spans="2:6">
      <c r="B66" s="147"/>
      <c r="C66" s="147"/>
      <c r="D66" s="147"/>
      <c r="E66" s="147"/>
      <c r="F66" s="147"/>
    </row>
    <row r="67" spans="2:6">
      <c r="B67" s="147"/>
      <c r="C67" s="147"/>
      <c r="D67" s="147"/>
      <c r="E67" s="147"/>
      <c r="F67" s="147"/>
    </row>
    <row r="68" spans="2:6">
      <c r="B68" s="147"/>
      <c r="C68" s="147"/>
      <c r="D68" s="147"/>
      <c r="E68" s="147"/>
      <c r="F68" s="147"/>
    </row>
    <row r="69" spans="2:6">
      <c r="B69" s="147"/>
      <c r="C69" s="147"/>
      <c r="D69" s="147"/>
      <c r="E69" s="147"/>
      <c r="F69" s="147"/>
    </row>
    <row r="70" spans="2:6">
      <c r="B70" s="147"/>
      <c r="C70" s="147"/>
      <c r="D70" s="147"/>
      <c r="E70" s="147"/>
      <c r="F70" s="147"/>
    </row>
    <row r="71" spans="2:6">
      <c r="B71" s="147"/>
      <c r="C71" s="147"/>
      <c r="D71" s="147"/>
      <c r="E71" s="147"/>
      <c r="F71" s="147"/>
    </row>
    <row r="72" spans="2:6">
      <c r="B72" s="147"/>
      <c r="C72" s="147"/>
      <c r="D72" s="147"/>
      <c r="E72" s="147"/>
      <c r="F72" s="147"/>
    </row>
  </sheetData>
  <sheetProtection formatColumns="0"/>
  <conditionalFormatting sqref="A32">
    <cfRule type="expression" dxfId="107" priority="6">
      <formula>$F32&lt;&gt;0</formula>
    </cfRule>
  </conditionalFormatting>
  <conditionalFormatting sqref="A21">
    <cfRule type="expression" dxfId="106" priority="5">
      <formula>$F21&lt;&gt;0</formula>
    </cfRule>
  </conditionalFormatting>
  <conditionalFormatting sqref="A46:F50">
    <cfRule type="expression" dxfId="105" priority="4">
      <formula>$F$21&lt;&gt;0</formula>
    </cfRule>
  </conditionalFormatting>
  <conditionalFormatting sqref="A45">
    <cfRule type="expression" dxfId="104" priority="3">
      <formula>$F$21&lt;&gt;0</formula>
    </cfRule>
  </conditionalFormatting>
  <conditionalFormatting sqref="A51">
    <cfRule type="expression" dxfId="103" priority="2">
      <formula>$F$32&lt;&gt;0</formula>
    </cfRule>
  </conditionalFormatting>
  <conditionalFormatting sqref="A52:F55">
    <cfRule type="expression" dxfId="10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78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'[15]Contact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1537217.96</v>
      </c>
      <c r="C10" s="76"/>
      <c r="D10" s="75">
        <v>10990</v>
      </c>
      <c r="E10" s="76"/>
      <c r="F10" s="77">
        <v>1548207.96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362095.12</v>
      </c>
      <c r="C14" s="85"/>
      <c r="D14" s="86">
        <v>12550</v>
      </c>
      <c r="E14" s="85"/>
      <c r="F14" s="84">
        <v>374645.12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28406.53</v>
      </c>
      <c r="C15" s="87"/>
      <c r="D15" s="86">
        <v>180</v>
      </c>
      <c r="E15" s="85"/>
      <c r="F15" s="84">
        <v>28586.53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22968.36</v>
      </c>
      <c r="C16" s="87"/>
      <c r="D16" s="88">
        <v>0</v>
      </c>
      <c r="E16" s="85"/>
      <c r="F16" s="89">
        <v>22968.36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413470.01</v>
      </c>
      <c r="C17" s="91"/>
      <c r="D17" s="92">
        <v>12730</v>
      </c>
      <c r="E17" s="91"/>
      <c r="F17" s="92">
        <v>426200.01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/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413470.01</v>
      </c>
      <c r="C23" s="94"/>
      <c r="D23" s="77">
        <v>12730</v>
      </c>
      <c r="E23" s="94"/>
      <c r="F23" s="77">
        <v>426200.01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40232</v>
      </c>
      <c r="C30" s="102"/>
      <c r="D30" s="96">
        <v>0</v>
      </c>
      <c r="E30" s="102"/>
      <c r="F30" s="97">
        <v>40232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593711.63</v>
      </c>
      <c r="C32" s="102"/>
      <c r="D32" s="88">
        <v>0</v>
      </c>
      <c r="E32" s="102"/>
      <c r="F32" s="103">
        <v>593711.63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633943.63</v>
      </c>
      <c r="C33" s="94"/>
      <c r="D33" s="77">
        <v>0</v>
      </c>
      <c r="E33" s="94"/>
      <c r="F33" s="77">
        <v>633943.63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1316744.3399999999</v>
      </c>
      <c r="C37" s="94"/>
      <c r="D37" s="105">
        <v>23720</v>
      </c>
      <c r="E37" s="94"/>
      <c r="F37" s="105">
        <v>1340464.3399999999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9.7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1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 t="s">
        <v>49</v>
      </c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01" priority="6">
      <formula>$F32&lt;&gt;0</formula>
    </cfRule>
  </conditionalFormatting>
  <conditionalFormatting sqref="A21">
    <cfRule type="expression" dxfId="100" priority="5">
      <formula>$F21&lt;&gt;0</formula>
    </cfRule>
  </conditionalFormatting>
  <conditionalFormatting sqref="A46:F50">
    <cfRule type="expression" dxfId="99" priority="4">
      <formula>$F$21&lt;&gt;0</formula>
    </cfRule>
  </conditionalFormatting>
  <conditionalFormatting sqref="A45">
    <cfRule type="expression" dxfId="98" priority="3">
      <formula>$F$21&lt;&gt;0</formula>
    </cfRule>
  </conditionalFormatting>
  <conditionalFormatting sqref="A51">
    <cfRule type="expression" dxfId="97" priority="2">
      <formula>$F$32&lt;&gt;0</formula>
    </cfRule>
  </conditionalFormatting>
  <conditionalFormatting sqref="A52:F55">
    <cfRule type="expression" dxfId="9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79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128"/>
      <c r="B5" s="64"/>
      <c r="C5" s="64"/>
      <c r="D5" s="64"/>
      <c r="E5" s="65" t="s">
        <v>2</v>
      </c>
      <c r="F5" s="66" t="str">
        <f>'[16]Contact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899449.32</v>
      </c>
      <c r="C10" s="76"/>
      <c r="D10" s="75">
        <v>0</v>
      </c>
      <c r="E10" s="76"/>
      <c r="F10" s="77">
        <v>899449.32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635623.94999999995</v>
      </c>
      <c r="C14" s="85"/>
      <c r="D14" s="86">
        <v>0</v>
      </c>
      <c r="E14" s="85"/>
      <c r="F14" s="84">
        <v>635623.94999999995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24806.77</v>
      </c>
      <c r="C16" s="87"/>
      <c r="D16" s="88">
        <v>0</v>
      </c>
      <c r="E16" s="85"/>
      <c r="F16" s="89">
        <v>24806.77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660430.72</v>
      </c>
      <c r="C17" s="91"/>
      <c r="D17" s="92">
        <v>0</v>
      </c>
      <c r="E17" s="91"/>
      <c r="F17" s="92">
        <v>660430.72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660430.72</v>
      </c>
      <c r="C23" s="94"/>
      <c r="D23" s="77">
        <v>0</v>
      </c>
      <c r="E23" s="94"/>
      <c r="F23" s="77">
        <v>660430.72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67950.16</v>
      </c>
      <c r="C27" s="101"/>
      <c r="D27" s="96">
        <v>0</v>
      </c>
      <c r="E27" s="101"/>
      <c r="F27" s="92">
        <v>67950.16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628217.51</v>
      </c>
      <c r="C29" s="101"/>
      <c r="D29" s="96">
        <v>0</v>
      </c>
      <c r="E29" s="101"/>
      <c r="F29" s="92">
        <v>628217.51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39880.300000000003</v>
      </c>
      <c r="C30" s="102"/>
      <c r="D30" s="96">
        <v>0</v>
      </c>
      <c r="E30" s="102"/>
      <c r="F30" s="97">
        <v>39880.300000000003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84578.08</v>
      </c>
      <c r="C31" s="102"/>
      <c r="D31" s="96">
        <v>0</v>
      </c>
      <c r="E31" s="102"/>
      <c r="F31" s="97">
        <v>84578.08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285966.18</v>
      </c>
      <c r="C32" s="102"/>
      <c r="D32" s="88">
        <v>0</v>
      </c>
      <c r="E32" s="102"/>
      <c r="F32" s="103">
        <v>285966.18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1106592.23</v>
      </c>
      <c r="C33" s="94"/>
      <c r="D33" s="77">
        <v>0</v>
      </c>
      <c r="E33" s="94"/>
      <c r="F33" s="77">
        <v>1106592.23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453287.81000000006</v>
      </c>
      <c r="C37" s="94"/>
      <c r="D37" s="105">
        <v>0</v>
      </c>
      <c r="E37" s="94"/>
      <c r="F37" s="105">
        <v>453287.81000000006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15.7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1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 ht="12.75" customHeight="1">
      <c r="A52" s="118" t="s">
        <v>50</v>
      </c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95" priority="6">
      <formula>$F32&lt;&gt;0</formula>
    </cfRule>
  </conditionalFormatting>
  <conditionalFormatting sqref="A21">
    <cfRule type="expression" dxfId="94" priority="5">
      <formula>$F21&lt;&gt;0</formula>
    </cfRule>
  </conditionalFormatting>
  <conditionalFormatting sqref="A46:F50">
    <cfRule type="expression" dxfId="93" priority="4">
      <formula>$F$21&lt;&gt;0</formula>
    </cfRule>
  </conditionalFormatting>
  <conditionalFormatting sqref="A45">
    <cfRule type="expression" dxfId="92" priority="3">
      <formula>$F$21&lt;&gt;0</formula>
    </cfRule>
  </conditionalFormatting>
  <conditionalFormatting sqref="A51">
    <cfRule type="expression" dxfId="91" priority="2">
      <formula>$F$32&lt;&gt;0</formula>
    </cfRule>
  </conditionalFormatting>
  <conditionalFormatting sqref="A52:F55">
    <cfRule type="expression" dxfId="9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80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'[17]Contact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4293711.25</v>
      </c>
      <c r="C10" s="76"/>
      <c r="D10" s="75">
        <v>159397.46</v>
      </c>
      <c r="E10" s="76"/>
      <c r="F10" s="77">
        <v>4453108.71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1572185.32</v>
      </c>
      <c r="C14" s="85"/>
      <c r="D14" s="86">
        <v>0</v>
      </c>
      <c r="E14" s="85"/>
      <c r="F14" s="84">
        <v>1572185.32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88109.119999999995</v>
      </c>
      <c r="C16" s="87"/>
      <c r="D16" s="88">
        <v>0</v>
      </c>
      <c r="E16" s="85"/>
      <c r="F16" s="89">
        <v>88109.119999999995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1660294.44</v>
      </c>
      <c r="C17" s="91"/>
      <c r="D17" s="92">
        <v>0</v>
      </c>
      <c r="E17" s="91"/>
      <c r="F17" s="92">
        <v>1660294.44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125189.51000000001</v>
      </c>
      <c r="E19" s="94"/>
      <c r="F19" s="97">
        <v>125189.51000000001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1660294.44</v>
      </c>
      <c r="C23" s="94"/>
      <c r="D23" s="77">
        <v>125189.51000000001</v>
      </c>
      <c r="E23" s="94"/>
      <c r="F23" s="77">
        <v>1785483.95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408823.72</v>
      </c>
      <c r="C27" s="101"/>
      <c r="D27" s="96">
        <v>0</v>
      </c>
      <c r="E27" s="101"/>
      <c r="F27" s="92">
        <v>408823.72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232320.46</v>
      </c>
      <c r="C28" s="101"/>
      <c r="D28" s="96">
        <v>0</v>
      </c>
      <c r="E28" s="101"/>
      <c r="F28" s="92">
        <v>232320.46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627481.98</v>
      </c>
      <c r="C29" s="101"/>
      <c r="D29" s="96">
        <v>0</v>
      </c>
      <c r="E29" s="101"/>
      <c r="F29" s="92">
        <v>627481.98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88665.32</v>
      </c>
      <c r="C30" s="102"/>
      <c r="D30" s="96">
        <v>0</v>
      </c>
      <c r="E30" s="102"/>
      <c r="F30" s="97">
        <v>88665.32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251489.59</v>
      </c>
      <c r="C31" s="102"/>
      <c r="D31" s="96">
        <v>0</v>
      </c>
      <c r="E31" s="102"/>
      <c r="F31" s="97">
        <v>251489.59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101112.79000000001</v>
      </c>
      <c r="E32" s="102"/>
      <c r="F32" s="103">
        <v>101112.79000000001</v>
      </c>
      <c r="G32" s="4" t="s">
        <v>51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1608781.07</v>
      </c>
      <c r="C33" s="94"/>
      <c r="D33" s="77">
        <v>101112.79000000001</v>
      </c>
      <c r="E33" s="94"/>
      <c r="F33" s="77">
        <v>1709893.86</v>
      </c>
      <c r="G33" s="4" t="s">
        <v>52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4345224.6199999992</v>
      </c>
      <c r="C37" s="94"/>
      <c r="D37" s="105">
        <v>183474.17999999996</v>
      </c>
      <c r="E37" s="94"/>
      <c r="F37" s="105">
        <v>4528698.8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14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 ht="12.75" customHeight="1">
      <c r="A52" s="121" t="s">
        <v>53</v>
      </c>
      <c r="B52" s="121"/>
      <c r="C52" s="121"/>
      <c r="D52" s="121"/>
      <c r="E52" s="121"/>
      <c r="F52" s="121"/>
      <c r="G52" s="109"/>
    </row>
    <row r="53" spans="1:7">
      <c r="A53" s="121"/>
      <c r="B53" s="121"/>
      <c r="C53" s="121"/>
      <c r="D53" s="121"/>
      <c r="E53" s="121"/>
      <c r="F53" s="121"/>
      <c r="G53" s="109"/>
    </row>
    <row r="54" spans="1:7">
      <c r="A54" s="121"/>
      <c r="B54" s="121"/>
      <c r="C54" s="121"/>
      <c r="D54" s="121"/>
      <c r="E54" s="121"/>
      <c r="F54" s="121"/>
      <c r="G54" s="109"/>
    </row>
    <row r="55" spans="1:7">
      <c r="A55" s="121"/>
      <c r="B55" s="121"/>
      <c r="C55" s="121"/>
      <c r="D55" s="121"/>
      <c r="E55" s="121"/>
      <c r="F55" s="121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89" priority="6">
      <formula>$F32&lt;&gt;0</formula>
    </cfRule>
  </conditionalFormatting>
  <conditionalFormatting sqref="A21">
    <cfRule type="expression" dxfId="88" priority="5">
      <formula>$F21&lt;&gt;0</formula>
    </cfRule>
  </conditionalFormatting>
  <conditionalFormatting sqref="A46:F50">
    <cfRule type="expression" dxfId="87" priority="4">
      <formula>$F$21&lt;&gt;0</formula>
    </cfRule>
  </conditionalFormatting>
  <conditionalFormatting sqref="A45">
    <cfRule type="expression" dxfId="86" priority="3">
      <formula>$F$21&lt;&gt;0</formula>
    </cfRule>
  </conditionalFormatting>
  <conditionalFormatting sqref="A51">
    <cfRule type="expression" dxfId="85" priority="2">
      <formula>$F$32&lt;&gt;0</formula>
    </cfRule>
  </conditionalFormatting>
  <conditionalFormatting sqref="A52:F55">
    <cfRule type="expression" dxfId="8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81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'[18]Contact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128483920.05</v>
      </c>
      <c r="C10" s="76"/>
      <c r="D10" s="75">
        <v>10359587</v>
      </c>
      <c r="E10" s="76"/>
      <c r="F10" s="77">
        <v>138843507.05000001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19888932.5</v>
      </c>
      <c r="C14" s="85"/>
      <c r="D14" s="86">
        <v>0</v>
      </c>
      <c r="E14" s="85"/>
      <c r="F14" s="84">
        <v>19888932.5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45911.090000000004</v>
      </c>
      <c r="C15" s="87"/>
      <c r="D15" s="86">
        <v>0</v>
      </c>
      <c r="E15" s="85"/>
      <c r="F15" s="84">
        <v>45911.090000000004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1047846.54</v>
      </c>
      <c r="C16" s="87"/>
      <c r="D16" s="88">
        <v>0</v>
      </c>
      <c r="E16" s="85"/>
      <c r="F16" s="89">
        <v>1047846.54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20982690.129999999</v>
      </c>
      <c r="C17" s="91"/>
      <c r="D17" s="92">
        <v>0</v>
      </c>
      <c r="E17" s="91"/>
      <c r="F17" s="92">
        <v>20982690.129999999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20982690.129999999</v>
      </c>
      <c r="C23" s="94"/>
      <c r="D23" s="77">
        <v>0</v>
      </c>
      <c r="E23" s="94"/>
      <c r="F23" s="77">
        <v>20982690.129999999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1945549.6</v>
      </c>
      <c r="C26" s="94"/>
      <c r="D26" s="96">
        <v>0</v>
      </c>
      <c r="E26" s="94"/>
      <c r="F26" s="97">
        <v>1945549.6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77714.289999999994</v>
      </c>
      <c r="C27" s="101"/>
      <c r="D27" s="96">
        <v>0</v>
      </c>
      <c r="E27" s="101"/>
      <c r="F27" s="92">
        <v>77714.289999999994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662428.73</v>
      </c>
      <c r="C28" s="101"/>
      <c r="D28" s="96">
        <v>0</v>
      </c>
      <c r="E28" s="101"/>
      <c r="F28" s="92">
        <v>662428.73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155523.24</v>
      </c>
      <c r="C30" s="102"/>
      <c r="D30" s="96">
        <v>0</v>
      </c>
      <c r="E30" s="102"/>
      <c r="F30" s="97">
        <v>155523.24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2567048.2799999998</v>
      </c>
      <c r="C32" s="102"/>
      <c r="D32" s="88">
        <v>0</v>
      </c>
      <c r="E32" s="102"/>
      <c r="F32" s="103">
        <v>2567048.2799999998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5408264.1400000006</v>
      </c>
      <c r="C33" s="94"/>
      <c r="D33" s="77">
        <v>0</v>
      </c>
      <c r="E33" s="94"/>
      <c r="F33" s="77">
        <v>5408264.1400000006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144058346.04000002</v>
      </c>
      <c r="C37" s="94"/>
      <c r="D37" s="105">
        <v>10359587</v>
      </c>
      <c r="E37" s="94"/>
      <c r="F37" s="105">
        <v>154417933.04000002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12.7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 t="s">
        <v>54</v>
      </c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83" priority="6">
      <formula>$F32&lt;&gt;0</formula>
    </cfRule>
  </conditionalFormatting>
  <conditionalFormatting sqref="A21">
    <cfRule type="expression" dxfId="82" priority="5">
      <formula>$F21&lt;&gt;0</formula>
    </cfRule>
  </conditionalFormatting>
  <conditionalFormatting sqref="A46:F50">
    <cfRule type="expression" dxfId="81" priority="4">
      <formula>$F$21&lt;&gt;0</formula>
    </cfRule>
  </conditionalFormatting>
  <conditionalFormatting sqref="A45">
    <cfRule type="expression" dxfId="80" priority="3">
      <formula>$F$21&lt;&gt;0</formula>
    </cfRule>
  </conditionalFormatting>
  <conditionalFormatting sqref="A51">
    <cfRule type="expression" dxfId="79" priority="2">
      <formula>$F$32&lt;&gt;0</formula>
    </cfRule>
  </conditionalFormatting>
  <conditionalFormatting sqref="A52:F55">
    <cfRule type="expression" dxfId="7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285156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28515625" style="1"/>
    <col min="15" max="15" width="12.28515625" style="1" customWidth="1"/>
    <col min="16" max="16384" width="12.28515625" style="1"/>
  </cols>
  <sheetData>
    <row r="1" spans="1:256">
      <c r="A1" s="124" t="s">
        <v>82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'[19]Contact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312609.09999999998</v>
      </c>
      <c r="C10" s="76"/>
      <c r="D10" s="75">
        <v>0</v>
      </c>
      <c r="E10" s="76"/>
      <c r="F10" s="77">
        <v>312609.09999999998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166800.57</v>
      </c>
      <c r="C14" s="85"/>
      <c r="D14" s="86">
        <v>0</v>
      </c>
      <c r="E14" s="85"/>
      <c r="F14" s="84">
        <v>166800.57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7898.76</v>
      </c>
      <c r="C15" s="87"/>
      <c r="D15" s="86">
        <v>0</v>
      </c>
      <c r="E15" s="85"/>
      <c r="F15" s="84">
        <v>7898.76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1934.54</v>
      </c>
      <c r="C16" s="87"/>
      <c r="D16" s="88">
        <v>0</v>
      </c>
      <c r="E16" s="85"/>
      <c r="F16" s="89">
        <v>1934.54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176633.87000000002</v>
      </c>
      <c r="C17" s="91"/>
      <c r="D17" s="92">
        <v>0</v>
      </c>
      <c r="E17" s="91"/>
      <c r="F17" s="92">
        <v>176633.87000000002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176633.87000000002</v>
      </c>
      <c r="C23" s="94"/>
      <c r="D23" s="77">
        <v>0</v>
      </c>
      <c r="E23" s="94"/>
      <c r="F23" s="77">
        <v>176633.87000000002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77142.12</v>
      </c>
      <c r="C30" s="102"/>
      <c r="D30" s="96">
        <v>0</v>
      </c>
      <c r="E30" s="102"/>
      <c r="F30" s="97">
        <v>77142.12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314427.27999999997</v>
      </c>
      <c r="C31" s="102"/>
      <c r="D31" s="96">
        <v>0</v>
      </c>
      <c r="E31" s="102"/>
      <c r="F31" s="97">
        <v>314427.27999999997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391569.39999999997</v>
      </c>
      <c r="C33" s="94"/>
      <c r="D33" s="77">
        <v>0</v>
      </c>
      <c r="E33" s="94"/>
      <c r="F33" s="77">
        <v>391569.39999999997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97673.57</v>
      </c>
      <c r="C37" s="94"/>
      <c r="D37" s="105">
        <v>0</v>
      </c>
      <c r="E37" s="94"/>
      <c r="F37" s="105">
        <v>97673.57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7.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77" priority="6">
      <formula>$F32&lt;&gt;0</formula>
    </cfRule>
  </conditionalFormatting>
  <conditionalFormatting sqref="A21">
    <cfRule type="expression" dxfId="76" priority="5">
      <formula>$F21&lt;&gt;0</formula>
    </cfRule>
  </conditionalFormatting>
  <conditionalFormatting sqref="A46:F50">
    <cfRule type="expression" dxfId="75" priority="4">
      <formula>$F$21&lt;&gt;0</formula>
    </cfRule>
  </conditionalFormatting>
  <conditionalFormatting sqref="A45">
    <cfRule type="expression" dxfId="74" priority="3">
      <formula>$F$21&lt;&gt;0</formula>
    </cfRule>
  </conditionalFormatting>
  <conditionalFormatting sqref="A51">
    <cfRule type="expression" dxfId="73" priority="2">
      <formula>$F$32&lt;&gt;0</formula>
    </cfRule>
  </conditionalFormatting>
  <conditionalFormatting sqref="A52:F55">
    <cfRule type="expression" dxfId="7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9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47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83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'[20]Contact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582040.43000000005</v>
      </c>
      <c r="C10" s="76"/>
      <c r="D10" s="75">
        <v>0</v>
      </c>
      <c r="E10" s="76"/>
      <c r="F10" s="77">
        <v>582040.43000000005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1059624.8</v>
      </c>
      <c r="C14" s="85"/>
      <c r="D14" s="86">
        <v>0</v>
      </c>
      <c r="E14" s="85"/>
      <c r="F14" s="84">
        <v>1059624.8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25884.01</v>
      </c>
      <c r="C15" s="87"/>
      <c r="D15" s="86">
        <v>0</v>
      </c>
      <c r="E15" s="85"/>
      <c r="F15" s="84">
        <v>25884.01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162817.76</v>
      </c>
      <c r="C16" s="87"/>
      <c r="D16" s="88">
        <v>0</v>
      </c>
      <c r="E16" s="85"/>
      <c r="F16" s="89">
        <v>162817.76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1248326.57</v>
      </c>
      <c r="C17" s="91"/>
      <c r="D17" s="92">
        <v>0</v>
      </c>
      <c r="E17" s="91"/>
      <c r="F17" s="92">
        <v>1248326.57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1248326.57</v>
      </c>
      <c r="C23" s="94"/>
      <c r="D23" s="77">
        <v>0</v>
      </c>
      <c r="E23" s="94"/>
      <c r="F23" s="77">
        <v>1248326.57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122370.75</v>
      </c>
      <c r="C27" s="101"/>
      <c r="D27" s="96">
        <v>0</v>
      </c>
      <c r="E27" s="101"/>
      <c r="F27" s="92">
        <v>122370.75</v>
      </c>
      <c r="G27" s="4" t="s">
        <v>55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1345372.42</v>
      </c>
      <c r="C28" s="101"/>
      <c r="D28" s="96">
        <v>0</v>
      </c>
      <c r="E28" s="101"/>
      <c r="F28" s="92">
        <v>1345372.42</v>
      </c>
      <c r="G28" s="4" t="s">
        <v>56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125271.71</v>
      </c>
      <c r="C29" s="101"/>
      <c r="D29" s="96">
        <v>0</v>
      </c>
      <c r="E29" s="101"/>
      <c r="F29" s="92">
        <v>125271.71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200447.49</v>
      </c>
      <c r="C30" s="102"/>
      <c r="D30" s="96">
        <v>0</v>
      </c>
      <c r="E30" s="102"/>
      <c r="F30" s="97">
        <v>200447.49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36904.629999999997</v>
      </c>
      <c r="C32" s="102"/>
      <c r="D32" s="88">
        <v>0</v>
      </c>
      <c r="E32" s="102"/>
      <c r="F32" s="103">
        <v>36904.629999999997</v>
      </c>
      <c r="G32" s="4" t="s">
        <v>57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1830366.9999999998</v>
      </c>
      <c r="C33" s="94"/>
      <c r="D33" s="77">
        <v>0</v>
      </c>
      <c r="E33" s="94"/>
      <c r="F33" s="77">
        <v>1830366.9999999998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2.3283064365386963E-10</v>
      </c>
      <c r="C37" s="94"/>
      <c r="D37" s="105">
        <v>0</v>
      </c>
      <c r="E37" s="94"/>
      <c r="F37" s="105">
        <v>2.3283064365386963E-10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8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12.7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 ht="12.75" customHeight="1">
      <c r="A52" s="118" t="s">
        <v>58</v>
      </c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71" priority="6">
      <formula>$F32&lt;&gt;0</formula>
    </cfRule>
  </conditionalFormatting>
  <conditionalFormatting sqref="A21">
    <cfRule type="expression" dxfId="70" priority="5">
      <formula>$F21&lt;&gt;0</formula>
    </cfRule>
  </conditionalFormatting>
  <conditionalFormatting sqref="A46:F50">
    <cfRule type="expression" dxfId="69" priority="4">
      <formula>$F$21&lt;&gt;0</formula>
    </cfRule>
  </conditionalFormatting>
  <conditionalFormatting sqref="A45">
    <cfRule type="expression" dxfId="68" priority="3">
      <formula>$F$21&lt;&gt;0</formula>
    </cfRule>
  </conditionalFormatting>
  <conditionalFormatting sqref="A51">
    <cfRule type="expression" dxfId="67" priority="2">
      <formula>$F$32&lt;&gt;0</formula>
    </cfRule>
  </conditionalFormatting>
  <conditionalFormatting sqref="A52:F55">
    <cfRule type="expression" dxfId="6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84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'[21]Contact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17152883.649999999</v>
      </c>
      <c r="C10" s="76"/>
      <c r="D10" s="75">
        <v>2166062.42</v>
      </c>
      <c r="E10" s="76"/>
      <c r="F10" s="77">
        <v>19318946.07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6247787.29</v>
      </c>
      <c r="C14" s="85"/>
      <c r="D14" s="86">
        <v>0</v>
      </c>
      <c r="E14" s="85"/>
      <c r="F14" s="84">
        <v>6247787.29</v>
      </c>
      <c r="G14" s="4">
        <v>6247787.29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25336.75</v>
      </c>
      <c r="C15" s="87"/>
      <c r="D15" s="86">
        <v>0</v>
      </c>
      <c r="E15" s="85"/>
      <c r="F15" s="84">
        <v>25336.75</v>
      </c>
      <c r="G15" s="4">
        <v>25336.75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70446.899999999994</v>
      </c>
      <c r="C16" s="87"/>
      <c r="D16" s="88">
        <v>0</v>
      </c>
      <c r="E16" s="85"/>
      <c r="F16" s="89">
        <v>70446.899999999994</v>
      </c>
      <c r="G16" s="4">
        <v>70446.899999999994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6343570.9400000004</v>
      </c>
      <c r="C17" s="91"/>
      <c r="D17" s="92">
        <v>0</v>
      </c>
      <c r="E17" s="91"/>
      <c r="F17" s="92">
        <v>6343570.9400000004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414717.37</v>
      </c>
      <c r="E19" s="94"/>
      <c r="F19" s="97">
        <v>414717.37</v>
      </c>
      <c r="G19" s="4">
        <v>414717.37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 t="s">
        <v>59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6343570.9400000004</v>
      </c>
      <c r="C23" s="94"/>
      <c r="D23" s="77">
        <v>414717.37</v>
      </c>
      <c r="E23" s="94"/>
      <c r="F23" s="77">
        <v>6758288.3100000005</v>
      </c>
      <c r="G23" s="4" t="s">
        <v>60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866737.57</v>
      </c>
      <c r="C28" s="101"/>
      <c r="D28" s="96">
        <v>0</v>
      </c>
      <c r="E28" s="101"/>
      <c r="F28" s="92">
        <v>866737.57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120556.13</v>
      </c>
      <c r="C29" s="101"/>
      <c r="D29" s="96">
        <v>0</v>
      </c>
      <c r="E29" s="101"/>
      <c r="F29" s="92">
        <v>120556.13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1035204.66</v>
      </c>
      <c r="C30" s="102"/>
      <c r="D30" s="96">
        <v>0</v>
      </c>
      <c r="E30" s="102"/>
      <c r="F30" s="97">
        <v>1035204.66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4246724.5</v>
      </c>
      <c r="C31" s="102"/>
      <c r="D31" s="96">
        <v>0</v>
      </c>
      <c r="E31" s="102"/>
      <c r="F31" s="97">
        <v>4246724.5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1295836</v>
      </c>
      <c r="C32" s="102"/>
      <c r="D32" s="88">
        <v>0</v>
      </c>
      <c r="E32" s="102"/>
      <c r="F32" s="103">
        <v>1295836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7565058.8599999994</v>
      </c>
      <c r="C33" s="94"/>
      <c r="D33" s="77">
        <v>0</v>
      </c>
      <c r="E33" s="94"/>
      <c r="F33" s="77">
        <v>7565058.8599999994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15931395.73</v>
      </c>
      <c r="C37" s="94"/>
      <c r="D37" s="105">
        <v>2580779.79</v>
      </c>
      <c r="E37" s="94"/>
      <c r="F37" s="105">
        <v>18512175.520000003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10.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14.2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 ht="12.75" customHeight="1">
      <c r="A52" s="118" t="s">
        <v>61</v>
      </c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65" priority="6">
      <formula>$F32&lt;&gt;0</formula>
    </cfRule>
  </conditionalFormatting>
  <conditionalFormatting sqref="A21">
    <cfRule type="expression" dxfId="64" priority="5">
      <formula>$F21&lt;&gt;0</formula>
    </cfRule>
  </conditionalFormatting>
  <conditionalFormatting sqref="A46:F50">
    <cfRule type="expression" dxfId="63" priority="4">
      <formula>$F$21&lt;&gt;0</formula>
    </cfRule>
  </conditionalFormatting>
  <conditionalFormatting sqref="A45">
    <cfRule type="expression" dxfId="62" priority="3">
      <formula>$F$21&lt;&gt;0</formula>
    </cfRule>
  </conditionalFormatting>
  <conditionalFormatting sqref="A51">
    <cfRule type="expression" dxfId="61" priority="2">
      <formula>$F$32&lt;&gt;0</formula>
    </cfRule>
  </conditionalFormatting>
  <conditionalFormatting sqref="A52:F55">
    <cfRule type="expression" dxfId="60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97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'[4]Contact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3474638.09</v>
      </c>
      <c r="C10" s="76"/>
      <c r="D10" s="75">
        <v>0</v>
      </c>
      <c r="E10" s="76"/>
      <c r="F10" s="77">
        <v>3474638.09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2532848</v>
      </c>
      <c r="C14" s="85"/>
      <c r="D14" s="86">
        <v>0</v>
      </c>
      <c r="E14" s="85"/>
      <c r="F14" s="84">
        <v>2532848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31775.78</v>
      </c>
      <c r="C15" s="87"/>
      <c r="D15" s="86">
        <v>0</v>
      </c>
      <c r="E15" s="85"/>
      <c r="F15" s="84">
        <v>31775.78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496625.35</v>
      </c>
      <c r="C16" s="87"/>
      <c r="D16" s="88">
        <v>0</v>
      </c>
      <c r="E16" s="85"/>
      <c r="F16" s="89">
        <v>496625.35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3061249.13</v>
      </c>
      <c r="C17" s="91"/>
      <c r="D17" s="92">
        <v>0</v>
      </c>
      <c r="E17" s="91"/>
      <c r="F17" s="92">
        <v>3061249.13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3061249.13</v>
      </c>
      <c r="C23" s="94"/>
      <c r="D23" s="77">
        <v>0</v>
      </c>
      <c r="E23" s="94"/>
      <c r="F23" s="77">
        <v>3061249.13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4227453.3600000003</v>
      </c>
      <c r="C26" s="94"/>
      <c r="D26" s="96">
        <v>0</v>
      </c>
      <c r="E26" s="94"/>
      <c r="F26" s="97">
        <v>4227453.3600000003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4570</v>
      </c>
      <c r="C27" s="101"/>
      <c r="D27" s="96">
        <v>0</v>
      </c>
      <c r="E27" s="101"/>
      <c r="F27" s="92">
        <v>4570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2144345.38</v>
      </c>
      <c r="C28" s="101"/>
      <c r="D28" s="96">
        <v>0</v>
      </c>
      <c r="E28" s="101"/>
      <c r="F28" s="92">
        <v>2144345.38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18075.310000000001</v>
      </c>
      <c r="C30" s="102"/>
      <c r="D30" s="96">
        <v>0</v>
      </c>
      <c r="E30" s="102"/>
      <c r="F30" s="97">
        <v>18075.310000000001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6394444.0499999998</v>
      </c>
      <c r="C33" s="94"/>
      <c r="D33" s="77">
        <v>0</v>
      </c>
      <c r="E33" s="94"/>
      <c r="F33" s="77">
        <v>6394444.0499999998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141443.16999999993</v>
      </c>
      <c r="C37" s="94"/>
      <c r="D37" s="105">
        <v>0</v>
      </c>
      <c r="E37" s="94"/>
      <c r="F37" s="105">
        <v>141443.16999999993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67" priority="6">
      <formula>$F32&lt;&gt;0</formula>
    </cfRule>
  </conditionalFormatting>
  <conditionalFormatting sqref="A21">
    <cfRule type="expression" dxfId="166" priority="5">
      <formula>$F21&lt;&gt;0</formula>
    </cfRule>
  </conditionalFormatting>
  <conditionalFormatting sqref="A46:F50">
    <cfRule type="expression" dxfId="165" priority="4">
      <formula>$F$21&lt;&gt;0</formula>
    </cfRule>
  </conditionalFormatting>
  <conditionalFormatting sqref="A45">
    <cfRule type="expression" dxfId="164" priority="3">
      <formula>$F$21&lt;&gt;0</formula>
    </cfRule>
  </conditionalFormatting>
  <conditionalFormatting sqref="A51">
    <cfRule type="expression" dxfId="163" priority="2">
      <formula>$F$32&lt;&gt;0</formula>
    </cfRule>
  </conditionalFormatting>
  <conditionalFormatting sqref="A52:F55">
    <cfRule type="expression" dxfId="16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85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'[22]Contact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2010607.44</v>
      </c>
      <c r="C10" s="76"/>
      <c r="D10" s="75">
        <v>667721.04</v>
      </c>
      <c r="E10" s="76"/>
      <c r="F10" s="77">
        <v>2678328.48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2401461.2599999998</v>
      </c>
      <c r="C14" s="85"/>
      <c r="D14" s="86">
        <v>0</v>
      </c>
      <c r="E14" s="85"/>
      <c r="F14" s="84">
        <v>2401461.2599999998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37908.92</v>
      </c>
      <c r="C15" s="87"/>
      <c r="D15" s="86">
        <v>0</v>
      </c>
      <c r="E15" s="85"/>
      <c r="F15" s="84">
        <v>37908.92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175404.99</v>
      </c>
      <c r="C16" s="87"/>
      <c r="D16" s="88">
        <v>0</v>
      </c>
      <c r="E16" s="85"/>
      <c r="F16" s="89">
        <v>175404.99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2614775.17</v>
      </c>
      <c r="C17" s="91"/>
      <c r="D17" s="92">
        <v>0</v>
      </c>
      <c r="E17" s="91"/>
      <c r="F17" s="92">
        <v>2614775.17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134649.35</v>
      </c>
      <c r="E19" s="94"/>
      <c r="F19" s="97">
        <v>134649.35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153138.76999999999</v>
      </c>
      <c r="E21" s="94"/>
      <c r="F21" s="97">
        <v>153138.76999999999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2614775.17</v>
      </c>
      <c r="C23" s="94"/>
      <c r="D23" s="77">
        <v>287788.12</v>
      </c>
      <c r="E23" s="94"/>
      <c r="F23" s="77">
        <v>2902563.29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12978.23</v>
      </c>
      <c r="C27" s="101"/>
      <c r="D27" s="96">
        <v>0</v>
      </c>
      <c r="E27" s="101"/>
      <c r="F27" s="92">
        <v>12978.23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826529.9800000001</v>
      </c>
      <c r="C28" s="101"/>
      <c r="D28" s="96">
        <v>0</v>
      </c>
      <c r="E28" s="101"/>
      <c r="F28" s="92">
        <v>826529.9800000001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2080</v>
      </c>
      <c r="C29" s="101"/>
      <c r="D29" s="96">
        <v>0</v>
      </c>
      <c r="E29" s="101"/>
      <c r="F29" s="92">
        <v>2080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119810.32</v>
      </c>
      <c r="C30" s="102"/>
      <c r="D30" s="96">
        <v>0</v>
      </c>
      <c r="E30" s="102"/>
      <c r="F30" s="97">
        <v>119810.32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234740.72</v>
      </c>
      <c r="C32" s="102"/>
      <c r="D32" s="88">
        <v>0</v>
      </c>
      <c r="E32" s="102"/>
      <c r="F32" s="103">
        <v>234740.72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1196139.25</v>
      </c>
      <c r="C33" s="94"/>
      <c r="D33" s="77">
        <v>0</v>
      </c>
      <c r="E33" s="94"/>
      <c r="F33" s="77">
        <v>1196139.25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3429243.3599999994</v>
      </c>
      <c r="C37" s="94"/>
      <c r="D37" s="105">
        <v>955509.16</v>
      </c>
      <c r="E37" s="94"/>
      <c r="F37" s="105">
        <v>4384752.5199999996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6.7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14.25" customHeight="1">
      <c r="G44" s="108"/>
    </row>
    <row r="45" spans="1:256">
      <c r="A45" s="5" t="s">
        <v>31</v>
      </c>
      <c r="G45" s="109"/>
    </row>
    <row r="46" spans="1:256" ht="12.75" customHeight="1">
      <c r="A46" s="118" t="s">
        <v>62</v>
      </c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 ht="12.75" customHeight="1">
      <c r="A52" s="118" t="s">
        <v>63</v>
      </c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59" priority="6">
      <formula>$F32&lt;&gt;0</formula>
    </cfRule>
  </conditionalFormatting>
  <conditionalFormatting sqref="A21">
    <cfRule type="expression" dxfId="58" priority="5">
      <formula>$F21&lt;&gt;0</formula>
    </cfRule>
  </conditionalFormatting>
  <conditionalFormatting sqref="A46:F50">
    <cfRule type="expression" dxfId="57" priority="4">
      <formula>$F$21&lt;&gt;0</formula>
    </cfRule>
  </conditionalFormatting>
  <conditionalFormatting sqref="A45">
    <cfRule type="expression" dxfId="56" priority="3">
      <formula>$F$21&lt;&gt;0</formula>
    </cfRule>
  </conditionalFormatting>
  <conditionalFormatting sqref="A51">
    <cfRule type="expression" dxfId="55" priority="2">
      <formula>$F$32&lt;&gt;0</formula>
    </cfRule>
  </conditionalFormatting>
  <conditionalFormatting sqref="A52:F55">
    <cfRule type="expression" dxfId="5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86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'[23]Contact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8588104.8100000005</v>
      </c>
      <c r="C10" s="76"/>
      <c r="D10" s="75">
        <v>321094.28000000003</v>
      </c>
      <c r="E10" s="76"/>
      <c r="F10" s="77">
        <v>8909199.0899999999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1786990.7400000002</v>
      </c>
      <c r="C14" s="85"/>
      <c r="D14" s="86">
        <v>0</v>
      </c>
      <c r="E14" s="85"/>
      <c r="F14" s="84">
        <v>1786990.7400000002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45018.79</v>
      </c>
      <c r="C15" s="87"/>
      <c r="D15" s="86">
        <v>0</v>
      </c>
      <c r="E15" s="85"/>
      <c r="F15" s="84">
        <v>45018.79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136483.92000000001</v>
      </c>
      <c r="C16" s="87"/>
      <c r="D16" s="88">
        <v>0</v>
      </c>
      <c r="E16" s="85"/>
      <c r="F16" s="89">
        <v>136483.92000000001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1968493.4500000002</v>
      </c>
      <c r="C17" s="91"/>
      <c r="D17" s="92">
        <v>0</v>
      </c>
      <c r="E17" s="91"/>
      <c r="F17" s="92">
        <v>1968493.4500000002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52385.59</v>
      </c>
      <c r="E19" s="94"/>
      <c r="F19" s="97">
        <v>52385.59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1968493.4500000002</v>
      </c>
      <c r="C23" s="94"/>
      <c r="D23" s="77">
        <v>52385.59</v>
      </c>
      <c r="E23" s="94"/>
      <c r="F23" s="77">
        <v>2020879.0400000003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212659.28</v>
      </c>
      <c r="C26" s="94"/>
      <c r="D26" s="96">
        <v>0</v>
      </c>
      <c r="E26" s="94"/>
      <c r="F26" s="97">
        <v>212659.28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442416.57</v>
      </c>
      <c r="C29" s="101"/>
      <c r="D29" s="96">
        <v>0</v>
      </c>
      <c r="E29" s="101"/>
      <c r="F29" s="92">
        <v>442416.57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1336324.76</v>
      </c>
      <c r="C30" s="102"/>
      <c r="D30" s="96">
        <v>0</v>
      </c>
      <c r="E30" s="102"/>
      <c r="F30" s="97">
        <v>1336324.76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1991400.6099999999</v>
      </c>
      <c r="C33" s="94"/>
      <c r="D33" s="77">
        <v>0</v>
      </c>
      <c r="E33" s="94"/>
      <c r="F33" s="77">
        <v>1991400.6099999999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8565197.6500000022</v>
      </c>
      <c r="C37" s="94"/>
      <c r="D37" s="105">
        <v>373479.87</v>
      </c>
      <c r="E37" s="94"/>
      <c r="F37" s="105">
        <v>8938677.5200000014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6.7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12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53" priority="6">
      <formula>$F32&lt;&gt;0</formula>
    </cfRule>
  </conditionalFormatting>
  <conditionalFormatting sqref="A21">
    <cfRule type="expression" dxfId="52" priority="5">
      <formula>$F21&lt;&gt;0</formula>
    </cfRule>
  </conditionalFormatting>
  <conditionalFormatting sqref="A46:F50">
    <cfRule type="expression" dxfId="51" priority="4">
      <formula>$F$21&lt;&gt;0</formula>
    </cfRule>
  </conditionalFormatting>
  <conditionalFormatting sqref="A45">
    <cfRule type="expression" dxfId="50" priority="3">
      <formula>$F$21&lt;&gt;0</formula>
    </cfRule>
  </conditionalFormatting>
  <conditionalFormatting sqref="A51">
    <cfRule type="expression" dxfId="49" priority="2">
      <formula>$F$32&lt;&gt;0</formula>
    </cfRule>
  </conditionalFormatting>
  <conditionalFormatting sqref="A52:F55">
    <cfRule type="expression" dxfId="4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87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128"/>
      <c r="B5" s="64"/>
      <c r="C5" s="64"/>
      <c r="D5" s="64"/>
      <c r="E5" s="65" t="s">
        <v>2</v>
      </c>
      <c r="F5" s="66" t="str">
        <f>'[24]Contact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543517.42000000004</v>
      </c>
      <c r="C10" s="76"/>
      <c r="D10" s="75">
        <v>0</v>
      </c>
      <c r="E10" s="76"/>
      <c r="F10" s="77">
        <v>543517.42000000004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1875582.86</v>
      </c>
      <c r="C14" s="85"/>
      <c r="D14" s="86">
        <v>0</v>
      </c>
      <c r="E14" s="85"/>
      <c r="F14" s="84">
        <v>1875582.86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11568.43</v>
      </c>
      <c r="C15" s="87"/>
      <c r="D15" s="86">
        <v>0</v>
      </c>
      <c r="E15" s="85"/>
      <c r="F15" s="84">
        <v>11568.43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296199.28000000003</v>
      </c>
      <c r="C16" s="87"/>
      <c r="D16" s="88">
        <v>0</v>
      </c>
      <c r="E16" s="85"/>
      <c r="F16" s="89">
        <v>296199.28000000003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2183350.5700000003</v>
      </c>
      <c r="C17" s="91"/>
      <c r="D17" s="92">
        <v>0</v>
      </c>
      <c r="E17" s="91"/>
      <c r="F17" s="92">
        <v>2183350.5700000003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2183350.5700000003</v>
      </c>
      <c r="C23" s="94"/>
      <c r="D23" s="77">
        <v>0</v>
      </c>
      <c r="E23" s="94"/>
      <c r="F23" s="77">
        <v>2183350.5700000003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0</v>
      </c>
      <c r="C30" s="102"/>
      <c r="D30" s="96">
        <v>0</v>
      </c>
      <c r="E30" s="102"/>
      <c r="F30" s="97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1913244.01</v>
      </c>
      <c r="C31" s="102"/>
      <c r="D31" s="96">
        <v>0</v>
      </c>
      <c r="E31" s="102"/>
      <c r="F31" s="97">
        <v>1913244.01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1913244.01</v>
      </c>
      <c r="C33" s="94"/>
      <c r="D33" s="77">
        <v>0</v>
      </c>
      <c r="E33" s="94"/>
      <c r="F33" s="77">
        <v>1913244.01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813623.98000000021</v>
      </c>
      <c r="C37" s="94"/>
      <c r="D37" s="105">
        <v>0</v>
      </c>
      <c r="E37" s="94"/>
      <c r="F37" s="105">
        <v>813623.98000000021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21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47" priority="6">
      <formula>$F32&lt;&gt;0</formula>
    </cfRule>
  </conditionalFormatting>
  <conditionalFormatting sqref="A21">
    <cfRule type="expression" dxfId="46" priority="5">
      <formula>$F21&lt;&gt;0</formula>
    </cfRule>
  </conditionalFormatting>
  <conditionalFormatting sqref="A46:F50">
    <cfRule type="expression" dxfId="45" priority="4">
      <formula>$F$21&lt;&gt;0</formula>
    </cfRule>
  </conditionalFormatting>
  <conditionalFormatting sqref="A45">
    <cfRule type="expression" dxfId="44" priority="3">
      <formula>$F$21&lt;&gt;0</formula>
    </cfRule>
  </conditionalFormatting>
  <conditionalFormatting sqref="A51">
    <cfRule type="expression" dxfId="43" priority="2">
      <formula>$F$32&lt;&gt;0</formula>
    </cfRule>
  </conditionalFormatting>
  <conditionalFormatting sqref="A52:F55">
    <cfRule type="expression" dxfId="4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88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'[25]Contact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4795104.59</v>
      </c>
      <c r="C10" s="76"/>
      <c r="D10" s="75">
        <v>0</v>
      </c>
      <c r="E10" s="76"/>
      <c r="F10" s="77">
        <v>4795104.59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1166615.53</v>
      </c>
      <c r="C14" s="85"/>
      <c r="D14" s="86">
        <v>0</v>
      </c>
      <c r="E14" s="85"/>
      <c r="F14" s="84">
        <v>1166615.53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14109.71</v>
      </c>
      <c r="C15" s="87"/>
      <c r="D15" s="86">
        <v>0</v>
      </c>
      <c r="E15" s="85"/>
      <c r="F15" s="84">
        <v>14109.71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85702.64</v>
      </c>
      <c r="C16" s="87"/>
      <c r="D16" s="88">
        <v>0</v>
      </c>
      <c r="E16" s="85"/>
      <c r="F16" s="89">
        <v>85702.64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1266427.8799999999</v>
      </c>
      <c r="C17" s="91"/>
      <c r="D17" s="92">
        <v>0</v>
      </c>
      <c r="E17" s="91"/>
      <c r="F17" s="92">
        <v>1266427.8799999999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1266427.8799999999</v>
      </c>
      <c r="C23" s="94"/>
      <c r="D23" s="77">
        <v>0</v>
      </c>
      <c r="E23" s="94"/>
      <c r="F23" s="77">
        <v>1266427.8799999999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764836.26</v>
      </c>
      <c r="C28" s="101"/>
      <c r="D28" s="96">
        <v>0</v>
      </c>
      <c r="E28" s="101"/>
      <c r="F28" s="92">
        <v>764836.26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449352.84</v>
      </c>
      <c r="C29" s="101"/>
      <c r="D29" s="96">
        <v>0</v>
      </c>
      <c r="E29" s="101"/>
      <c r="F29" s="92">
        <v>449352.84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21729.14</v>
      </c>
      <c r="C30" s="102"/>
      <c r="D30" s="96">
        <v>0</v>
      </c>
      <c r="E30" s="102"/>
      <c r="F30" s="97">
        <v>21729.14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1235918.24</v>
      </c>
      <c r="C33" s="94"/>
      <c r="D33" s="77">
        <v>0</v>
      </c>
      <c r="E33" s="94"/>
      <c r="F33" s="77">
        <v>1235918.24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4825614.2299999995</v>
      </c>
      <c r="C37" s="94"/>
      <c r="D37" s="105">
        <v>0</v>
      </c>
      <c r="E37" s="94"/>
      <c r="F37" s="105">
        <v>4825614.2299999995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20.2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41" priority="6">
      <formula>$F32&lt;&gt;0</formula>
    </cfRule>
  </conditionalFormatting>
  <conditionalFormatting sqref="A21">
    <cfRule type="expression" dxfId="40" priority="5">
      <formula>$F21&lt;&gt;0</formula>
    </cfRule>
  </conditionalFormatting>
  <conditionalFormatting sqref="A46:F50">
    <cfRule type="expression" dxfId="39" priority="4">
      <formula>$F$21&lt;&gt;0</formula>
    </cfRule>
  </conditionalFormatting>
  <conditionalFormatting sqref="A45">
    <cfRule type="expression" dxfId="38" priority="3">
      <formula>$F$21&lt;&gt;0</formula>
    </cfRule>
  </conditionalFormatting>
  <conditionalFormatting sqref="A51">
    <cfRule type="expression" dxfId="37" priority="2">
      <formula>$F$32&lt;&gt;0</formula>
    </cfRule>
  </conditionalFormatting>
  <conditionalFormatting sqref="A52:F55">
    <cfRule type="expression" dxfId="3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89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'[26]Contact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-892055.51</v>
      </c>
      <c r="C10" s="76"/>
      <c r="D10" s="75">
        <v>2016975.07</v>
      </c>
      <c r="E10" s="76"/>
      <c r="F10" s="77">
        <v>1124919.56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6669415.4199999999</v>
      </c>
      <c r="C14" s="85"/>
      <c r="D14" s="86">
        <v>0</v>
      </c>
      <c r="E14" s="85"/>
      <c r="F14" s="84">
        <v>6669415.4199999999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26617.58</v>
      </c>
      <c r="C15" s="87"/>
      <c r="D15" s="86">
        <v>0</v>
      </c>
      <c r="E15" s="85"/>
      <c r="F15" s="84">
        <v>26617.58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1049895.3500000001</v>
      </c>
      <c r="C16" s="87"/>
      <c r="D16" s="88">
        <v>0</v>
      </c>
      <c r="E16" s="85"/>
      <c r="F16" s="89">
        <v>1049895.3500000001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7745928.3499999996</v>
      </c>
      <c r="C17" s="91"/>
      <c r="D17" s="92">
        <v>0</v>
      </c>
      <c r="E17" s="91"/>
      <c r="F17" s="92">
        <v>7745928.3499999996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172244.42</v>
      </c>
      <c r="E19" s="94"/>
      <c r="F19" s="97">
        <v>172244.42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26017.15</v>
      </c>
      <c r="E21" s="94"/>
      <c r="F21" s="97">
        <v>26017.15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7745928.3499999996</v>
      </c>
      <c r="C23" s="94"/>
      <c r="D23" s="77">
        <v>198261.57</v>
      </c>
      <c r="E23" s="94"/>
      <c r="F23" s="77">
        <v>7944189.9199999999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269325.68</v>
      </c>
      <c r="C26" s="94"/>
      <c r="D26" s="96">
        <v>0</v>
      </c>
      <c r="E26" s="94"/>
      <c r="F26" s="97">
        <v>269325.68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156209.65</v>
      </c>
      <c r="C28" s="101"/>
      <c r="D28" s="96">
        <v>0</v>
      </c>
      <c r="E28" s="101"/>
      <c r="F28" s="92">
        <v>156209.65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89581.119999999995</v>
      </c>
      <c r="C29" s="101"/>
      <c r="D29" s="96">
        <v>0</v>
      </c>
      <c r="E29" s="101"/>
      <c r="F29" s="92">
        <v>89581.119999999995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61852.14</v>
      </c>
      <c r="C30" s="102"/>
      <c r="D30" s="96">
        <v>0</v>
      </c>
      <c r="E30" s="102"/>
      <c r="F30" s="97">
        <v>61852.14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1216076.74</v>
      </c>
      <c r="C31" s="102"/>
      <c r="D31" s="96">
        <v>0</v>
      </c>
      <c r="E31" s="102"/>
      <c r="F31" s="97">
        <v>1216076.74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1793045.33</v>
      </c>
      <c r="C33" s="94"/>
      <c r="D33" s="77">
        <v>0</v>
      </c>
      <c r="E33" s="94"/>
      <c r="F33" s="77">
        <v>1793045.33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2089877.75</v>
      </c>
      <c r="C35" s="85"/>
      <c r="D35" s="86">
        <v>0</v>
      </c>
      <c r="E35" s="85"/>
      <c r="F35" s="84">
        <v>2089877.75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2970949.76</v>
      </c>
      <c r="C37" s="94"/>
      <c r="D37" s="105">
        <v>2215236.64</v>
      </c>
      <c r="E37" s="94"/>
      <c r="F37" s="105">
        <v>5186186.4000000004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6.7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 t="s">
        <v>64</v>
      </c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35" priority="6">
      <formula>$F32&lt;&gt;0</formula>
    </cfRule>
  </conditionalFormatting>
  <conditionalFormatting sqref="A21">
    <cfRule type="expression" dxfId="34" priority="5">
      <formula>$F21&lt;&gt;0</formula>
    </cfRule>
  </conditionalFormatting>
  <conditionalFormatting sqref="A46:F50">
    <cfRule type="expression" dxfId="33" priority="4">
      <formula>$F$21&lt;&gt;0</formula>
    </cfRule>
  </conditionalFormatting>
  <conditionalFormatting sqref="A45">
    <cfRule type="expression" dxfId="32" priority="3">
      <formula>$F$21&lt;&gt;0</formula>
    </cfRule>
  </conditionalFormatting>
  <conditionalFormatting sqref="A51">
    <cfRule type="expression" dxfId="31" priority="2">
      <formula>$F$32&lt;&gt;0</formula>
    </cfRule>
  </conditionalFormatting>
  <conditionalFormatting sqref="A52:F55">
    <cfRule type="expression" dxfId="30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90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'[27]Contact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7668979.2800000003</v>
      </c>
      <c r="C10" s="76"/>
      <c r="D10" s="75">
        <v>959694.65</v>
      </c>
      <c r="E10" s="76"/>
      <c r="F10" s="77">
        <v>8628673.9299999997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2858298.58</v>
      </c>
      <c r="C14" s="85"/>
      <c r="D14" s="86">
        <v>0</v>
      </c>
      <c r="E14" s="85"/>
      <c r="F14" s="84">
        <v>2858298.58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151238.03</v>
      </c>
      <c r="C16" s="87"/>
      <c r="D16" s="88">
        <v>0</v>
      </c>
      <c r="E16" s="85"/>
      <c r="F16" s="89">
        <v>151238.03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3009536.61</v>
      </c>
      <c r="C17" s="91"/>
      <c r="D17" s="92">
        <v>0</v>
      </c>
      <c r="E17" s="91"/>
      <c r="F17" s="92">
        <v>3009536.61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3009536.61</v>
      </c>
      <c r="C23" s="94"/>
      <c r="D23" s="77">
        <v>0</v>
      </c>
      <c r="E23" s="94"/>
      <c r="F23" s="77">
        <v>3009536.61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19735.59</v>
      </c>
      <c r="C26" s="94"/>
      <c r="D26" s="96">
        <v>0</v>
      </c>
      <c r="E26" s="94"/>
      <c r="F26" s="97">
        <v>19735.59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627634.82999999996</v>
      </c>
      <c r="C27" s="101"/>
      <c r="D27" s="96">
        <v>1796.25</v>
      </c>
      <c r="E27" s="101"/>
      <c r="F27" s="92">
        <v>629431.07999999996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244</v>
      </c>
      <c r="C28" s="101"/>
      <c r="D28" s="96">
        <v>0</v>
      </c>
      <c r="E28" s="101"/>
      <c r="F28" s="92">
        <v>244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87029.95</v>
      </c>
      <c r="C29" s="101"/>
      <c r="D29" s="96">
        <v>0</v>
      </c>
      <c r="E29" s="101"/>
      <c r="F29" s="92">
        <v>87029.95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0</v>
      </c>
      <c r="C30" s="102"/>
      <c r="D30" s="96">
        <v>0</v>
      </c>
      <c r="E30" s="102"/>
      <c r="F30" s="97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734644.36999999988</v>
      </c>
      <c r="C33" s="94"/>
      <c r="D33" s="77">
        <v>1796.25</v>
      </c>
      <c r="E33" s="94"/>
      <c r="F33" s="77">
        <v>736440.61999999988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1018467.5</v>
      </c>
      <c r="C35" s="85"/>
      <c r="D35" s="86">
        <v>0</v>
      </c>
      <c r="E35" s="85"/>
      <c r="F35" s="84">
        <v>1018467.5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8925404.0200000014</v>
      </c>
      <c r="C37" s="94"/>
      <c r="D37" s="105">
        <v>957898.4</v>
      </c>
      <c r="E37" s="94"/>
      <c r="F37" s="105">
        <v>9883302.4199999999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7.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29" priority="6">
      <formula>$F32&lt;&gt;0</formula>
    </cfRule>
  </conditionalFormatting>
  <conditionalFormatting sqref="A21">
    <cfRule type="expression" dxfId="28" priority="5">
      <formula>$F21&lt;&gt;0</formula>
    </cfRule>
  </conditionalFormatting>
  <conditionalFormatting sqref="A46:F50">
    <cfRule type="expression" dxfId="27" priority="4">
      <formula>$F$21&lt;&gt;0</formula>
    </cfRule>
  </conditionalFormatting>
  <conditionalFormatting sqref="A45">
    <cfRule type="expression" dxfId="26" priority="3">
      <formula>$F$21&lt;&gt;0</formula>
    </cfRule>
  </conditionalFormatting>
  <conditionalFormatting sqref="A51">
    <cfRule type="expression" dxfId="25" priority="2">
      <formula>$F$32&lt;&gt;0</formula>
    </cfRule>
  </conditionalFormatting>
  <conditionalFormatting sqref="A52:F55">
    <cfRule type="expression" dxfId="24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91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'[28]Contact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3979143.45</v>
      </c>
      <c r="C10" s="76"/>
      <c r="D10" s="75">
        <v>1948564.8</v>
      </c>
      <c r="E10" s="76"/>
      <c r="F10" s="77">
        <v>5927708.25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2908462</v>
      </c>
      <c r="C14" s="85"/>
      <c r="D14" s="86">
        <v>0</v>
      </c>
      <c r="E14" s="85"/>
      <c r="F14" s="84">
        <v>2908462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27418</v>
      </c>
      <c r="C15" s="87"/>
      <c r="D15" s="86">
        <v>0</v>
      </c>
      <c r="E15" s="85"/>
      <c r="F15" s="84">
        <v>27418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318646</v>
      </c>
      <c r="C16" s="87"/>
      <c r="D16" s="88">
        <v>0</v>
      </c>
      <c r="E16" s="85"/>
      <c r="F16" s="89">
        <v>318646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3254526</v>
      </c>
      <c r="C17" s="91"/>
      <c r="D17" s="92">
        <v>0</v>
      </c>
      <c r="E17" s="91"/>
      <c r="F17" s="92">
        <v>3254526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109072.2</v>
      </c>
      <c r="E19" s="94"/>
      <c r="F19" s="97">
        <v>109072.2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3254526</v>
      </c>
      <c r="C23" s="94"/>
      <c r="D23" s="77">
        <v>109072.2</v>
      </c>
      <c r="E23" s="94"/>
      <c r="F23" s="77">
        <v>3363598.2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96345.919999999998</v>
      </c>
      <c r="C26" s="94"/>
      <c r="D26" s="96">
        <v>0</v>
      </c>
      <c r="E26" s="94"/>
      <c r="F26" s="97">
        <v>96345.919999999998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564878.70999999985</v>
      </c>
      <c r="C27" s="101"/>
      <c r="D27" s="96">
        <v>0</v>
      </c>
      <c r="E27" s="101"/>
      <c r="F27" s="92">
        <v>564878.70999999985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2679732.2900000005</v>
      </c>
      <c r="C28" s="101"/>
      <c r="D28" s="96">
        <v>0</v>
      </c>
      <c r="E28" s="101"/>
      <c r="F28" s="92">
        <v>2679732.2900000005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149191.49000000002</v>
      </c>
      <c r="C29" s="101"/>
      <c r="D29" s="96">
        <v>0</v>
      </c>
      <c r="E29" s="101"/>
      <c r="F29" s="92">
        <v>149191.49000000002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264004.96000000002</v>
      </c>
      <c r="C30" s="102"/>
      <c r="D30" s="96">
        <v>0</v>
      </c>
      <c r="E30" s="102"/>
      <c r="F30" s="97">
        <v>264004.96000000002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93549.53</v>
      </c>
      <c r="C31" s="102"/>
      <c r="D31" s="96">
        <v>0</v>
      </c>
      <c r="E31" s="102"/>
      <c r="F31" s="97">
        <v>93549.53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236.5</v>
      </c>
      <c r="C32" s="102"/>
      <c r="D32" s="88">
        <v>0</v>
      </c>
      <c r="E32" s="102"/>
      <c r="F32" s="103">
        <v>236.5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3847939.4000000004</v>
      </c>
      <c r="C33" s="94"/>
      <c r="D33" s="77">
        <v>0</v>
      </c>
      <c r="E33" s="94"/>
      <c r="F33" s="77">
        <v>3847939.4000000004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347853.05</v>
      </c>
      <c r="C35" s="85"/>
      <c r="D35" s="86">
        <v>0</v>
      </c>
      <c r="E35" s="85"/>
      <c r="F35" s="84">
        <v>347853.05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3037877</v>
      </c>
      <c r="C37" s="94"/>
      <c r="D37" s="105">
        <v>2057637</v>
      </c>
      <c r="E37" s="94"/>
      <c r="F37" s="105">
        <v>5095513.9999999991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10.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 t="s">
        <v>65</v>
      </c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23" priority="6">
      <formula>$F32&lt;&gt;0</formula>
    </cfRule>
  </conditionalFormatting>
  <conditionalFormatting sqref="A21">
    <cfRule type="expression" dxfId="22" priority="5">
      <formula>$F21&lt;&gt;0</formula>
    </cfRule>
  </conditionalFormatting>
  <conditionalFormatting sqref="A46:F50">
    <cfRule type="expression" dxfId="21" priority="4">
      <formula>$F$21&lt;&gt;0</formula>
    </cfRule>
  </conditionalFormatting>
  <conditionalFormatting sqref="A45">
    <cfRule type="expression" dxfId="20" priority="3">
      <formula>$F$21&lt;&gt;0</formula>
    </cfRule>
  </conditionalFormatting>
  <conditionalFormatting sqref="A51">
    <cfRule type="expression" dxfId="19" priority="2">
      <formula>$F$32&lt;&gt;0</formula>
    </cfRule>
  </conditionalFormatting>
  <conditionalFormatting sqref="A52:F55">
    <cfRule type="expression" dxfId="18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92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'[29]Contact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714888.27</v>
      </c>
      <c r="C10" s="76"/>
      <c r="D10" s="75">
        <v>0</v>
      </c>
      <c r="E10" s="76"/>
      <c r="F10" s="77">
        <v>714888.27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276578.42</v>
      </c>
      <c r="C14" s="85"/>
      <c r="D14" s="86">
        <v>0</v>
      </c>
      <c r="E14" s="85"/>
      <c r="F14" s="84">
        <v>276578.42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26650.63</v>
      </c>
      <c r="C15" s="87"/>
      <c r="D15" s="86">
        <v>0</v>
      </c>
      <c r="E15" s="85"/>
      <c r="F15" s="84">
        <v>26650.63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32198.04</v>
      </c>
      <c r="C16" s="87"/>
      <c r="D16" s="88">
        <v>0</v>
      </c>
      <c r="E16" s="85"/>
      <c r="F16" s="89">
        <v>32198.04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335427.08999999997</v>
      </c>
      <c r="C17" s="91"/>
      <c r="D17" s="92">
        <v>0</v>
      </c>
      <c r="E17" s="91"/>
      <c r="F17" s="92">
        <v>335427.08999999997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9059.5</v>
      </c>
      <c r="C19" s="94"/>
      <c r="D19" s="96">
        <v>0</v>
      </c>
      <c r="E19" s="94"/>
      <c r="F19" s="97">
        <v>9059.5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344486.58999999997</v>
      </c>
      <c r="C23" s="94"/>
      <c r="D23" s="77">
        <v>0</v>
      </c>
      <c r="E23" s="94"/>
      <c r="F23" s="77">
        <v>344486.58999999997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310799.58999999997</v>
      </c>
      <c r="C29" s="101"/>
      <c r="D29" s="96">
        <v>0</v>
      </c>
      <c r="E29" s="101"/>
      <c r="F29" s="92">
        <v>310799.58999999997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28762.280000000002</v>
      </c>
      <c r="C30" s="102"/>
      <c r="D30" s="96">
        <v>0</v>
      </c>
      <c r="E30" s="102"/>
      <c r="F30" s="97">
        <v>28762.280000000002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249419.09000000003</v>
      </c>
      <c r="C32" s="102"/>
      <c r="D32" s="88">
        <v>0</v>
      </c>
      <c r="E32" s="102"/>
      <c r="F32" s="103">
        <v>249419.09000000003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588980.96</v>
      </c>
      <c r="C33" s="94"/>
      <c r="D33" s="77">
        <v>0</v>
      </c>
      <c r="E33" s="94"/>
      <c r="F33" s="77">
        <v>588980.96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470393.89999999991</v>
      </c>
      <c r="C37" s="94"/>
      <c r="D37" s="105">
        <v>0</v>
      </c>
      <c r="E37" s="94"/>
      <c r="F37" s="105">
        <v>470393.89999999991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7.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 ht="12.75" customHeight="1">
      <c r="A52" s="118" t="s">
        <v>66</v>
      </c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7" priority="6">
      <formula>$F32&lt;&gt;0</formula>
    </cfRule>
  </conditionalFormatting>
  <conditionalFormatting sqref="A21">
    <cfRule type="expression" dxfId="16" priority="5">
      <formula>$F21&lt;&gt;0</formula>
    </cfRule>
  </conditionalFormatting>
  <conditionalFormatting sqref="A46:F50">
    <cfRule type="expression" dxfId="15" priority="4">
      <formula>$F$21&lt;&gt;0</formula>
    </cfRule>
  </conditionalFormatting>
  <conditionalFormatting sqref="A45">
    <cfRule type="expression" dxfId="14" priority="3">
      <formula>$F$21&lt;&gt;0</formula>
    </cfRule>
  </conditionalFormatting>
  <conditionalFormatting sqref="A51">
    <cfRule type="expression" dxfId="13" priority="2">
      <formula>$F$32&lt;&gt;0</formula>
    </cfRule>
  </conditionalFormatting>
  <conditionalFormatting sqref="A52:F55">
    <cfRule type="expression" dxfId="12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93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'[30]Contact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10251086.220000001</v>
      </c>
      <c r="C10" s="76"/>
      <c r="D10" s="75">
        <v>0</v>
      </c>
      <c r="E10" s="76"/>
      <c r="F10" s="77">
        <v>10251086.220000001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3078235.02</v>
      </c>
      <c r="C14" s="85"/>
      <c r="D14" s="86">
        <v>0</v>
      </c>
      <c r="E14" s="85"/>
      <c r="F14" s="84">
        <v>3078235.02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30914.52</v>
      </c>
      <c r="C15" s="87"/>
      <c r="D15" s="86">
        <v>0</v>
      </c>
      <c r="E15" s="85"/>
      <c r="F15" s="84">
        <v>30914.52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9969.42</v>
      </c>
      <c r="C16" s="87"/>
      <c r="D16" s="88">
        <v>0</v>
      </c>
      <c r="E16" s="85"/>
      <c r="F16" s="89">
        <v>9969.42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3119118.96</v>
      </c>
      <c r="C17" s="91"/>
      <c r="D17" s="92">
        <v>0</v>
      </c>
      <c r="E17" s="91"/>
      <c r="F17" s="92">
        <v>3119118.96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3119118.96</v>
      </c>
      <c r="C23" s="94"/>
      <c r="D23" s="77">
        <v>0</v>
      </c>
      <c r="E23" s="94"/>
      <c r="F23" s="77">
        <v>3119118.96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3298510.73</v>
      </c>
      <c r="C28" s="101"/>
      <c r="D28" s="96">
        <v>0</v>
      </c>
      <c r="E28" s="101"/>
      <c r="F28" s="92">
        <v>3298510.73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0</v>
      </c>
      <c r="C30" s="102"/>
      <c r="D30" s="96">
        <v>0</v>
      </c>
      <c r="E30" s="102"/>
      <c r="F30" s="97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51352.58</v>
      </c>
      <c r="C32" s="102"/>
      <c r="D32" s="88">
        <v>0</v>
      </c>
      <c r="E32" s="102"/>
      <c r="F32" s="103">
        <v>51352.58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3349863.31</v>
      </c>
      <c r="C33" s="94"/>
      <c r="D33" s="77">
        <v>0</v>
      </c>
      <c r="E33" s="94"/>
      <c r="F33" s="77">
        <v>3349863.31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1061494.5</v>
      </c>
      <c r="C35" s="85"/>
      <c r="D35" s="86">
        <v>0</v>
      </c>
      <c r="E35" s="85"/>
      <c r="F35" s="84">
        <v>1061494.5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8958847.3699999992</v>
      </c>
      <c r="C37" s="94"/>
      <c r="D37" s="105">
        <v>0</v>
      </c>
      <c r="E37" s="94"/>
      <c r="F37" s="105">
        <v>8958847.3699999992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5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 ht="12.75" customHeight="1">
      <c r="A52" s="118" t="s">
        <v>67</v>
      </c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" priority="6">
      <formula>$F32&lt;&gt;0</formula>
    </cfRule>
  </conditionalFormatting>
  <conditionalFormatting sqref="A21">
    <cfRule type="expression" dxfId="10" priority="5">
      <formula>$F21&lt;&gt;0</formula>
    </cfRule>
  </conditionalFormatting>
  <conditionalFormatting sqref="A46:F50">
    <cfRule type="expression" dxfId="9" priority="4">
      <formula>$F$21&lt;&gt;0</formula>
    </cfRule>
  </conditionalFormatting>
  <conditionalFormatting sqref="A45">
    <cfRule type="expression" dxfId="8" priority="3">
      <formula>$F$21&lt;&gt;0</formula>
    </cfRule>
  </conditionalFormatting>
  <conditionalFormatting sqref="A51">
    <cfRule type="expression" dxfId="7" priority="2">
      <formula>$F$32&lt;&gt;0</formula>
    </cfRule>
  </conditionalFormatting>
  <conditionalFormatting sqref="A52:F55">
    <cfRule type="expression" dxfId="6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94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'[31]Contact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18399863.219999999</v>
      </c>
      <c r="C10" s="76"/>
      <c r="D10" s="75">
        <v>305164.01</v>
      </c>
      <c r="E10" s="76"/>
      <c r="F10" s="77">
        <v>18705027.23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5663093.9799999995</v>
      </c>
      <c r="C14" s="85"/>
      <c r="D14" s="86">
        <v>0</v>
      </c>
      <c r="E14" s="85"/>
      <c r="F14" s="84">
        <v>5663093.9799999995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27480.59</v>
      </c>
      <c r="C15" s="87"/>
      <c r="D15" s="86">
        <v>0</v>
      </c>
      <c r="E15" s="85"/>
      <c r="F15" s="84">
        <v>27480.59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109357.29</v>
      </c>
      <c r="C16" s="87"/>
      <c r="D16" s="88">
        <v>0</v>
      </c>
      <c r="E16" s="85"/>
      <c r="F16" s="89">
        <v>109357.29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5799931.8599999994</v>
      </c>
      <c r="C17" s="91"/>
      <c r="D17" s="92">
        <v>0</v>
      </c>
      <c r="E17" s="91"/>
      <c r="F17" s="92">
        <v>5799931.8599999994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162143.37</v>
      </c>
      <c r="E19" s="94"/>
      <c r="F19" s="97">
        <v>162143.37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5799931.8599999994</v>
      </c>
      <c r="C23" s="94"/>
      <c r="D23" s="77">
        <v>162143.37</v>
      </c>
      <c r="E23" s="94"/>
      <c r="F23" s="77">
        <v>5962075.2299999995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387623.03</v>
      </c>
      <c r="C26" s="94"/>
      <c r="D26" s="96">
        <v>0</v>
      </c>
      <c r="E26" s="94"/>
      <c r="F26" s="97">
        <v>387623.03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1521010.61</v>
      </c>
      <c r="C27" s="101"/>
      <c r="D27" s="96">
        <v>0</v>
      </c>
      <c r="E27" s="101"/>
      <c r="F27" s="92">
        <v>1521010.61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115">
        <v>1997456.18</v>
      </c>
      <c r="C28" s="101"/>
      <c r="D28" s="96">
        <v>0</v>
      </c>
      <c r="E28" s="101"/>
      <c r="F28" s="92">
        <v>1997456.18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1698920.03</v>
      </c>
      <c r="C29" s="101"/>
      <c r="D29" s="96">
        <v>0</v>
      </c>
      <c r="E29" s="101"/>
      <c r="F29" s="92">
        <v>1698920.03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0</v>
      </c>
      <c r="C30" s="102"/>
      <c r="D30" s="96">
        <v>0</v>
      </c>
      <c r="E30" s="102"/>
      <c r="F30" s="97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5605009.8500000006</v>
      </c>
      <c r="C33" s="94"/>
      <c r="D33" s="77">
        <v>0</v>
      </c>
      <c r="E33" s="94"/>
      <c r="F33" s="77">
        <v>5605009.8500000006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18594785.229999997</v>
      </c>
      <c r="C37" s="94"/>
      <c r="D37" s="105">
        <v>467307.38</v>
      </c>
      <c r="E37" s="94"/>
      <c r="F37" s="105">
        <v>19062092.609999999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20.2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5" priority="6">
      <formula>$F32&lt;&gt;0</formula>
    </cfRule>
  </conditionalFormatting>
  <conditionalFormatting sqref="A21">
    <cfRule type="expression" dxfId="4" priority="5">
      <formula>$F21&lt;&gt;0</formula>
    </cfRule>
  </conditionalFormatting>
  <conditionalFormatting sqref="A46:F50">
    <cfRule type="expression" dxfId="3" priority="4">
      <formula>$F$21&lt;&gt;0</formula>
    </cfRule>
  </conditionalFormatting>
  <conditionalFormatting sqref="A45">
    <cfRule type="expression" dxfId="2" priority="3">
      <formula>$F$21&lt;&gt;0</formula>
    </cfRule>
  </conditionalFormatting>
  <conditionalFormatting sqref="A51">
    <cfRule type="expression" dxfId="1" priority="2">
      <formula>$F$32&lt;&gt;0</formula>
    </cfRule>
  </conditionalFormatting>
  <conditionalFormatting sqref="A52:F55">
    <cfRule type="expression" dxfId="0" priority="1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68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'[5]Contact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8055254.6799999997</v>
      </c>
      <c r="C10" s="76"/>
      <c r="D10" s="75">
        <v>5854.98</v>
      </c>
      <c r="E10" s="76"/>
      <c r="F10" s="77">
        <v>8061109.6600000001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9982511</v>
      </c>
      <c r="C14" s="85"/>
      <c r="D14" s="86">
        <v>0</v>
      </c>
      <c r="E14" s="85"/>
      <c r="F14" s="84">
        <v>9982511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638790</v>
      </c>
      <c r="C16" s="87"/>
      <c r="D16" s="88">
        <v>0</v>
      </c>
      <c r="E16" s="85"/>
      <c r="F16" s="89">
        <v>638790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10621301</v>
      </c>
      <c r="C17" s="91"/>
      <c r="D17" s="92">
        <v>0</v>
      </c>
      <c r="E17" s="91"/>
      <c r="F17" s="92">
        <v>10621301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10621301</v>
      </c>
      <c r="C23" s="94"/>
      <c r="D23" s="77">
        <v>0</v>
      </c>
      <c r="E23" s="94"/>
      <c r="F23" s="77">
        <v>10621301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2187855.4300000002</v>
      </c>
      <c r="C26" s="94"/>
      <c r="D26" s="96">
        <v>0</v>
      </c>
      <c r="E26" s="94"/>
      <c r="F26" s="97">
        <v>2187855.4300000002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707140</v>
      </c>
      <c r="C27" s="101"/>
      <c r="D27" s="96">
        <v>0</v>
      </c>
      <c r="E27" s="101"/>
      <c r="F27" s="92">
        <v>707140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0</v>
      </c>
      <c r="E28" s="101"/>
      <c r="F28" s="92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/>
      <c r="C29" s="101"/>
      <c r="D29" s="96">
        <v>0</v>
      </c>
      <c r="E29" s="101"/>
      <c r="F29" s="92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1371831.37</v>
      </c>
      <c r="C30" s="102"/>
      <c r="D30" s="96">
        <v>0</v>
      </c>
      <c r="E30" s="102"/>
      <c r="F30" s="97">
        <v>1371831.37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4266826.8000000007</v>
      </c>
      <c r="C33" s="94"/>
      <c r="D33" s="77">
        <v>0</v>
      </c>
      <c r="E33" s="94"/>
      <c r="F33" s="77">
        <v>4266826.8000000007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2939857</v>
      </c>
      <c r="C35" s="85"/>
      <c r="D35" s="86">
        <v>0</v>
      </c>
      <c r="E35" s="85"/>
      <c r="F35" s="84">
        <v>2939857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11469871.879999999</v>
      </c>
      <c r="C37" s="94"/>
      <c r="D37" s="105">
        <v>5854.98</v>
      </c>
      <c r="E37" s="94"/>
      <c r="F37" s="105">
        <v>11475726.859999999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8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61" priority="6">
      <formula>$F32&lt;&gt;0</formula>
    </cfRule>
  </conditionalFormatting>
  <conditionalFormatting sqref="A21">
    <cfRule type="expression" dxfId="160" priority="5">
      <formula>$F21&lt;&gt;0</formula>
    </cfRule>
  </conditionalFormatting>
  <conditionalFormatting sqref="A46:F50">
    <cfRule type="expression" dxfId="159" priority="4">
      <formula>$F$21&lt;&gt;0</formula>
    </cfRule>
  </conditionalFormatting>
  <conditionalFormatting sqref="A45">
    <cfRule type="expression" dxfId="158" priority="3">
      <formula>$F$21&lt;&gt;0</formula>
    </cfRule>
  </conditionalFormatting>
  <conditionalFormatting sqref="A51">
    <cfRule type="expression" dxfId="157" priority="2">
      <formula>$F$32&lt;&gt;0</formula>
    </cfRule>
  </conditionalFormatting>
  <conditionalFormatting sqref="A52:F55">
    <cfRule type="expression" dxfId="156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98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19"/>
    </row>
    <row r="5" spans="1:256" ht="14.1" customHeight="1">
      <c r="A5" s="64"/>
      <c r="B5" s="64"/>
      <c r="C5" s="64"/>
      <c r="D5" s="64"/>
      <c r="E5" s="65" t="s">
        <v>2</v>
      </c>
      <c r="F5" s="66" t="str">
        <f>'[6]Contact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509991.69</v>
      </c>
      <c r="C10" s="76"/>
      <c r="D10" s="75">
        <v>556727.44999999995</v>
      </c>
      <c r="E10" s="76"/>
      <c r="F10" s="77">
        <v>1066719.1399999999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1524036.44</v>
      </c>
      <c r="C14" s="85"/>
      <c r="D14" s="86">
        <v>0</v>
      </c>
      <c r="E14" s="85"/>
      <c r="F14" s="84">
        <v>1524036.44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17303.93</v>
      </c>
      <c r="C15" s="87"/>
      <c r="D15" s="86">
        <v>0</v>
      </c>
      <c r="E15" s="85"/>
      <c r="F15" s="84">
        <v>17303.93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141509.62</v>
      </c>
      <c r="C16" s="87"/>
      <c r="D16" s="88">
        <v>0</v>
      </c>
      <c r="E16" s="85"/>
      <c r="F16" s="89">
        <v>141509.62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1682849.9899999998</v>
      </c>
      <c r="C17" s="91"/>
      <c r="D17" s="92">
        <v>0</v>
      </c>
      <c r="E17" s="91"/>
      <c r="F17" s="92">
        <v>1682849.9899999998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49903.73</v>
      </c>
      <c r="E19" s="94"/>
      <c r="F19" s="97">
        <v>49903.73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139232.99</v>
      </c>
      <c r="E21" s="94"/>
      <c r="F21" s="97">
        <v>139232.99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1682849.9899999998</v>
      </c>
      <c r="C23" s="94"/>
      <c r="D23" s="77">
        <v>189136.72</v>
      </c>
      <c r="E23" s="94"/>
      <c r="F23" s="77">
        <v>1871986.7099999997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142458.98000000001</v>
      </c>
      <c r="C27" s="101"/>
      <c r="D27" s="96">
        <v>0</v>
      </c>
      <c r="E27" s="101"/>
      <c r="F27" s="92">
        <v>142458.98000000001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371934.53</v>
      </c>
      <c r="C28" s="101"/>
      <c r="D28" s="96">
        <v>0</v>
      </c>
      <c r="E28" s="101"/>
      <c r="F28" s="92">
        <v>371934.53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138205.59</v>
      </c>
      <c r="C29" s="101"/>
      <c r="D29" s="96">
        <v>0</v>
      </c>
      <c r="E29" s="101"/>
      <c r="F29" s="92">
        <v>138205.59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735311.56</v>
      </c>
      <c r="C30" s="102"/>
      <c r="D30" s="96">
        <v>0</v>
      </c>
      <c r="E30" s="102"/>
      <c r="F30" s="97">
        <v>735311.56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20368</v>
      </c>
      <c r="C31" s="102"/>
      <c r="D31" s="96">
        <v>0</v>
      </c>
      <c r="E31" s="102"/>
      <c r="F31" s="97">
        <v>20368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1408278.6600000001</v>
      </c>
      <c r="C33" s="94"/>
      <c r="D33" s="77">
        <v>0</v>
      </c>
      <c r="E33" s="94"/>
      <c r="F33" s="77">
        <v>1408278.6600000001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784563.01999999955</v>
      </c>
      <c r="C37" s="94"/>
      <c r="D37" s="105">
        <v>745864.16999999993</v>
      </c>
      <c r="E37" s="94"/>
      <c r="F37" s="105">
        <v>1530427.1899999995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12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 ht="12.75" customHeight="1">
      <c r="A46" s="118" t="s">
        <v>46</v>
      </c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55" priority="6">
      <formula>$F32&lt;&gt;0</formula>
    </cfRule>
  </conditionalFormatting>
  <conditionalFormatting sqref="A21">
    <cfRule type="expression" dxfId="154" priority="5">
      <formula>$F21&lt;&gt;0</formula>
    </cfRule>
  </conditionalFormatting>
  <conditionalFormatting sqref="A46:F50">
    <cfRule type="expression" dxfId="153" priority="4">
      <formula>$F$21&lt;&gt;0</formula>
    </cfRule>
  </conditionalFormatting>
  <conditionalFormatting sqref="A45">
    <cfRule type="expression" dxfId="152" priority="3">
      <formula>$F$21&lt;&gt;0</formula>
    </cfRule>
  </conditionalFormatting>
  <conditionalFormatting sqref="A51">
    <cfRule type="expression" dxfId="151" priority="2">
      <formula>$F$32&lt;&gt;0</formula>
    </cfRule>
  </conditionalFormatting>
  <conditionalFormatting sqref="A52:F55">
    <cfRule type="expression" dxfId="15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70</v>
      </c>
      <c r="B1" s="119"/>
      <c r="C1" s="119"/>
      <c r="D1" s="119"/>
      <c r="E1" s="119"/>
      <c r="F1" s="119"/>
      <c r="G1" s="63"/>
    </row>
    <row r="2" spans="1:256">
      <c r="A2" s="124" t="s">
        <v>0</v>
      </c>
      <c r="B2" s="119"/>
      <c r="C2" s="119"/>
      <c r="D2" s="119"/>
      <c r="E2" s="119"/>
      <c r="F2" s="119"/>
    </row>
    <row r="3" spans="1:256">
      <c r="A3" s="124" t="s">
        <v>1</v>
      </c>
      <c r="B3" s="119"/>
      <c r="C3" s="119"/>
      <c r="D3" s="119"/>
      <c r="E3" s="119"/>
      <c r="F3" s="119"/>
    </row>
    <row r="4" spans="1:256" ht="14.1" customHeight="1">
      <c r="A4" s="124" t="s">
        <v>69</v>
      </c>
      <c r="B4" s="119"/>
      <c r="C4" s="119"/>
      <c r="D4" s="119"/>
      <c r="E4" s="119"/>
      <c r="F4" s="120"/>
    </row>
    <row r="5" spans="1:256" ht="14.1" customHeight="1">
      <c r="A5" s="64"/>
      <c r="B5" s="64"/>
      <c r="C5" s="64"/>
      <c r="D5" s="64"/>
      <c r="E5" s="65" t="s">
        <v>2</v>
      </c>
      <c r="F5" s="66" t="str">
        <f>'[7]Contact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446439.79</v>
      </c>
      <c r="C10" s="76"/>
      <c r="D10" s="75">
        <v>0</v>
      </c>
      <c r="E10" s="76"/>
      <c r="F10" s="77">
        <v>446439.79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240988.7</v>
      </c>
      <c r="C14" s="85"/>
      <c r="D14" s="86">
        <v>0</v>
      </c>
      <c r="E14" s="85"/>
      <c r="F14" s="84">
        <v>240988.7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0</v>
      </c>
      <c r="C16" s="87"/>
      <c r="D16" s="88">
        <v>0</v>
      </c>
      <c r="E16" s="85"/>
      <c r="F16" s="89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240988.7</v>
      </c>
      <c r="C17" s="91"/>
      <c r="D17" s="92">
        <v>0</v>
      </c>
      <c r="E17" s="91"/>
      <c r="F17" s="92">
        <v>240988.7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240988.7</v>
      </c>
      <c r="C23" s="94"/>
      <c r="D23" s="77">
        <v>0</v>
      </c>
      <c r="E23" s="94"/>
      <c r="F23" s="77">
        <v>240988.7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110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110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110">
        <v>0</v>
      </c>
      <c r="C28" s="101"/>
      <c r="D28" s="96">
        <v>0</v>
      </c>
      <c r="E28" s="101"/>
      <c r="F28" s="92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114">
        <v>58989.47</v>
      </c>
      <c r="C29" s="101"/>
      <c r="D29" s="96">
        <v>0</v>
      </c>
      <c r="E29" s="101"/>
      <c r="F29" s="92">
        <v>58989.47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114">
        <v>103308.1</v>
      </c>
      <c r="C30" s="102"/>
      <c r="D30" s="96">
        <v>0</v>
      </c>
      <c r="E30" s="102"/>
      <c r="F30" s="97">
        <v>103308.1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114">
        <v>87980.1</v>
      </c>
      <c r="C31" s="102"/>
      <c r="D31" s="96">
        <v>0</v>
      </c>
      <c r="E31" s="102"/>
      <c r="F31" s="97">
        <v>87980.1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111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250277.67</v>
      </c>
      <c r="C33" s="94"/>
      <c r="D33" s="77">
        <v>0</v>
      </c>
      <c r="E33" s="94"/>
      <c r="F33" s="77">
        <v>250277.67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437150.81999999995</v>
      </c>
      <c r="C37" s="94"/>
      <c r="D37" s="105">
        <v>0</v>
      </c>
      <c r="E37" s="94"/>
      <c r="F37" s="105">
        <v>437150.81999999995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10.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7.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49" priority="6">
      <formula>$F32&lt;&gt;0</formula>
    </cfRule>
  </conditionalFormatting>
  <conditionalFormatting sqref="A21">
    <cfRule type="expression" dxfId="148" priority="5">
      <formula>$F21&lt;&gt;0</formula>
    </cfRule>
  </conditionalFormatting>
  <conditionalFormatting sqref="A46:F50">
    <cfRule type="expression" dxfId="147" priority="4">
      <formula>$F$21&lt;&gt;0</formula>
    </cfRule>
  </conditionalFormatting>
  <conditionalFormatting sqref="A45">
    <cfRule type="expression" dxfId="146" priority="3">
      <formula>$F$21&lt;&gt;0</formula>
    </cfRule>
  </conditionalFormatting>
  <conditionalFormatting sqref="A51">
    <cfRule type="expression" dxfId="145" priority="2">
      <formula>$F$32&lt;&gt;0</formula>
    </cfRule>
  </conditionalFormatting>
  <conditionalFormatting sqref="A52:F55">
    <cfRule type="expression" dxfId="14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71</v>
      </c>
      <c r="B1" s="124"/>
      <c r="C1" s="124"/>
      <c r="D1" s="124"/>
      <c r="E1" s="124"/>
      <c r="F1" s="124"/>
      <c r="G1" s="63"/>
    </row>
    <row r="2" spans="1:256">
      <c r="A2" s="124" t="s">
        <v>0</v>
      </c>
      <c r="B2" s="124"/>
      <c r="C2" s="124"/>
      <c r="D2" s="124"/>
      <c r="E2" s="124"/>
      <c r="F2" s="124"/>
    </row>
    <row r="3" spans="1:256">
      <c r="A3" s="124" t="s">
        <v>1</v>
      </c>
      <c r="B3" s="124"/>
      <c r="C3" s="124"/>
      <c r="D3" s="124"/>
      <c r="E3" s="124"/>
      <c r="F3" s="124"/>
    </row>
    <row r="4" spans="1:256" ht="14.1" customHeight="1">
      <c r="A4" s="124" t="s">
        <v>69</v>
      </c>
      <c r="B4" s="124"/>
      <c r="C4" s="124"/>
      <c r="D4" s="124"/>
      <c r="E4" s="124"/>
      <c r="F4" s="125"/>
    </row>
    <row r="5" spans="1:256" ht="14.1" customHeight="1">
      <c r="A5" s="64"/>
      <c r="B5" s="64"/>
      <c r="C5" s="64"/>
      <c r="D5" s="64"/>
      <c r="E5" s="65" t="s">
        <v>2</v>
      </c>
      <c r="F5" s="66" t="str">
        <f>'[8]Contact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2559002.96</v>
      </c>
      <c r="C10" s="76"/>
      <c r="D10" s="75">
        <v>95225.16</v>
      </c>
      <c r="E10" s="76"/>
      <c r="F10" s="77">
        <v>2654228.12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2449443.81</v>
      </c>
      <c r="C14" s="85"/>
      <c r="D14" s="86">
        <v>0</v>
      </c>
      <c r="E14" s="85"/>
      <c r="F14" s="84">
        <v>2449443.81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0</v>
      </c>
      <c r="C16" s="87"/>
      <c r="D16" s="88">
        <v>0</v>
      </c>
      <c r="E16" s="85"/>
      <c r="F16" s="89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2449443.81</v>
      </c>
      <c r="C17" s="91"/>
      <c r="D17" s="92">
        <v>0</v>
      </c>
      <c r="E17" s="91"/>
      <c r="F17" s="92">
        <v>2449443.81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25330.1</v>
      </c>
      <c r="E19" s="94"/>
      <c r="F19" s="97">
        <v>25330.1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2449443.81</v>
      </c>
      <c r="C23" s="94"/>
      <c r="D23" s="77">
        <v>25330.1</v>
      </c>
      <c r="E23" s="94"/>
      <c r="F23" s="77">
        <v>2474773.91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321781.52</v>
      </c>
      <c r="C26" s="94"/>
      <c r="D26" s="96">
        <v>0</v>
      </c>
      <c r="E26" s="94"/>
      <c r="F26" s="97">
        <v>321781.52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1854400</v>
      </c>
      <c r="C28" s="101"/>
      <c r="D28" s="96">
        <v>0</v>
      </c>
      <c r="E28" s="101"/>
      <c r="F28" s="92">
        <v>1854400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0</v>
      </c>
      <c r="C30" s="102"/>
      <c r="D30" s="96">
        <v>0</v>
      </c>
      <c r="E30" s="102"/>
      <c r="F30" s="97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/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2176181.52</v>
      </c>
      <c r="C33" s="94"/>
      <c r="D33" s="77">
        <v>0</v>
      </c>
      <c r="E33" s="94"/>
      <c r="F33" s="77">
        <v>2176181.52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2832265.2499999995</v>
      </c>
      <c r="C37" s="94"/>
      <c r="D37" s="105">
        <v>120555.26000000001</v>
      </c>
      <c r="E37" s="94"/>
      <c r="F37" s="105">
        <v>2952820.5100000002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17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12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43" priority="6">
      <formula>$F32&lt;&gt;0</formula>
    </cfRule>
  </conditionalFormatting>
  <conditionalFormatting sqref="A21">
    <cfRule type="expression" dxfId="142" priority="5">
      <formula>$F21&lt;&gt;0</formula>
    </cfRule>
  </conditionalFormatting>
  <conditionalFormatting sqref="A46:F50">
    <cfRule type="expression" dxfId="141" priority="4">
      <formula>$F$21&lt;&gt;0</formula>
    </cfRule>
  </conditionalFormatting>
  <conditionalFormatting sqref="A45">
    <cfRule type="expression" dxfId="140" priority="3">
      <formula>$F$21&lt;&gt;0</formula>
    </cfRule>
  </conditionalFormatting>
  <conditionalFormatting sqref="A51">
    <cfRule type="expression" dxfId="139" priority="2">
      <formula>$F$32&lt;&gt;0</formula>
    </cfRule>
  </conditionalFormatting>
  <conditionalFormatting sqref="A52:F55">
    <cfRule type="expression" dxfId="13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72</v>
      </c>
      <c r="B1" s="124"/>
      <c r="C1" s="124"/>
      <c r="D1" s="124"/>
      <c r="E1" s="124"/>
      <c r="F1" s="124"/>
      <c r="G1" s="63"/>
    </row>
    <row r="2" spans="1:256">
      <c r="A2" s="124" t="s">
        <v>0</v>
      </c>
      <c r="B2" s="124"/>
      <c r="C2" s="124"/>
      <c r="D2" s="124"/>
      <c r="E2" s="124"/>
      <c r="F2" s="124"/>
    </row>
    <row r="3" spans="1:256">
      <c r="A3" s="124" t="s">
        <v>1</v>
      </c>
      <c r="B3" s="124"/>
      <c r="C3" s="124"/>
      <c r="D3" s="124"/>
      <c r="E3" s="124"/>
      <c r="F3" s="124"/>
    </row>
    <row r="4" spans="1:256" ht="14.1" customHeight="1">
      <c r="A4" s="124" t="s">
        <v>69</v>
      </c>
      <c r="B4" s="124"/>
      <c r="C4" s="124"/>
      <c r="D4" s="124"/>
      <c r="E4" s="124"/>
      <c r="F4" s="125"/>
    </row>
    <row r="5" spans="1:256" ht="14.1" customHeight="1">
      <c r="A5" s="64"/>
      <c r="B5" s="64"/>
      <c r="C5" s="64"/>
      <c r="D5" s="64"/>
      <c r="E5" s="65" t="s">
        <v>2</v>
      </c>
      <c r="F5" s="66" t="str">
        <f>'[9]Contact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778311.65</v>
      </c>
      <c r="C10" s="76"/>
      <c r="D10" s="75">
        <v>2275860.12</v>
      </c>
      <c r="E10" s="76"/>
      <c r="F10" s="77">
        <v>3054171.77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4231560.5299999993</v>
      </c>
      <c r="C14" s="85"/>
      <c r="D14" s="86">
        <v>0</v>
      </c>
      <c r="E14" s="85"/>
      <c r="F14" s="84">
        <v>4231560.5299999993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0</v>
      </c>
      <c r="C15" s="87"/>
      <c r="D15" s="86">
        <v>0</v>
      </c>
      <c r="E15" s="85"/>
      <c r="F15" s="84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262367.41000000003</v>
      </c>
      <c r="C16" s="87"/>
      <c r="D16" s="88">
        <v>0</v>
      </c>
      <c r="E16" s="85"/>
      <c r="F16" s="89">
        <v>262367.41000000003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4493927.9399999995</v>
      </c>
      <c r="C17" s="91"/>
      <c r="D17" s="92">
        <v>0</v>
      </c>
      <c r="E17" s="91"/>
      <c r="F17" s="92">
        <v>4493927.9399999995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19328.66</v>
      </c>
      <c r="E19" s="94"/>
      <c r="F19" s="97">
        <v>19328.66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3195943.32</v>
      </c>
      <c r="E21" s="94"/>
      <c r="F21" s="97">
        <v>3195943.32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4493927.9399999995</v>
      </c>
      <c r="C23" s="94"/>
      <c r="D23" s="77">
        <v>3215271.98</v>
      </c>
      <c r="E23" s="94"/>
      <c r="F23" s="77">
        <v>7709199.9199999999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421247.12</v>
      </c>
      <c r="C27" s="101"/>
      <c r="D27" s="96">
        <v>0</v>
      </c>
      <c r="E27" s="101"/>
      <c r="F27" s="92">
        <v>421247.12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531575.39</v>
      </c>
      <c r="C28" s="101"/>
      <c r="D28" s="96">
        <v>0</v>
      </c>
      <c r="E28" s="101"/>
      <c r="F28" s="92">
        <v>531575.39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0</v>
      </c>
      <c r="E29" s="101"/>
      <c r="F29" s="92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695752.21</v>
      </c>
      <c r="C30" s="102"/>
      <c r="D30" s="96">
        <v>0</v>
      </c>
      <c r="E30" s="102"/>
      <c r="F30" s="97">
        <v>695752.21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0</v>
      </c>
      <c r="E31" s="102"/>
      <c r="F31" s="97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96">
        <v>1169784.99</v>
      </c>
      <c r="C32" s="102"/>
      <c r="D32" s="88">
        <v>0</v>
      </c>
      <c r="E32" s="102"/>
      <c r="F32" s="103">
        <v>1169784.99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2818359.71</v>
      </c>
      <c r="C33" s="94"/>
      <c r="D33" s="77">
        <v>0</v>
      </c>
      <c r="E33" s="94"/>
      <c r="F33" s="77">
        <v>2818359.71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1173806.25</v>
      </c>
      <c r="C35" s="85"/>
      <c r="D35" s="86">
        <v>0</v>
      </c>
      <c r="E35" s="85"/>
      <c r="F35" s="84">
        <v>1173806.25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1280073.6299999999</v>
      </c>
      <c r="C37" s="94"/>
      <c r="D37" s="105">
        <v>5491132.0999999996</v>
      </c>
      <c r="E37" s="94"/>
      <c r="F37" s="105">
        <v>6771205.7299999995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13.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12" customHeight="1">
      <c r="G44" s="108"/>
    </row>
    <row r="45" spans="1:256">
      <c r="A45" s="5" t="s">
        <v>31</v>
      </c>
      <c r="G45" s="109"/>
    </row>
    <row r="46" spans="1:256" ht="12.75" customHeight="1">
      <c r="A46" s="118" t="s">
        <v>47</v>
      </c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 ht="12.75" customHeight="1">
      <c r="A52" s="118" t="s">
        <v>48</v>
      </c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37" priority="6">
      <formula>$F32&lt;&gt;0</formula>
    </cfRule>
  </conditionalFormatting>
  <conditionalFormatting sqref="A21">
    <cfRule type="expression" dxfId="136" priority="5">
      <formula>$F21&lt;&gt;0</formula>
    </cfRule>
  </conditionalFormatting>
  <conditionalFormatting sqref="A46:F50">
    <cfRule type="expression" dxfId="135" priority="4">
      <formula>$F$21&lt;&gt;0</formula>
    </cfRule>
  </conditionalFormatting>
  <conditionalFormatting sqref="A45">
    <cfRule type="expression" dxfId="134" priority="3">
      <formula>$F$21&lt;&gt;0</formula>
    </cfRule>
  </conditionalFormatting>
  <conditionalFormatting sqref="A51">
    <cfRule type="expression" dxfId="133" priority="2">
      <formula>$F$32&lt;&gt;0</formula>
    </cfRule>
  </conditionalFormatting>
  <conditionalFormatting sqref="A52:F55">
    <cfRule type="expression" dxfId="132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73</v>
      </c>
      <c r="B1" s="124"/>
      <c r="C1" s="124"/>
      <c r="D1" s="124"/>
      <c r="E1" s="124"/>
      <c r="F1" s="124"/>
      <c r="G1" s="63"/>
    </row>
    <row r="2" spans="1:256">
      <c r="A2" s="124" t="s">
        <v>0</v>
      </c>
      <c r="B2" s="124"/>
      <c r="C2" s="124"/>
      <c r="D2" s="124"/>
      <c r="E2" s="124"/>
      <c r="F2" s="124"/>
    </row>
    <row r="3" spans="1:256">
      <c r="A3" s="124" t="s">
        <v>1</v>
      </c>
      <c r="B3" s="124"/>
      <c r="C3" s="124"/>
      <c r="D3" s="124"/>
      <c r="E3" s="124"/>
      <c r="F3" s="124"/>
    </row>
    <row r="4" spans="1:256" ht="14.1" customHeight="1">
      <c r="A4" s="124" t="s">
        <v>69</v>
      </c>
      <c r="B4" s="124"/>
      <c r="C4" s="124"/>
      <c r="D4" s="124"/>
      <c r="E4" s="124"/>
      <c r="F4" s="125"/>
    </row>
    <row r="5" spans="1:256" ht="14.1" customHeight="1">
      <c r="A5" s="64"/>
      <c r="B5" s="64"/>
      <c r="C5" s="64"/>
      <c r="D5" s="64"/>
      <c r="E5" s="65" t="s">
        <v>2</v>
      </c>
      <c r="F5" s="66" t="str">
        <f>'[10]Contact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5448859.9400000004</v>
      </c>
      <c r="C10" s="76"/>
      <c r="D10" s="75">
        <v>0</v>
      </c>
      <c r="E10" s="76"/>
      <c r="F10" s="77">
        <v>5448859.9400000004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3878997.52</v>
      </c>
      <c r="C14" s="85"/>
      <c r="D14" s="86">
        <v>0</v>
      </c>
      <c r="E14" s="85"/>
      <c r="F14" s="84">
        <v>3878997.52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83797.41</v>
      </c>
      <c r="C15" s="87"/>
      <c r="D15" s="86">
        <v>0</v>
      </c>
      <c r="E15" s="85"/>
      <c r="F15" s="84">
        <v>83797.41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625554.66</v>
      </c>
      <c r="C16" s="87"/>
      <c r="D16" s="88">
        <v>0</v>
      </c>
      <c r="E16" s="85"/>
      <c r="F16" s="89">
        <v>625554.66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4588349.59</v>
      </c>
      <c r="C17" s="91"/>
      <c r="D17" s="92">
        <v>0</v>
      </c>
      <c r="E17" s="91"/>
      <c r="F17" s="92">
        <v>4588349.59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0</v>
      </c>
      <c r="C19" s="94"/>
      <c r="D19" s="96">
        <v>0</v>
      </c>
      <c r="E19" s="94"/>
      <c r="F19" s="97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4588349.59</v>
      </c>
      <c r="C23" s="94"/>
      <c r="D23" s="77">
        <v>0</v>
      </c>
      <c r="E23" s="94"/>
      <c r="F23" s="77">
        <v>4588349.59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110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110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110">
        <v>2067.6</v>
      </c>
      <c r="C28" s="101"/>
      <c r="D28" s="96">
        <v>0</v>
      </c>
      <c r="E28" s="101"/>
      <c r="F28" s="92">
        <v>2067.6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110">
        <v>2317766.4299999997</v>
      </c>
      <c r="C29" s="101"/>
      <c r="D29" s="96">
        <v>0</v>
      </c>
      <c r="E29" s="101"/>
      <c r="F29" s="92">
        <v>2317766.4299999997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110">
        <v>2698352.79</v>
      </c>
      <c r="C30" s="102"/>
      <c r="D30" s="96">
        <v>0</v>
      </c>
      <c r="E30" s="102"/>
      <c r="F30" s="97">
        <v>2698352.79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110">
        <v>945076.9</v>
      </c>
      <c r="C31" s="102"/>
      <c r="D31" s="96">
        <v>0</v>
      </c>
      <c r="E31" s="102"/>
      <c r="F31" s="97">
        <v>945076.9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111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5963263.7200000007</v>
      </c>
      <c r="C33" s="94"/>
      <c r="D33" s="77">
        <v>0</v>
      </c>
      <c r="E33" s="94"/>
      <c r="F33" s="77">
        <v>5963263.7200000007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4073945.8100000005</v>
      </c>
      <c r="C37" s="94"/>
      <c r="D37" s="105">
        <v>0</v>
      </c>
      <c r="E37" s="94"/>
      <c r="F37" s="105">
        <v>4073945.8100000005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8.2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8.2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31" priority="6">
      <formula>$F32&lt;&gt;0</formula>
    </cfRule>
  </conditionalFormatting>
  <conditionalFormatting sqref="A21">
    <cfRule type="expression" dxfId="130" priority="5">
      <formula>$F21&lt;&gt;0</formula>
    </cfRule>
  </conditionalFormatting>
  <conditionalFormatting sqref="A46:F50">
    <cfRule type="expression" dxfId="129" priority="4">
      <formula>$F$21&lt;&gt;0</formula>
    </cfRule>
  </conditionalFormatting>
  <conditionalFormatting sqref="A45">
    <cfRule type="expression" dxfId="128" priority="3">
      <formula>$F$21&lt;&gt;0</formula>
    </cfRule>
  </conditionalFormatting>
  <conditionalFormatting sqref="A51">
    <cfRule type="expression" dxfId="127" priority="2">
      <formula>$F$32&lt;&gt;0</formula>
    </cfRule>
  </conditionalFormatting>
  <conditionalFormatting sqref="A52:F55">
    <cfRule type="expression" dxfId="12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24" t="s">
        <v>74</v>
      </c>
      <c r="B1" s="124"/>
      <c r="C1" s="124"/>
      <c r="D1" s="124"/>
      <c r="E1" s="124"/>
      <c r="F1" s="124"/>
      <c r="G1" s="63"/>
    </row>
    <row r="2" spans="1:256">
      <c r="A2" s="124" t="s">
        <v>0</v>
      </c>
      <c r="B2" s="124"/>
      <c r="C2" s="124"/>
      <c r="D2" s="124"/>
      <c r="E2" s="124"/>
      <c r="F2" s="124"/>
    </row>
    <row r="3" spans="1:256">
      <c r="A3" s="124" t="s">
        <v>1</v>
      </c>
      <c r="B3" s="124"/>
      <c r="C3" s="124"/>
      <c r="D3" s="124"/>
      <c r="E3" s="124"/>
      <c r="F3" s="124"/>
    </row>
    <row r="4" spans="1:256" ht="14.1" customHeight="1">
      <c r="A4" s="124" t="s">
        <v>69</v>
      </c>
      <c r="B4" s="124"/>
      <c r="C4" s="124"/>
      <c r="D4" s="124"/>
      <c r="E4" s="124"/>
      <c r="F4" s="125"/>
    </row>
    <row r="5" spans="1:256" ht="14.1" customHeight="1">
      <c r="A5" s="64"/>
      <c r="B5" s="64"/>
      <c r="C5" s="64"/>
      <c r="D5" s="64"/>
      <c r="E5" s="65" t="s">
        <v>2</v>
      </c>
      <c r="F5" s="66" t="str">
        <f>'[11]Contact Information'!C3</f>
        <v>2019.v01</v>
      </c>
    </row>
    <row r="6" spans="1:256" s="2" customFormat="1">
      <c r="A6" s="67"/>
      <c r="B6" s="68" t="s">
        <v>3</v>
      </c>
      <c r="C6" s="67"/>
      <c r="D6" s="68" t="s">
        <v>4</v>
      </c>
      <c r="E6" s="67"/>
      <c r="F6" s="6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8" t="s">
        <v>5</v>
      </c>
      <c r="C7" s="67"/>
      <c r="D7" s="68" t="s">
        <v>6</v>
      </c>
      <c r="E7" s="67"/>
      <c r="F7" s="68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0"/>
      <c r="B8" s="71" t="s">
        <v>8</v>
      </c>
      <c r="C8" s="67"/>
      <c r="D8" s="72" t="s">
        <v>9</v>
      </c>
      <c r="E8" s="67"/>
      <c r="F8" s="72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70"/>
      <c r="C9" s="67"/>
      <c r="D9" s="73"/>
      <c r="E9" s="67"/>
      <c r="F9" s="6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4" t="s">
        <v>43</v>
      </c>
      <c r="B10" s="75">
        <v>40184.19</v>
      </c>
      <c r="C10" s="76"/>
      <c r="D10" s="75">
        <v>0</v>
      </c>
      <c r="E10" s="76"/>
      <c r="F10" s="77">
        <v>40184.19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0"/>
      <c r="B11" s="78"/>
      <c r="C11" s="79"/>
      <c r="D11" s="80"/>
      <c r="E11" s="79"/>
      <c r="F11" s="8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1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4" t="s">
        <v>12</v>
      </c>
      <c r="G13" s="82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3" t="s">
        <v>13</v>
      </c>
      <c r="B14" s="84">
        <v>254022.96</v>
      </c>
      <c r="C14" s="85"/>
      <c r="D14" s="86">
        <v>0</v>
      </c>
      <c r="E14" s="85"/>
      <c r="F14" s="84">
        <v>254022.96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3" t="s">
        <v>14</v>
      </c>
      <c r="B15" s="84">
        <v>8101.75</v>
      </c>
      <c r="C15" s="87"/>
      <c r="D15" s="86">
        <v>0</v>
      </c>
      <c r="E15" s="85"/>
      <c r="F15" s="84">
        <v>8101.75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3" t="s">
        <v>15</v>
      </c>
      <c r="B16" s="84">
        <v>5835.3</v>
      </c>
      <c r="C16" s="87"/>
      <c r="D16" s="88">
        <v>0</v>
      </c>
      <c r="E16" s="85"/>
      <c r="F16" s="89">
        <v>5835.3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3" t="s">
        <v>16</v>
      </c>
      <c r="B17" s="90">
        <v>267960.01</v>
      </c>
      <c r="C17" s="91"/>
      <c r="D17" s="92">
        <v>0</v>
      </c>
      <c r="E17" s="91"/>
      <c r="F17" s="92">
        <v>267960.01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0"/>
      <c r="B18" s="93"/>
      <c r="C18" s="94"/>
      <c r="D18" s="80"/>
      <c r="E18" s="94"/>
      <c r="F18" s="80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0" t="s">
        <v>17</v>
      </c>
      <c r="B19" s="95">
        <v>1128.08</v>
      </c>
      <c r="C19" s="94"/>
      <c r="D19" s="96">
        <v>0</v>
      </c>
      <c r="E19" s="94"/>
      <c r="F19" s="97">
        <v>1128.08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0"/>
      <c r="B20" s="78"/>
      <c r="C20" s="94"/>
      <c r="D20" s="80"/>
      <c r="E20" s="94"/>
      <c r="F20" s="80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8" t="s">
        <v>18</v>
      </c>
      <c r="B21" s="99" t="s">
        <v>19</v>
      </c>
      <c r="C21" s="94"/>
      <c r="D21" s="96">
        <v>0</v>
      </c>
      <c r="E21" s="94"/>
      <c r="F21" s="97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4"/>
      <c r="B22" s="78"/>
      <c r="C22" s="94"/>
      <c r="D22" s="80"/>
      <c r="E22" s="94"/>
      <c r="F22" s="80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4" t="s">
        <v>20</v>
      </c>
      <c r="B23" s="100">
        <v>269088.09000000003</v>
      </c>
      <c r="C23" s="94"/>
      <c r="D23" s="77">
        <v>0</v>
      </c>
      <c r="E23" s="94"/>
      <c r="F23" s="77">
        <v>269088.09000000003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4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1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0" t="s">
        <v>22</v>
      </c>
      <c r="B26" s="96">
        <v>0</v>
      </c>
      <c r="C26" s="94"/>
      <c r="D26" s="96">
        <v>0</v>
      </c>
      <c r="E26" s="94"/>
      <c r="F26" s="97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3" t="s">
        <v>23</v>
      </c>
      <c r="B27" s="96">
        <v>0</v>
      </c>
      <c r="C27" s="101"/>
      <c r="D27" s="96">
        <v>0</v>
      </c>
      <c r="E27" s="101"/>
      <c r="F27" s="92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3" t="s">
        <v>24</v>
      </c>
      <c r="B28" s="96">
        <v>0</v>
      </c>
      <c r="C28" s="101"/>
      <c r="D28" s="96">
        <v>83118.320000000007</v>
      </c>
      <c r="E28" s="101"/>
      <c r="F28" s="92">
        <v>83118.320000000007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3" t="s">
        <v>25</v>
      </c>
      <c r="B29" s="96">
        <v>0</v>
      </c>
      <c r="C29" s="101"/>
      <c r="D29" s="96">
        <v>16216.8</v>
      </c>
      <c r="E29" s="101"/>
      <c r="F29" s="92">
        <v>16216.8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0" t="s">
        <v>26</v>
      </c>
      <c r="B30" s="96">
        <v>0</v>
      </c>
      <c r="C30" s="102"/>
      <c r="D30" s="96">
        <v>13481.75</v>
      </c>
      <c r="E30" s="102"/>
      <c r="F30" s="97">
        <v>13481.75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0" t="s">
        <v>27</v>
      </c>
      <c r="B31" s="96">
        <v>0</v>
      </c>
      <c r="C31" s="102"/>
      <c r="D31" s="96">
        <v>75407.97</v>
      </c>
      <c r="E31" s="102"/>
      <c r="F31" s="97">
        <v>75407.97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8" t="s">
        <v>28</v>
      </c>
      <c r="B32" s="88">
        <v>0</v>
      </c>
      <c r="C32" s="102"/>
      <c r="D32" s="88">
        <v>0</v>
      </c>
      <c r="E32" s="102"/>
      <c r="F32" s="103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4" t="s">
        <v>29</v>
      </c>
      <c r="B33" s="100">
        <v>0</v>
      </c>
      <c r="C33" s="94"/>
      <c r="D33" s="77">
        <v>188224.84000000003</v>
      </c>
      <c r="E33" s="94"/>
      <c r="F33" s="77">
        <v>188224.84000000003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4"/>
      <c r="B34" s="78"/>
      <c r="C34" s="94"/>
      <c r="D34" s="80"/>
      <c r="E34" s="94"/>
      <c r="F34" s="80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4" t="s">
        <v>30</v>
      </c>
      <c r="B35" s="86">
        <v>0</v>
      </c>
      <c r="C35" s="85"/>
      <c r="D35" s="86">
        <v>0</v>
      </c>
      <c r="E35" s="85"/>
      <c r="F35" s="84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4"/>
      <c r="B36" s="78"/>
      <c r="C36" s="94"/>
      <c r="D36" s="80"/>
      <c r="E36" s="94"/>
      <c r="F36" s="80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4" t="s">
        <v>44</v>
      </c>
      <c r="B37" s="105">
        <v>309272.28000000003</v>
      </c>
      <c r="C37" s="94"/>
      <c r="D37" s="105">
        <v>-188224.84000000003</v>
      </c>
      <c r="E37" s="94"/>
      <c r="F37" s="105">
        <v>121047.44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10.5" customHeight="1" thickTop="1">
      <c r="A38" s="106"/>
      <c r="B38" s="107"/>
      <c r="C38" s="67"/>
      <c r="D38" s="106"/>
      <c r="E38" s="106"/>
      <c r="F38" s="106"/>
      <c r="G38" s="10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73" t="s">
        <v>104</v>
      </c>
      <c r="B39" s="117"/>
      <c r="C39" s="117"/>
      <c r="D39" s="117"/>
      <c r="E39" s="117"/>
      <c r="F39" s="117"/>
      <c r="G39" s="10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73" t="s">
        <v>105</v>
      </c>
      <c r="B40" s="117"/>
      <c r="C40" s="117"/>
      <c r="D40" s="117"/>
      <c r="E40" s="117"/>
      <c r="F40" s="117"/>
      <c r="G40" s="10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73" t="s">
        <v>106</v>
      </c>
      <c r="B41" s="173"/>
      <c r="C41" s="173"/>
      <c r="D41" s="173"/>
      <c r="E41" s="173"/>
      <c r="F41" s="173"/>
      <c r="G41" s="108"/>
    </row>
    <row r="42" spans="1:256" s="2" customFormat="1" ht="14.25">
      <c r="A42" s="173" t="s">
        <v>107</v>
      </c>
      <c r="B42" s="173"/>
      <c r="C42" s="173"/>
      <c r="D42" s="173"/>
      <c r="E42" s="173"/>
      <c r="F42" s="173"/>
      <c r="G42" s="108"/>
    </row>
    <row r="43" spans="1:256" s="2" customFormat="1" ht="14.25">
      <c r="A43" s="173" t="s">
        <v>108</v>
      </c>
      <c r="B43" s="173"/>
      <c r="C43" s="173"/>
      <c r="D43" s="173"/>
      <c r="E43" s="173"/>
      <c r="F43" s="173"/>
      <c r="G43" s="108"/>
    </row>
    <row r="44" spans="1:256" s="2" customFormat="1" ht="14.25" customHeight="1">
      <c r="G44" s="108"/>
    </row>
    <row r="45" spans="1:256">
      <c r="A45" s="5" t="s">
        <v>31</v>
      </c>
      <c r="G45" s="109"/>
    </row>
    <row r="46" spans="1:256">
      <c r="A46" s="118"/>
      <c r="B46" s="118"/>
      <c r="C46" s="118"/>
      <c r="D46" s="118"/>
      <c r="E46" s="118"/>
      <c r="F46" s="118"/>
      <c r="G46" s="109"/>
    </row>
    <row r="47" spans="1:256">
      <c r="A47" s="118"/>
      <c r="B47" s="118"/>
      <c r="C47" s="118"/>
      <c r="D47" s="118"/>
      <c r="E47" s="118"/>
      <c r="F47" s="118"/>
      <c r="G47" s="109"/>
    </row>
    <row r="48" spans="1:256">
      <c r="A48" s="118"/>
      <c r="B48" s="118"/>
      <c r="C48" s="118"/>
      <c r="D48" s="118"/>
      <c r="E48" s="118"/>
      <c r="F48" s="118"/>
      <c r="G48" s="109"/>
    </row>
    <row r="49" spans="1:7">
      <c r="A49" s="118"/>
      <c r="B49" s="118"/>
      <c r="C49" s="118"/>
      <c r="D49" s="118"/>
      <c r="E49" s="118"/>
      <c r="F49" s="118"/>
      <c r="G49" s="109"/>
    </row>
    <row r="50" spans="1:7">
      <c r="A50" s="118"/>
      <c r="B50" s="118"/>
      <c r="C50" s="118"/>
      <c r="D50" s="118"/>
      <c r="E50" s="118"/>
      <c r="F50" s="118"/>
      <c r="G50" s="109"/>
    </row>
    <row r="51" spans="1:7">
      <c r="A51" s="5" t="s">
        <v>32</v>
      </c>
      <c r="G51" s="109"/>
    </row>
    <row r="52" spans="1:7">
      <c r="A52" s="118"/>
      <c r="B52" s="118"/>
      <c r="C52" s="118"/>
      <c r="D52" s="118"/>
      <c r="E52" s="118"/>
      <c r="F52" s="118"/>
      <c r="G52" s="109"/>
    </row>
    <row r="53" spans="1:7">
      <c r="A53" s="118"/>
      <c r="B53" s="118"/>
      <c r="C53" s="118"/>
      <c r="D53" s="118"/>
      <c r="E53" s="118"/>
      <c r="F53" s="118"/>
      <c r="G53" s="109"/>
    </row>
    <row r="54" spans="1:7">
      <c r="A54" s="118"/>
      <c r="B54" s="118"/>
      <c r="C54" s="118"/>
      <c r="D54" s="118"/>
      <c r="E54" s="118"/>
      <c r="F54" s="118"/>
      <c r="G54" s="109"/>
    </row>
    <row r="55" spans="1:7">
      <c r="A55" s="118"/>
      <c r="B55" s="118"/>
      <c r="C55" s="118"/>
      <c r="D55" s="118"/>
      <c r="E55" s="118"/>
      <c r="F55" s="118"/>
      <c r="G55" s="109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25" priority="6">
      <formula>$F32&lt;&gt;0</formula>
    </cfRule>
  </conditionalFormatting>
  <conditionalFormatting sqref="A21">
    <cfRule type="expression" dxfId="124" priority="5">
      <formula>$F21&lt;&gt;0</formula>
    </cfRule>
  </conditionalFormatting>
  <conditionalFormatting sqref="A46:F50">
    <cfRule type="expression" dxfId="123" priority="4">
      <formula>$F$21&lt;&gt;0</formula>
    </cfRule>
  </conditionalFormatting>
  <conditionalFormatting sqref="A45">
    <cfRule type="expression" dxfId="122" priority="3">
      <formula>$F$21&lt;&gt;0</formula>
    </cfRule>
  </conditionalFormatting>
  <conditionalFormatting sqref="A51">
    <cfRule type="expression" dxfId="121" priority="2">
      <formula>$F$32&lt;&gt;0</formula>
    </cfRule>
  </conditionalFormatting>
  <conditionalFormatting sqref="A52:F55">
    <cfRule type="expression" dxfId="12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CIF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CIF'!Print_Area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2020-01-08T20:52:42Z</cp:lastPrinted>
  <dcterms:created xsi:type="dcterms:W3CDTF">2014-10-13T18:15:16Z</dcterms:created>
  <dcterms:modified xsi:type="dcterms:W3CDTF">2020-02-13T15:13:09Z</dcterms:modified>
</cp:coreProperties>
</file>